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DieseArbeitsmappe" defaultThemeVersion="124226"/>
  <bookViews>
    <workbookView xWindow="120" yWindow="30" windowWidth="19110" windowHeight="8100"/>
  </bookViews>
  <sheets>
    <sheet name="Zeitplan_Ist" sheetId="5" r:id="rId1"/>
    <sheet name="Zeitplan_Soll" sheetId="9" r:id="rId2"/>
    <sheet name="Tätigkeiten_Beschreibung" sheetId="7" r:id="rId3"/>
    <sheet name="Meilensteine_Beschreibung" sheetId="8" r:id="rId4"/>
    <sheet name="Tabelle1" sheetId="10" r:id="rId5"/>
  </sheets>
  <calcPr calcId="125725"/>
</workbook>
</file>

<file path=xl/calcChain.xml><?xml version="1.0" encoding="utf-8"?>
<calcChain xmlns="http://schemas.openxmlformats.org/spreadsheetml/2006/main">
  <c r="H46" i="5"/>
  <c r="H7"/>
  <c r="H8"/>
  <c r="H9"/>
  <c r="H10"/>
  <c r="H11"/>
  <c r="H13"/>
  <c r="H15"/>
  <c r="H16"/>
  <c r="H17"/>
  <c r="H18"/>
  <c r="H19"/>
  <c r="H20"/>
  <c r="H21"/>
  <c r="H22"/>
  <c r="H23"/>
  <c r="H24"/>
  <c r="H25"/>
  <c r="H26"/>
  <c r="H27"/>
  <c r="H28"/>
  <c r="H30"/>
  <c r="H31"/>
  <c r="H32"/>
  <c r="H33"/>
  <c r="H35"/>
  <c r="H37"/>
  <c r="H38"/>
  <c r="H39"/>
  <c r="H40"/>
  <c r="H41"/>
  <c r="H42"/>
  <c r="H43"/>
  <c r="H45"/>
  <c r="H5"/>
  <c r="AF46" i="10"/>
  <c r="AE46"/>
  <c r="AD46"/>
  <c r="AC46"/>
  <c r="AB46"/>
  <c r="AA46"/>
  <c r="Z46"/>
  <c r="Y46"/>
  <c r="X46"/>
  <c r="W46"/>
  <c r="V46"/>
  <c r="U46"/>
  <c r="T46"/>
  <c r="S46"/>
  <c r="Q46"/>
  <c r="P46"/>
  <c r="O46"/>
  <c r="N46"/>
  <c r="M46"/>
  <c r="F47" s="1"/>
  <c r="R45"/>
  <c r="R46" s="1"/>
  <c r="G45"/>
  <c r="G44" s="1"/>
  <c r="F44"/>
  <c r="G43"/>
  <c r="G42"/>
  <c r="G41"/>
  <c r="G40"/>
  <c r="F40"/>
  <c r="G39"/>
  <c r="F39"/>
  <c r="G38"/>
  <c r="F38"/>
  <c r="G37"/>
  <c r="G36" s="1"/>
  <c r="F37"/>
  <c r="F36" s="1"/>
  <c r="G35"/>
  <c r="G34" s="1"/>
  <c r="F34"/>
  <c r="G33"/>
  <c r="G32"/>
  <c r="G31"/>
  <c r="G29" s="1"/>
  <c r="G30"/>
  <c r="F29"/>
  <c r="G28"/>
  <c r="G27"/>
  <c r="G26"/>
  <c r="G25"/>
  <c r="G24"/>
  <c r="G23"/>
  <c r="G22"/>
  <c r="G21"/>
  <c r="G20"/>
  <c r="G19"/>
  <c r="G18"/>
  <c r="G17"/>
  <c r="G16"/>
  <c r="G15"/>
  <c r="G14" s="1"/>
  <c r="F14"/>
  <c r="G13"/>
  <c r="G12" s="1"/>
  <c r="F12"/>
  <c r="G11"/>
  <c r="G10"/>
  <c r="G9"/>
  <c r="G6" s="1"/>
  <c r="F6"/>
  <c r="G4"/>
  <c r="F4"/>
  <c r="G45" i="5"/>
  <c r="G15"/>
  <c r="R46"/>
  <c r="G12"/>
  <c r="G13"/>
  <c r="G16"/>
  <c r="G17"/>
  <c r="G18"/>
  <c r="G19"/>
  <c r="G20"/>
  <c r="G21"/>
  <c r="G22"/>
  <c r="G23"/>
  <c r="G24"/>
  <c r="G25"/>
  <c r="G26"/>
  <c r="G27"/>
  <c r="G28"/>
  <c r="G30"/>
  <c r="G31"/>
  <c r="G32"/>
  <c r="G33"/>
  <c r="G35"/>
  <c r="G34" s="1"/>
  <c r="G37"/>
  <c r="G38"/>
  <c r="G39"/>
  <c r="G40"/>
  <c r="G41"/>
  <c r="G42"/>
  <c r="G43"/>
  <c r="G10"/>
  <c r="G11"/>
  <c r="G9"/>
  <c r="G46" i="10" l="1"/>
  <c r="F46"/>
  <c r="G29" i="5"/>
  <c r="G44"/>
  <c r="G14"/>
  <c r="G36"/>
  <c r="N46" i="9"/>
  <c r="AF46"/>
  <c r="AD46"/>
  <c r="AB46"/>
  <c r="Z46"/>
  <c r="X46"/>
  <c r="V46"/>
  <c r="T46"/>
  <c r="R46"/>
  <c r="P46"/>
  <c r="G4"/>
  <c r="G6"/>
  <c r="G12"/>
  <c r="G14"/>
  <c r="G29"/>
  <c r="G34"/>
  <c r="G36"/>
  <c r="G44"/>
  <c r="AE46"/>
  <c r="AC46"/>
  <c r="AA46"/>
  <c r="Y46"/>
  <c r="W46"/>
  <c r="U46"/>
  <c r="S46"/>
  <c r="Q46"/>
  <c r="O46"/>
  <c r="M46"/>
  <c r="F44"/>
  <c r="F40"/>
  <c r="F39"/>
  <c r="F38"/>
  <c r="F37"/>
  <c r="F34"/>
  <c r="F29"/>
  <c r="F14"/>
  <c r="F12"/>
  <c r="F6"/>
  <c r="F4"/>
  <c r="O46" i="5"/>
  <c r="M46"/>
  <c r="Q46"/>
  <c r="S46"/>
  <c r="U46"/>
  <c r="W46"/>
  <c r="Y46"/>
  <c r="AA46"/>
  <c r="AC46"/>
  <c r="AE46"/>
  <c r="F38"/>
  <c r="F39"/>
  <c r="F40"/>
  <c r="F37"/>
  <c r="F36" s="1"/>
  <c r="G6"/>
  <c r="G4"/>
  <c r="F29"/>
  <c r="F34"/>
  <c r="G46" i="9" l="1"/>
  <c r="F36"/>
  <c r="F46" s="1"/>
  <c r="F47"/>
  <c r="AF46" i="5"/>
  <c r="AD46"/>
  <c r="AB46"/>
  <c r="Z46"/>
  <c r="X46"/>
  <c r="V46"/>
  <c r="T46"/>
  <c r="P46"/>
  <c r="N46"/>
  <c r="G46"/>
  <c r="F44"/>
  <c r="F14"/>
  <c r="F12"/>
  <c r="F6"/>
  <c r="F4"/>
  <c r="F46" l="1"/>
</calcChain>
</file>

<file path=xl/sharedStrings.xml><?xml version="1.0" encoding="utf-8"?>
<sst xmlns="http://schemas.openxmlformats.org/spreadsheetml/2006/main" count="497" uniqueCount="125">
  <si>
    <t>Aufwand</t>
  </si>
  <si>
    <t>FR</t>
  </si>
  <si>
    <t>MO</t>
  </si>
  <si>
    <t>DI</t>
  </si>
  <si>
    <t>DO</t>
  </si>
  <si>
    <t>Nr.</t>
  </si>
  <si>
    <t>Vorbedingung</t>
  </si>
  <si>
    <t>Plan (h)</t>
  </si>
  <si>
    <t>Ist (h)</t>
  </si>
  <si>
    <t>Priorität</t>
  </si>
  <si>
    <t>Meilenstein Ende
(Datum)</t>
  </si>
  <si>
    <t>Status</t>
  </si>
  <si>
    <t>Soll</t>
  </si>
  <si>
    <t>Ist</t>
  </si>
  <si>
    <t>Informieren</t>
  </si>
  <si>
    <t>Planen</t>
  </si>
  <si>
    <t>Tätigkeiten und Meilensteine definieren</t>
  </si>
  <si>
    <t>Soll-Zeitplan erstellen</t>
  </si>
  <si>
    <t>Testkonzept erstellen</t>
  </si>
  <si>
    <t>Arbeitsumgebung einrichten</t>
  </si>
  <si>
    <t>Entscheiden</t>
  </si>
  <si>
    <t>Akzeptanztest-Spezifikation ermitteln</t>
  </si>
  <si>
    <t>Realisieren</t>
  </si>
  <si>
    <t>Bedienoberfläche (ActiveX Steuerelemente) benennen</t>
  </si>
  <si>
    <t>White-Box-Test ermitteln</t>
  </si>
  <si>
    <t>Kontrollieren</t>
  </si>
  <si>
    <t>White-Box-Test durchführen und berichten</t>
  </si>
  <si>
    <t xml:space="preserve">Fehlerbehebung </t>
  </si>
  <si>
    <t>White-Box-Nachtest durchführen und berichten</t>
  </si>
  <si>
    <t>Akzeptanztest durchführen</t>
  </si>
  <si>
    <t>Auswerten</t>
  </si>
  <si>
    <t>Diverses</t>
  </si>
  <si>
    <t>Reserve</t>
  </si>
  <si>
    <t>Pufferzeit (10*0.8)</t>
  </si>
  <si>
    <t>Total</t>
  </si>
  <si>
    <t>Abhängigkeit</t>
  </si>
  <si>
    <t>Differenz (h)</t>
  </si>
  <si>
    <t>2.1, 2.2</t>
  </si>
  <si>
    <t>Bedienoberfläche (Userform) erstellen und benennen</t>
  </si>
  <si>
    <t>Implementierung von "Modify"</t>
  </si>
  <si>
    <t>Implementierung von "CheckAlias"</t>
  </si>
  <si>
    <t>Implementierung von "AppendFromEDE"</t>
  </si>
  <si>
    <t>Implementierung von "ObjToAlias"</t>
  </si>
  <si>
    <t>Implementierung von "AliasToObjName"</t>
  </si>
  <si>
    <t>Implementierung von "BACnetDataEDE"</t>
  </si>
  <si>
    <t>Implementierung von "CheckObj"</t>
  </si>
  <si>
    <t>Implementierung von "Select"</t>
  </si>
  <si>
    <t>Implementierung von "Deselect"</t>
  </si>
  <si>
    <t>Implementierung von "WBopenSpec"</t>
  </si>
  <si>
    <t>Statusmeeting mit dem Auftraggeber</t>
  </si>
  <si>
    <t>Zeitplan Ist-Zustand einfügen (10*0.1)</t>
  </si>
  <si>
    <t>Arbeitsjournal führen (10*0.2)</t>
  </si>
  <si>
    <t>offen</t>
  </si>
  <si>
    <t>ok</t>
  </si>
  <si>
    <t>i.A.</t>
  </si>
  <si>
    <t>x</t>
  </si>
  <si>
    <t>Soll-Zeit</t>
  </si>
  <si>
    <t>Ist-Zeit</t>
  </si>
  <si>
    <t>Meilenstein</t>
  </si>
  <si>
    <t>Tätigkeit ist in Arbeit</t>
  </si>
  <si>
    <t>Tätigkeit ist offen (noch nicht angefangen)</t>
  </si>
  <si>
    <t>Tätigkeit ist abgeschlossen</t>
  </si>
  <si>
    <t>Abgabe IPA: drucken, binden, uploaden</t>
  </si>
  <si>
    <t>Administratives/Organisatorisches</t>
  </si>
  <si>
    <t>4.1-5.2</t>
  </si>
  <si>
    <t>3.1, 4.1-5.2</t>
  </si>
  <si>
    <t>Beschreibung</t>
  </si>
  <si>
    <t>Tätigkeit</t>
  </si>
  <si>
    <t>IPA-Bericht führen (10*1)</t>
  </si>
  <si>
    <t>Projektauftrag lesen und verstehen, Abläufe für Hilfestellung notieren</t>
  </si>
  <si>
    <t>Vorlagen erstellen und IPA-Bericht aufbauen</t>
  </si>
  <si>
    <t>Schlussbericht verfassen</t>
  </si>
  <si>
    <t>Gespräch mit dem Erstexperten</t>
  </si>
  <si>
    <t xml:space="preserve">Erledigte Arbeitsschritte </t>
  </si>
  <si>
    <t>Datum</t>
  </si>
  <si>
    <t>Struktogramme erstellen</t>
  </si>
  <si>
    <t>4.1, 4.2, 4.3</t>
  </si>
  <si>
    <t>4.1, 4.3</t>
  </si>
  <si>
    <t>4.1, 4.2</t>
  </si>
  <si>
    <t>4.1, 4.2, 4.9</t>
  </si>
  <si>
    <t>Projektauftrag lesen und verstehen, Abläufe für Hilfestellung notieren.</t>
  </si>
  <si>
    <t>Die detaillierte Aufgabenstellung gemäss PkOrg lesen und verstehen. (Inklusive PDF-Datei „Aufgabestellung“) Ebenfalls werde ich hier die Abläufe notieren, um somit einen Anfang zu finden und um die Aufgaben zuzuordnen.</t>
  </si>
  <si>
    <t xml:space="preserve">Die Tätigkeiten finden und beschreiben. </t>
  </si>
  <si>
    <t>Meilensteine, Zeitpunkt der Fertigstellung einer Aufgabe oder Tätigkeit, definieren und festlegen.</t>
  </si>
  <si>
    <t>Im Soll-Zeitplan werden die Stunden und das Datum für jeweilige Tätigkeiten bestimmt.</t>
  </si>
  <si>
    <t>Die Vorlagen für das Arbeitsjournal, den White-Box-Test und Akzeptanztest erstellen. Die IPA-Bericht erstellen und gliedern.</t>
  </si>
  <si>
    <t>Das Testkonzept erstellen.</t>
  </si>
  <si>
    <t>Die Arbeitsumgebung wurde bereits vor der IPA eingerichtet.</t>
  </si>
  <si>
    <t> Mit Hilfe der Aufgabenstellung (Detaillierte Aufgabenbeschreibung im pkOrg, die PDF-Datei) wird der Akzeptanztest ermittelt.</t>
  </si>
  <si>
    <t xml:space="preserve">Es werden Struktogramme nur für die komplexeren Funktionen „AppendFromEDE“, „ObjToAlias“, „BACnetDataEDE“ und „CheckObj“ erstellt. </t>
  </si>
  <si>
    <t>Die Elemente der Bedienoberfläche (die ActiveX Steuerelemente, wie z.B. Button [Schaltfläche]) benennen.</t>
  </si>
  <si>
    <t>Die zusätzlichen Userform der Bedienoberfläche erstellen und benennen.</t>
  </si>
  <si>
    <t>Die Startfunktion wird implmentiert.</t>
  </si>
  <si>
    <t>Für die ActiveX Steuerelement „Modify“ wird eine Funktion oder Prozedur implementiert.</t>
  </si>
  <si>
    <t>Für die ActiveX Steuerelement „CheckAlias“ wird die Funktion ergänzend implementiert.</t>
  </si>
  <si>
    <t>Für die ActiveX Steuerelement „AppendFromEDE“ wird eine Funktion gemäss Struktogramm implementiert.</t>
  </si>
  <si>
    <t>Hierzu wird eine Userform aufgerufen, deren Funktionen werden ebenfalls implementiert.</t>
  </si>
  <si>
    <t>Für die ActiveX Steuerelement „ObjToAlias“ wird eine Funktion gemäss Struktogramm implementiert. Hierzu wird eine Userform aufgerufen, deren Funktionen werden ebenfalls implementiert.</t>
  </si>
  <si>
    <t>Für die ActiveX Steuerelement „AliasToObjName“ wird eine Funktion implementiert.</t>
  </si>
  <si>
    <t>Für die ActiveX Steuerelement „BACnetDataEDE“ wird eine Funktion gemäss Struktogramm implementiert.</t>
  </si>
  <si>
    <t>Für die ActiveX Steuerelement „CheckObj“ wird eine Funktion gemäss Struktogramm implementiert.</t>
  </si>
  <si>
    <t>Für die ActiveX Steuerelement „Select“ wird eine Funktion oder Prozedur implementiert.</t>
  </si>
  <si>
    <t>Für die ActiveX Steuerelement „Deselect“ wird eine Funktion oder Prozedur implementiert.</t>
  </si>
  <si>
    <t>Aus den Implementierungen #4.2 bis #5.2 werden jene Funktionen ausgewählt, die sinnvoll für die White-Box-Tests sind. Die Testfälle werden dann ermittelt.</t>
  </si>
  <si>
    <t>Die Testfälle, welche im Schritt #5.3 definiert wurden, durchführen und darüber berichten.</t>
  </si>
  <si>
    <t>Falls in Schritt #6.1 Fehler auftreten, werden diese hier behoben. Reaktionen auf ungewünschte Eingaben werden auch hier optimiert.</t>
  </si>
  <si>
    <t xml:space="preserve">Falls der Schritt #6.2 durchgeführt wurde, muss ein Nachtest erfolgen und ebenfalls darüber berichten. </t>
  </si>
  <si>
    <t>Die Testfälle, welche im Schritt #3.1 ermittelt wurden, durchführen und darüber berichten.</t>
  </si>
  <si>
    <t>Der Schlussbericht umfasst die Reflexion und das Fazit der IPA-Ausführende über die Durchführung der IPA.</t>
  </si>
  <si>
    <t>Der Zeitplan wird jeden Tag mit den Ist-Stunden ergänzt.</t>
  </si>
  <si>
    <t xml:space="preserve">Am Ende des Arbeitstages wird das Arbeitsjournal ausgefüllt. </t>
  </si>
  <si>
    <t>Alle Arbeitsschritte sowie Bestandteile der IPA werden im Bericht festgehalten.</t>
  </si>
  <si>
    <t>Gemäss pkOrg wird jeden zweiten Tag einen Statusmeeting von ca. 30min mit dem Auftragsgeber geführt. Beim Statusmeeting wird ein Bericht über die Tätigkeiten der IPA mündlich abgegeben.</t>
  </si>
  <si>
    <t>Das Gespräch findet am 27.03.2017 statt, am 2. Tag der IPA. An diesem Tag werden Informationen betreffend IPA ausgetauscht.</t>
  </si>
  <si>
    <t>Unter Administratives/Organisatorisches gehören die Tätigkeiten wie E-Mails schreiben, Backup erstellen sowie Termine erstellen.</t>
  </si>
  <si>
    <t> Am 10.04.2017 muss der IPA-Bericht mit dem Deckblatt 1 ausgedruckt, gebunden und an den Auftraggeber zugestellt werden. Der Zweitexpert erhält ein zweites Exemplar mit dem Deckblatt 2.</t>
  </si>
  <si>
    <t>Die Gesamtreservezeit beträgt acht Stunden.</t>
  </si>
  <si>
    <t>#1.1 bis #2.2</t>
  </si>
  <si>
    <t>#2.3 bis #4.3</t>
  </si>
  <si>
    <t>#4.4 bis #5.4</t>
  </si>
  <si>
    <t>#5.5 bis #8.7</t>
  </si>
  <si>
    <t>4.1-5.3</t>
  </si>
  <si>
    <t>3.1, 4.1-5.3</t>
  </si>
  <si>
    <t>Struktogramme/Flussdiagramme erstellen</t>
  </si>
  <si>
    <t>Implementierung von "WBopenObj"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</si>
</sst>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dd/mm/yy"/>
    <numFmt numFmtId="165" formatCode="0.0"/>
  </numFmts>
  <fonts count="13">
    <font>
      <sz val="10"/>
      <color theme="1"/>
      <name val="Arial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b/>
      <i/>
      <sz val="20"/>
      <color indexed="12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D92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BACC6"/>
        <bgColor indexed="64"/>
      </patternFill>
    </fill>
  </fills>
  <borders count="8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Fill="0" applyBorder="0" applyProtection="0"/>
    <xf numFmtId="0" fontId="4" fillId="2" borderId="1">
      <alignment horizontal="center" vertical="center"/>
    </xf>
    <xf numFmtId="0" fontId="2" fillId="3" borderId="2"/>
    <xf numFmtId="0" fontId="3" fillId="0" borderId="3" applyFill="0" applyProtection="0">
      <alignment horizontal="center" vertical="center"/>
    </xf>
    <xf numFmtId="0" fontId="7" fillId="0" borderId="0"/>
    <xf numFmtId="0" fontId="2" fillId="0" borderId="0" applyFill="0" applyBorder="0" applyProtection="0"/>
  </cellStyleXfs>
  <cellXfs count="389">
    <xf numFmtId="0" fontId="0" fillId="0" borderId="0" xfId="0"/>
    <xf numFmtId="0" fontId="0" fillId="0" borderId="0" xfId="0"/>
    <xf numFmtId="164" fontId="5" fillId="0" borderId="5" xfId="2" applyNumberFormat="1" applyFont="1" applyFill="1" applyBorder="1" applyAlignment="1">
      <alignment horizontal="center" vertical="center"/>
    </xf>
    <xf numFmtId="165" fontId="6" fillId="9" borderId="7" xfId="2" applyNumberFormat="1" applyFont="1" applyFill="1" applyBorder="1" applyAlignment="1">
      <alignment horizontal="center" vertical="center"/>
    </xf>
    <xf numFmtId="165" fontId="6" fillId="10" borderId="7" xfId="2" applyNumberFormat="1" applyFont="1" applyFill="1" applyBorder="1" applyAlignment="1">
      <alignment horizontal="center" vertical="center"/>
    </xf>
    <xf numFmtId="165" fontId="8" fillId="0" borderId="0" xfId="0" applyNumberFormat="1" applyFont="1"/>
    <xf numFmtId="0" fontId="5" fillId="0" borderId="31" xfId="2" applyFont="1" applyBorder="1" applyAlignment="1">
      <alignment vertical="center"/>
    </xf>
    <xf numFmtId="0" fontId="5" fillId="0" borderId="33" xfId="2" applyFont="1" applyBorder="1" applyAlignment="1">
      <alignment vertical="center"/>
    </xf>
    <xf numFmtId="0" fontId="5" fillId="0" borderId="19" xfId="2" applyFont="1" applyBorder="1" applyAlignment="1">
      <alignment vertical="center"/>
    </xf>
    <xf numFmtId="0" fontId="5" fillId="9" borderId="35" xfId="2" applyFont="1" applyFill="1" applyBorder="1" applyAlignment="1">
      <alignment horizontal="center" vertical="center"/>
    </xf>
    <xf numFmtId="0" fontId="6" fillId="9" borderId="22" xfId="2" applyFont="1" applyFill="1" applyBorder="1" applyAlignment="1">
      <alignment horizontal="left" vertical="center"/>
    </xf>
    <xf numFmtId="0" fontId="5" fillId="10" borderId="35" xfId="2" applyFont="1" applyFill="1" applyBorder="1" applyAlignment="1">
      <alignment horizontal="center" vertical="center"/>
    </xf>
    <xf numFmtId="0" fontId="6" fillId="10" borderId="22" xfId="2" applyFont="1" applyFill="1" applyBorder="1" applyAlignment="1">
      <alignment horizontal="left" vertical="center"/>
    </xf>
    <xf numFmtId="0" fontId="5" fillId="7" borderId="35" xfId="2" applyFont="1" applyFill="1" applyBorder="1" applyAlignment="1">
      <alignment horizontal="center" vertical="center"/>
    </xf>
    <xf numFmtId="0" fontId="6" fillId="7" borderId="22" xfId="2" applyFont="1" applyFill="1" applyBorder="1" applyAlignment="1">
      <alignment horizontal="left" vertical="center"/>
    </xf>
    <xf numFmtId="0" fontId="5" fillId="6" borderId="35" xfId="2" applyFont="1" applyFill="1" applyBorder="1" applyAlignment="1">
      <alignment horizontal="center" vertical="center"/>
    </xf>
    <xf numFmtId="0" fontId="6" fillId="6" borderId="22" xfId="2" applyFont="1" applyFill="1" applyBorder="1" applyAlignment="1">
      <alignment horizontal="left" vertical="center"/>
    </xf>
    <xf numFmtId="0" fontId="5" fillId="11" borderId="35" xfId="2" applyFont="1" applyFill="1" applyBorder="1" applyAlignment="1">
      <alignment horizontal="center" vertical="center"/>
    </xf>
    <xf numFmtId="0" fontId="6" fillId="11" borderId="22" xfId="2" applyFont="1" applyFill="1" applyBorder="1" applyAlignment="1">
      <alignment horizontal="left" vertical="center"/>
    </xf>
    <xf numFmtId="0" fontId="5" fillId="12" borderId="35" xfId="2" applyFont="1" applyFill="1" applyBorder="1" applyAlignment="1">
      <alignment horizontal="center" vertical="center"/>
    </xf>
    <xf numFmtId="0" fontId="6" fillId="12" borderId="22" xfId="2" applyFont="1" applyFill="1" applyBorder="1" applyAlignment="1">
      <alignment horizontal="left" vertical="center"/>
    </xf>
    <xf numFmtId="0" fontId="5" fillId="8" borderId="35" xfId="2" applyFont="1" applyFill="1" applyBorder="1" applyAlignment="1">
      <alignment horizontal="center" vertical="center"/>
    </xf>
    <xf numFmtId="0" fontId="6" fillId="8" borderId="22" xfId="2" applyFont="1" applyFill="1" applyBorder="1" applyAlignment="1">
      <alignment horizontal="left" vertical="center"/>
    </xf>
    <xf numFmtId="0" fontId="5" fillId="5" borderId="35" xfId="2" applyFont="1" applyFill="1" applyBorder="1" applyAlignment="1">
      <alignment horizontal="center" vertical="center"/>
    </xf>
    <xf numFmtId="0" fontId="6" fillId="5" borderId="22" xfId="2" applyFont="1" applyFill="1" applyBorder="1" applyAlignment="1">
      <alignment horizontal="left" vertical="center"/>
    </xf>
    <xf numFmtId="0" fontId="5" fillId="5" borderId="36" xfId="2" applyFont="1" applyFill="1" applyBorder="1" applyAlignment="1">
      <alignment horizontal="center" vertical="center"/>
    </xf>
    <xf numFmtId="0" fontId="6" fillId="4" borderId="27" xfId="2" applyFont="1" applyFill="1" applyBorder="1" applyAlignment="1">
      <alignment horizontal="center" vertical="center"/>
    </xf>
    <xf numFmtId="165" fontId="6" fillId="7" borderId="7" xfId="1" applyNumberFormat="1" applyFont="1" applyFill="1" applyBorder="1" applyAlignment="1">
      <alignment horizontal="center" vertical="center"/>
    </xf>
    <xf numFmtId="165" fontId="6" fillId="9" borderId="7" xfId="1" applyNumberFormat="1" applyFont="1" applyFill="1" applyBorder="1" applyAlignment="1">
      <alignment horizontal="center" vertical="center"/>
    </xf>
    <xf numFmtId="165" fontId="6" fillId="10" borderId="7" xfId="1" applyNumberFormat="1" applyFont="1" applyFill="1" applyBorder="1" applyAlignment="1">
      <alignment horizontal="center" vertical="center"/>
    </xf>
    <xf numFmtId="165" fontId="6" fillId="11" borderId="7" xfId="1" applyNumberFormat="1" applyFont="1" applyFill="1" applyBorder="1" applyAlignment="1">
      <alignment horizontal="center" vertical="center"/>
    </xf>
    <xf numFmtId="165" fontId="6" fillId="12" borderId="7" xfId="1" applyNumberFormat="1" applyFont="1" applyFill="1" applyBorder="1" applyAlignment="1">
      <alignment horizontal="center" vertical="center"/>
    </xf>
    <xf numFmtId="165" fontId="6" fillId="5" borderId="7" xfId="1" applyNumberFormat="1" applyFont="1" applyFill="1" applyBorder="1" applyAlignment="1">
      <alignment horizontal="center" vertical="center"/>
    </xf>
    <xf numFmtId="165" fontId="6" fillId="6" borderId="7" xfId="1" applyNumberFormat="1" applyFont="1" applyFill="1" applyBorder="1" applyAlignment="1">
      <alignment horizontal="center" vertical="center"/>
    </xf>
    <xf numFmtId="165" fontId="6" fillId="8" borderId="7" xfId="1" applyNumberFormat="1" applyFont="1" applyFill="1" applyBorder="1" applyAlignment="1">
      <alignment horizontal="center" vertical="center"/>
    </xf>
    <xf numFmtId="165" fontId="6" fillId="4" borderId="28" xfId="1" applyNumberFormat="1" applyFont="1" applyFill="1" applyBorder="1" applyAlignment="1">
      <alignment horizontal="center" vertical="center"/>
    </xf>
    <xf numFmtId="0" fontId="5" fillId="0" borderId="39" xfId="2" applyFont="1" applyBorder="1" applyAlignment="1">
      <alignment horizontal="center" vertical="center"/>
    </xf>
    <xf numFmtId="14" fontId="9" fillId="0" borderId="39" xfId="0" applyNumberFormat="1" applyFont="1" applyBorder="1" applyAlignment="1">
      <alignment horizontal="center" vertical="center"/>
    </xf>
    <xf numFmtId="164" fontId="5" fillId="0" borderId="50" xfId="2" applyNumberFormat="1" applyFont="1" applyFill="1" applyBorder="1" applyAlignment="1">
      <alignment horizontal="center" vertical="center"/>
    </xf>
    <xf numFmtId="164" fontId="5" fillId="0" borderId="55" xfId="2" applyNumberFormat="1" applyFont="1" applyFill="1" applyBorder="1" applyAlignment="1">
      <alignment horizontal="center" vertical="center"/>
    </xf>
    <xf numFmtId="164" fontId="5" fillId="0" borderId="49" xfId="2" applyNumberFormat="1" applyFont="1" applyFill="1" applyBorder="1" applyAlignment="1">
      <alignment horizontal="center" vertical="center"/>
    </xf>
    <xf numFmtId="165" fontId="6" fillId="4" borderId="29" xfId="1" applyNumberFormat="1" applyFont="1" applyFill="1" applyBorder="1" applyAlignment="1">
      <alignment horizontal="center" vertical="center"/>
    </xf>
    <xf numFmtId="0" fontId="6" fillId="4" borderId="57" xfId="2" applyFont="1" applyFill="1" applyBorder="1" applyAlignment="1">
      <alignment horizontal="center" vertical="center"/>
    </xf>
    <xf numFmtId="164" fontId="6" fillId="4" borderId="58" xfId="2" applyNumberFormat="1" applyFont="1" applyFill="1" applyBorder="1" applyAlignment="1">
      <alignment horizontal="center" vertical="center"/>
    </xf>
    <xf numFmtId="0" fontId="6" fillId="9" borderId="21" xfId="2" applyFont="1" applyFill="1" applyBorder="1" applyAlignment="1">
      <alignment horizontal="left" vertical="center"/>
    </xf>
    <xf numFmtId="0" fontId="6" fillId="10" borderId="21" xfId="2" applyFont="1" applyFill="1" applyBorder="1" applyAlignment="1">
      <alignment horizontal="left" vertical="center"/>
    </xf>
    <xf numFmtId="0" fontId="6" fillId="7" borderId="21" xfId="2" applyFont="1" applyFill="1" applyBorder="1" applyAlignment="1">
      <alignment horizontal="left" vertical="center"/>
    </xf>
    <xf numFmtId="0" fontId="6" fillId="6" borderId="21" xfId="2" applyFont="1" applyFill="1" applyBorder="1" applyAlignment="1">
      <alignment horizontal="left" vertical="center"/>
    </xf>
    <xf numFmtId="0" fontId="6" fillId="11" borderId="21" xfId="2" applyFont="1" applyFill="1" applyBorder="1" applyAlignment="1">
      <alignment horizontal="left" vertical="center"/>
    </xf>
    <xf numFmtId="0" fontId="6" fillId="12" borderId="21" xfId="2" applyFont="1" applyFill="1" applyBorder="1" applyAlignment="1">
      <alignment horizontal="left" vertical="center"/>
    </xf>
    <xf numFmtId="0" fontId="6" fillId="8" borderId="21" xfId="2" applyFont="1" applyFill="1" applyBorder="1" applyAlignment="1">
      <alignment horizontal="left" vertical="center"/>
    </xf>
    <xf numFmtId="0" fontId="6" fillId="5" borderId="21" xfId="2" applyFont="1" applyFill="1" applyBorder="1" applyAlignment="1">
      <alignment horizontal="left" vertical="center"/>
    </xf>
    <xf numFmtId="0" fontId="6" fillId="4" borderId="38" xfId="2" applyFont="1" applyFill="1" applyBorder="1" applyAlignment="1">
      <alignment horizontal="left" vertical="center"/>
    </xf>
    <xf numFmtId="14" fontId="9" fillId="0" borderId="59" xfId="0" applyNumberFormat="1" applyFont="1" applyBorder="1" applyAlignment="1">
      <alignment horizontal="center" vertical="center"/>
    </xf>
    <xf numFmtId="0" fontId="5" fillId="0" borderId="35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 applyProtection="1">
      <alignment horizontal="center" vertical="center"/>
    </xf>
    <xf numFmtId="0" fontId="5" fillId="0" borderId="20" xfId="2" applyFont="1" applyBorder="1" applyAlignment="1" applyProtection="1">
      <alignment horizontal="center" vertical="center"/>
    </xf>
    <xf numFmtId="0" fontId="5" fillId="0" borderId="22" xfId="2" applyFont="1" applyFill="1" applyBorder="1" applyAlignment="1">
      <alignment horizontal="left" vertical="center"/>
    </xf>
    <xf numFmtId="0" fontId="5" fillId="0" borderId="69" xfId="2" applyFont="1" applyFill="1" applyBorder="1" applyAlignment="1">
      <alignment horizontal="left" vertical="center"/>
    </xf>
    <xf numFmtId="0" fontId="5" fillId="0" borderId="69" xfId="2" applyFont="1" applyBorder="1" applyAlignment="1">
      <alignment horizontal="left" vertical="center"/>
    </xf>
    <xf numFmtId="0" fontId="5" fillId="0" borderId="70" xfId="2" applyFont="1" applyBorder="1" applyAlignment="1">
      <alignment horizontal="left" vertical="center"/>
    </xf>
    <xf numFmtId="0" fontId="5" fillId="0" borderId="71" xfId="2" applyFont="1" applyFill="1" applyBorder="1" applyAlignment="1">
      <alignment horizontal="left" vertical="center"/>
    </xf>
    <xf numFmtId="0" fontId="6" fillId="4" borderId="30" xfId="2" applyFont="1" applyFill="1" applyBorder="1" applyAlignment="1">
      <alignment horizontal="left" vertical="center"/>
    </xf>
    <xf numFmtId="0" fontId="6" fillId="9" borderId="7" xfId="2" applyFont="1" applyFill="1" applyBorder="1" applyAlignment="1">
      <alignment horizontal="center" vertical="center"/>
    </xf>
    <xf numFmtId="14" fontId="5" fillId="9" borderId="7" xfId="2" applyNumberFormat="1" applyFont="1" applyFill="1" applyBorder="1" applyAlignment="1">
      <alignment horizontal="center" vertical="center"/>
    </xf>
    <xf numFmtId="0" fontId="6" fillId="9" borderId="22" xfId="2" applyFont="1" applyFill="1" applyBorder="1" applyAlignment="1">
      <alignment horizontal="center" vertical="center"/>
    </xf>
    <xf numFmtId="165" fontId="6" fillId="9" borderId="21" xfId="2" applyNumberFormat="1" applyFont="1" applyFill="1" applyBorder="1" applyAlignment="1">
      <alignment horizontal="center" vertical="center"/>
    </xf>
    <xf numFmtId="165" fontId="9" fillId="9" borderId="11" xfId="0" applyNumberFormat="1" applyFont="1" applyFill="1" applyBorder="1" applyAlignment="1">
      <alignment horizontal="center"/>
    </xf>
    <xf numFmtId="165" fontId="8" fillId="9" borderId="10" xfId="0" applyNumberFormat="1" applyFont="1" applyFill="1" applyBorder="1" applyAlignment="1">
      <alignment horizontal="center"/>
    </xf>
    <xf numFmtId="165" fontId="9" fillId="9" borderId="7" xfId="0" applyNumberFormat="1" applyFont="1" applyFill="1" applyBorder="1" applyAlignment="1">
      <alignment horizontal="center"/>
    </xf>
    <xf numFmtId="165" fontId="8" fillId="9" borderId="7" xfId="0" applyNumberFormat="1" applyFont="1" applyFill="1" applyBorder="1" applyAlignment="1">
      <alignment horizontal="center"/>
    </xf>
    <xf numFmtId="165" fontId="9" fillId="9" borderId="22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165" fontId="9" fillId="0" borderId="13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5" fontId="8" fillId="0" borderId="2" xfId="0" applyNumberFormat="1" applyFont="1" applyBorder="1" applyAlignment="1">
      <alignment horizontal="center"/>
    </xf>
    <xf numFmtId="165" fontId="9" fillId="0" borderId="2" xfId="0" applyNumberFormat="1" applyFont="1" applyBorder="1" applyAlignment="1">
      <alignment horizontal="center"/>
    </xf>
    <xf numFmtId="165" fontId="9" fillId="0" borderId="15" xfId="0" applyNumberFormat="1" applyFont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165" fontId="8" fillId="0" borderId="14" xfId="0" applyNumberFormat="1" applyFont="1" applyBorder="1" applyAlignment="1">
      <alignment horizontal="center"/>
    </xf>
    <xf numFmtId="165" fontId="9" fillId="0" borderId="14" xfId="0" applyNumberFormat="1" applyFont="1" applyBorder="1" applyAlignment="1">
      <alignment horizontal="center"/>
    </xf>
    <xf numFmtId="165" fontId="9" fillId="0" borderId="24" xfId="0" applyNumberFormat="1" applyFont="1" applyBorder="1" applyAlignment="1">
      <alignment horizontal="center"/>
    </xf>
    <xf numFmtId="0" fontId="6" fillId="10" borderId="7" xfId="2" applyFont="1" applyFill="1" applyBorder="1" applyAlignment="1">
      <alignment horizontal="center" vertical="center"/>
    </xf>
    <xf numFmtId="14" fontId="5" fillId="10" borderId="7" xfId="2" applyNumberFormat="1" applyFont="1" applyFill="1" applyBorder="1" applyAlignment="1">
      <alignment horizontal="center" vertical="center"/>
    </xf>
    <xf numFmtId="0" fontId="6" fillId="10" borderId="22" xfId="2" applyFont="1" applyFill="1" applyBorder="1" applyAlignment="1">
      <alignment horizontal="center" vertical="center"/>
    </xf>
    <xf numFmtId="165" fontId="6" fillId="10" borderId="21" xfId="2" applyNumberFormat="1" applyFont="1" applyFill="1" applyBorder="1" applyAlignment="1">
      <alignment horizontal="center" vertical="center"/>
    </xf>
    <xf numFmtId="165" fontId="9" fillId="10" borderId="11" xfId="0" applyNumberFormat="1" applyFont="1" applyFill="1" applyBorder="1" applyAlignment="1">
      <alignment horizontal="center"/>
    </xf>
    <xf numFmtId="165" fontId="8" fillId="10" borderId="10" xfId="0" applyNumberFormat="1" applyFont="1" applyFill="1" applyBorder="1" applyAlignment="1">
      <alignment horizontal="center"/>
    </xf>
    <xf numFmtId="165" fontId="9" fillId="10" borderId="7" xfId="0" applyNumberFormat="1" applyFont="1" applyFill="1" applyBorder="1" applyAlignment="1">
      <alignment horizontal="center"/>
    </xf>
    <xf numFmtId="165" fontId="8" fillId="10" borderId="7" xfId="0" applyNumberFormat="1" applyFont="1" applyFill="1" applyBorder="1" applyAlignment="1">
      <alignment horizontal="center"/>
    </xf>
    <xf numFmtId="165" fontId="9" fillId="10" borderId="22" xfId="0" applyNumberFormat="1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165" fontId="8" fillId="0" borderId="25" xfId="0" applyNumberFormat="1" applyFont="1" applyBorder="1" applyAlignment="1">
      <alignment horizontal="center"/>
    </xf>
    <xf numFmtId="0" fontId="6" fillId="7" borderId="7" xfId="2" applyFont="1" applyFill="1" applyBorder="1" applyAlignment="1">
      <alignment horizontal="center" vertical="center"/>
    </xf>
    <xf numFmtId="14" fontId="5" fillId="7" borderId="7" xfId="2" applyNumberFormat="1" applyFont="1" applyFill="1" applyBorder="1" applyAlignment="1">
      <alignment horizontal="center" vertical="center"/>
    </xf>
    <xf numFmtId="0" fontId="6" fillId="7" borderId="22" xfId="2" applyFont="1" applyFill="1" applyBorder="1" applyAlignment="1">
      <alignment horizontal="center" vertical="center"/>
    </xf>
    <xf numFmtId="165" fontId="6" fillId="7" borderId="21" xfId="2" applyNumberFormat="1" applyFont="1" applyFill="1" applyBorder="1" applyAlignment="1">
      <alignment horizontal="center" vertical="center"/>
    </xf>
    <xf numFmtId="165" fontId="9" fillId="7" borderId="11" xfId="0" applyNumberFormat="1" applyFont="1" applyFill="1" applyBorder="1" applyAlignment="1">
      <alignment horizontal="center"/>
    </xf>
    <xf numFmtId="165" fontId="8" fillId="7" borderId="10" xfId="0" applyNumberFormat="1" applyFont="1" applyFill="1" applyBorder="1" applyAlignment="1">
      <alignment horizontal="center"/>
    </xf>
    <xf numFmtId="165" fontId="9" fillId="7" borderId="7" xfId="0" applyNumberFormat="1" applyFont="1" applyFill="1" applyBorder="1" applyAlignment="1">
      <alignment horizontal="center"/>
    </xf>
    <xf numFmtId="165" fontId="8" fillId="7" borderId="7" xfId="0" applyNumberFormat="1" applyFont="1" applyFill="1" applyBorder="1" applyAlignment="1">
      <alignment horizontal="center"/>
    </xf>
    <xf numFmtId="165" fontId="9" fillId="7" borderId="22" xfId="0" applyNumberFormat="1" applyFont="1" applyFill="1" applyBorder="1" applyAlignment="1">
      <alignment horizontal="center"/>
    </xf>
    <xf numFmtId="0" fontId="6" fillId="6" borderId="7" xfId="2" applyFont="1" applyFill="1" applyBorder="1" applyAlignment="1">
      <alignment horizontal="center" vertical="center"/>
    </xf>
    <xf numFmtId="14" fontId="5" fillId="6" borderId="7" xfId="2" applyNumberFormat="1" applyFont="1" applyFill="1" applyBorder="1" applyAlignment="1">
      <alignment horizontal="center" vertical="center"/>
    </xf>
    <xf numFmtId="0" fontId="6" fillId="6" borderId="22" xfId="2" applyFont="1" applyFill="1" applyBorder="1" applyAlignment="1">
      <alignment horizontal="center" vertical="center"/>
    </xf>
    <xf numFmtId="165" fontId="6" fillId="6" borderId="21" xfId="2" applyNumberFormat="1" applyFont="1" applyFill="1" applyBorder="1" applyAlignment="1">
      <alignment horizontal="center" vertical="center"/>
    </xf>
    <xf numFmtId="165" fontId="9" fillId="6" borderId="11" xfId="0" applyNumberFormat="1" applyFont="1" applyFill="1" applyBorder="1" applyAlignment="1">
      <alignment horizontal="center"/>
    </xf>
    <xf numFmtId="165" fontId="8" fillId="6" borderId="10" xfId="0" applyNumberFormat="1" applyFont="1" applyFill="1" applyBorder="1" applyAlignment="1">
      <alignment horizontal="center"/>
    </xf>
    <xf numFmtId="165" fontId="9" fillId="6" borderId="7" xfId="0" applyNumberFormat="1" applyFont="1" applyFill="1" applyBorder="1" applyAlignment="1">
      <alignment horizontal="center"/>
    </xf>
    <xf numFmtId="165" fontId="8" fillId="6" borderId="7" xfId="0" applyNumberFormat="1" applyFont="1" applyFill="1" applyBorder="1" applyAlignment="1">
      <alignment horizontal="center"/>
    </xf>
    <xf numFmtId="165" fontId="9" fillId="6" borderId="22" xfId="0" applyNumberFormat="1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165" fontId="8" fillId="0" borderId="25" xfId="0" applyNumberFormat="1" applyFont="1" applyFill="1" applyBorder="1" applyAlignment="1">
      <alignment horizontal="center"/>
    </xf>
    <xf numFmtId="165" fontId="9" fillId="0" borderId="13" xfId="0" applyNumberFormat="1" applyFont="1" applyFill="1" applyBorder="1" applyAlignment="1">
      <alignment horizontal="center"/>
    </xf>
    <xf numFmtId="165" fontId="8" fillId="0" borderId="17" xfId="0" applyNumberFormat="1" applyFont="1" applyFill="1" applyBorder="1" applyAlignment="1">
      <alignment horizontal="center"/>
    </xf>
    <xf numFmtId="165" fontId="9" fillId="0" borderId="2" xfId="0" applyNumberFormat="1" applyFont="1" applyFill="1" applyBorder="1" applyAlignment="1">
      <alignment horizontal="center"/>
    </xf>
    <xf numFmtId="165" fontId="8" fillId="0" borderId="2" xfId="0" applyNumberFormat="1" applyFont="1" applyFill="1" applyBorder="1" applyAlignment="1">
      <alignment horizontal="center"/>
    </xf>
    <xf numFmtId="165" fontId="9" fillId="0" borderId="15" xfId="0" applyNumberFormat="1" applyFont="1" applyFill="1" applyBorder="1" applyAlignment="1">
      <alignment horizontal="center"/>
    </xf>
    <xf numFmtId="165" fontId="8" fillId="0" borderId="14" xfId="0" applyNumberFormat="1" applyFont="1" applyFill="1" applyBorder="1" applyAlignment="1">
      <alignment horizontal="center"/>
    </xf>
    <xf numFmtId="165" fontId="9" fillId="0" borderId="14" xfId="0" applyNumberFormat="1" applyFont="1" applyFill="1" applyBorder="1" applyAlignment="1">
      <alignment horizontal="center"/>
    </xf>
    <xf numFmtId="165" fontId="9" fillId="0" borderId="24" xfId="0" applyNumberFormat="1" applyFont="1" applyFill="1" applyBorder="1" applyAlignment="1">
      <alignment horizontal="center"/>
    </xf>
    <xf numFmtId="0" fontId="6" fillId="11" borderId="7" xfId="2" applyFont="1" applyFill="1" applyBorder="1" applyAlignment="1">
      <alignment horizontal="center" vertical="center"/>
    </xf>
    <xf numFmtId="14" fontId="5" fillId="11" borderId="7" xfId="2" applyNumberFormat="1" applyFont="1" applyFill="1" applyBorder="1" applyAlignment="1">
      <alignment horizontal="center" vertical="center"/>
    </xf>
    <xf numFmtId="0" fontId="6" fillId="11" borderId="22" xfId="2" applyFont="1" applyFill="1" applyBorder="1" applyAlignment="1">
      <alignment horizontal="center" vertical="center"/>
    </xf>
    <xf numFmtId="165" fontId="6" fillId="11" borderId="21" xfId="2" applyNumberFormat="1" applyFont="1" applyFill="1" applyBorder="1" applyAlignment="1">
      <alignment horizontal="center" vertical="center"/>
    </xf>
    <xf numFmtId="165" fontId="9" fillId="11" borderId="11" xfId="0" applyNumberFormat="1" applyFont="1" applyFill="1" applyBorder="1" applyAlignment="1">
      <alignment horizontal="center"/>
    </xf>
    <xf numFmtId="165" fontId="8" fillId="11" borderId="10" xfId="0" applyNumberFormat="1" applyFont="1" applyFill="1" applyBorder="1" applyAlignment="1">
      <alignment horizontal="center"/>
    </xf>
    <xf numFmtId="165" fontId="9" fillId="11" borderId="7" xfId="0" applyNumberFormat="1" applyFont="1" applyFill="1" applyBorder="1" applyAlignment="1">
      <alignment horizontal="center"/>
    </xf>
    <xf numFmtId="165" fontId="8" fillId="11" borderId="7" xfId="0" applyNumberFormat="1" applyFont="1" applyFill="1" applyBorder="1" applyAlignment="1">
      <alignment horizontal="center"/>
    </xf>
    <xf numFmtId="165" fontId="9" fillId="11" borderId="22" xfId="0" applyNumberFormat="1" applyFont="1" applyFill="1" applyBorder="1" applyAlignment="1">
      <alignment horizontal="center"/>
    </xf>
    <xf numFmtId="0" fontId="6" fillId="12" borderId="7" xfId="2" applyFont="1" applyFill="1" applyBorder="1" applyAlignment="1">
      <alignment horizontal="center" vertical="center"/>
    </xf>
    <xf numFmtId="14" fontId="5" fillId="12" borderId="7" xfId="2" applyNumberFormat="1" applyFont="1" applyFill="1" applyBorder="1" applyAlignment="1">
      <alignment horizontal="center" vertical="center"/>
    </xf>
    <xf numFmtId="0" fontId="6" fillId="12" borderId="22" xfId="2" applyFont="1" applyFill="1" applyBorder="1" applyAlignment="1">
      <alignment horizontal="center" vertical="center"/>
    </xf>
    <xf numFmtId="165" fontId="6" fillId="12" borderId="21" xfId="2" applyNumberFormat="1" applyFont="1" applyFill="1" applyBorder="1" applyAlignment="1">
      <alignment horizontal="center" vertical="center"/>
    </xf>
    <xf numFmtId="165" fontId="9" fillId="12" borderId="11" xfId="0" applyNumberFormat="1" applyFont="1" applyFill="1" applyBorder="1" applyAlignment="1">
      <alignment horizontal="center"/>
    </xf>
    <xf numFmtId="165" fontId="8" fillId="12" borderId="10" xfId="0" applyNumberFormat="1" applyFont="1" applyFill="1" applyBorder="1" applyAlignment="1">
      <alignment horizontal="center"/>
    </xf>
    <xf numFmtId="165" fontId="9" fillId="12" borderId="7" xfId="0" applyNumberFormat="1" applyFont="1" applyFill="1" applyBorder="1" applyAlignment="1">
      <alignment horizontal="center"/>
    </xf>
    <xf numFmtId="165" fontId="8" fillId="12" borderId="7" xfId="0" applyNumberFormat="1" applyFont="1" applyFill="1" applyBorder="1" applyAlignment="1">
      <alignment horizontal="center"/>
    </xf>
    <xf numFmtId="165" fontId="9" fillId="12" borderId="22" xfId="0" applyNumberFormat="1" applyFont="1" applyFill="1" applyBorder="1" applyAlignment="1">
      <alignment horizontal="center"/>
    </xf>
    <xf numFmtId="0" fontId="6" fillId="8" borderId="7" xfId="2" applyFont="1" applyFill="1" applyBorder="1" applyAlignment="1">
      <alignment horizontal="center" vertical="center"/>
    </xf>
    <xf numFmtId="14" fontId="5" fillId="8" borderId="7" xfId="2" applyNumberFormat="1" applyFont="1" applyFill="1" applyBorder="1" applyAlignment="1">
      <alignment horizontal="center" vertical="center"/>
    </xf>
    <xf numFmtId="0" fontId="6" fillId="8" borderId="22" xfId="2" applyFont="1" applyFill="1" applyBorder="1" applyAlignment="1">
      <alignment horizontal="center" vertical="center"/>
    </xf>
    <xf numFmtId="165" fontId="6" fillId="8" borderId="21" xfId="2" applyNumberFormat="1" applyFont="1" applyFill="1" applyBorder="1" applyAlignment="1">
      <alignment horizontal="center" vertical="center"/>
    </xf>
    <xf numFmtId="165" fontId="9" fillId="8" borderId="11" xfId="0" applyNumberFormat="1" applyFont="1" applyFill="1" applyBorder="1" applyAlignment="1">
      <alignment horizontal="center"/>
    </xf>
    <xf numFmtId="165" fontId="8" fillId="8" borderId="10" xfId="0" applyNumberFormat="1" applyFont="1" applyFill="1" applyBorder="1" applyAlignment="1">
      <alignment horizontal="center"/>
    </xf>
    <xf numFmtId="165" fontId="9" fillId="8" borderId="7" xfId="0" applyNumberFormat="1" applyFont="1" applyFill="1" applyBorder="1" applyAlignment="1">
      <alignment horizontal="center"/>
    </xf>
    <xf numFmtId="165" fontId="8" fillId="8" borderId="7" xfId="0" applyNumberFormat="1" applyFont="1" applyFill="1" applyBorder="1" applyAlignment="1">
      <alignment horizontal="center"/>
    </xf>
    <xf numFmtId="165" fontId="9" fillId="8" borderId="22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8" fillId="0" borderId="15" xfId="0" applyNumberFormat="1" applyFont="1" applyBorder="1" applyAlignment="1">
      <alignment horizontal="center"/>
    </xf>
    <xf numFmtId="165" fontId="8" fillId="0" borderId="16" xfId="0" applyNumberFormat="1" applyFont="1" applyBorder="1" applyAlignment="1">
      <alignment horizontal="center"/>
    </xf>
    <xf numFmtId="0" fontId="6" fillId="5" borderId="7" xfId="2" applyFont="1" applyFill="1" applyBorder="1" applyAlignment="1">
      <alignment horizontal="center" vertical="center"/>
    </xf>
    <xf numFmtId="14" fontId="5" fillId="5" borderId="7" xfId="2" applyNumberFormat="1" applyFont="1" applyFill="1" applyBorder="1" applyAlignment="1">
      <alignment horizontal="center" vertical="center"/>
    </xf>
    <xf numFmtId="0" fontId="6" fillId="5" borderId="22" xfId="2" applyFont="1" applyFill="1" applyBorder="1" applyAlignment="1">
      <alignment horizontal="center" vertical="center"/>
    </xf>
    <xf numFmtId="165" fontId="6" fillId="5" borderId="21" xfId="2" applyNumberFormat="1" applyFont="1" applyFill="1" applyBorder="1" applyAlignment="1">
      <alignment horizontal="center" vertical="center"/>
    </xf>
    <xf numFmtId="165" fontId="9" fillId="5" borderId="11" xfId="0" applyNumberFormat="1" applyFont="1" applyFill="1" applyBorder="1" applyAlignment="1">
      <alignment horizontal="center"/>
    </xf>
    <xf numFmtId="165" fontId="8" fillId="5" borderId="10" xfId="0" applyNumberFormat="1" applyFont="1" applyFill="1" applyBorder="1" applyAlignment="1">
      <alignment horizontal="center"/>
    </xf>
    <xf numFmtId="165" fontId="9" fillId="5" borderId="7" xfId="0" applyNumberFormat="1" applyFont="1" applyFill="1" applyBorder="1" applyAlignment="1">
      <alignment horizontal="center"/>
    </xf>
    <xf numFmtId="165" fontId="8" fillId="5" borderId="7" xfId="0" applyNumberFormat="1" applyFont="1" applyFill="1" applyBorder="1" applyAlignment="1">
      <alignment horizontal="center"/>
    </xf>
    <xf numFmtId="165" fontId="9" fillId="5" borderId="22" xfId="0" applyNumberFormat="1" applyFont="1" applyFill="1" applyBorder="1" applyAlignment="1">
      <alignment horizontal="center"/>
    </xf>
    <xf numFmtId="0" fontId="5" fillId="0" borderId="37" xfId="3" applyFont="1" applyFill="1" applyBorder="1" applyAlignment="1">
      <alignment horizontal="center" vertical="center"/>
    </xf>
    <xf numFmtId="0" fontId="6" fillId="4" borderId="41" xfId="3" applyFont="1" applyFill="1" applyBorder="1" applyAlignment="1">
      <alignment horizontal="center" vertical="center"/>
    </xf>
    <xf numFmtId="165" fontId="6" fillId="4" borderId="28" xfId="3" applyNumberFormat="1" applyFont="1" applyFill="1" applyBorder="1" applyAlignment="1">
      <alignment horizontal="center" vertical="center"/>
    </xf>
    <xf numFmtId="165" fontId="5" fillId="4" borderId="28" xfId="3" applyNumberFormat="1" applyFont="1" applyFill="1" applyBorder="1" applyAlignment="1">
      <alignment horizontal="center" vertical="center"/>
    </xf>
    <xf numFmtId="165" fontId="6" fillId="4" borderId="30" xfId="3" applyNumberFormat="1" applyFont="1" applyFill="1" applyBorder="1" applyAlignment="1">
      <alignment horizontal="center" vertical="center"/>
    </xf>
    <xf numFmtId="0" fontId="5" fillId="0" borderId="59" xfId="2" applyFont="1" applyBorder="1" applyAlignment="1">
      <alignment horizontal="left" vertical="center"/>
    </xf>
    <xf numFmtId="0" fontId="0" fillId="13" borderId="0" xfId="0" applyFill="1"/>
    <xf numFmtId="0" fontId="0" fillId="0" borderId="39" xfId="0" applyBorder="1"/>
    <xf numFmtId="0" fontId="0" fillId="0" borderId="39" xfId="0" applyFill="1" applyBorder="1"/>
    <xf numFmtId="0" fontId="0" fillId="15" borderId="39" xfId="0" applyFill="1" applyBorder="1"/>
    <xf numFmtId="0" fontId="0" fillId="0" borderId="39" xfId="0" applyBorder="1" applyAlignment="1">
      <alignment horizontal="center" vertical="center"/>
    </xf>
    <xf numFmtId="165" fontId="8" fillId="17" borderId="23" xfId="0" applyNumberFormat="1" applyFont="1" applyFill="1" applyBorder="1" applyAlignment="1">
      <alignment horizontal="center"/>
    </xf>
    <xf numFmtId="165" fontId="9" fillId="18" borderId="13" xfId="0" applyNumberFormat="1" applyFont="1" applyFill="1" applyBorder="1" applyAlignment="1">
      <alignment horizontal="center"/>
    </xf>
    <xf numFmtId="165" fontId="5" fillId="17" borderId="25" xfId="0" applyNumberFormat="1" applyFont="1" applyFill="1" applyBorder="1" applyAlignment="1">
      <alignment horizontal="center"/>
    </xf>
    <xf numFmtId="0" fontId="0" fillId="17" borderId="39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164" fontId="5" fillId="16" borderId="5" xfId="2" applyNumberFormat="1" applyFont="1" applyFill="1" applyBorder="1" applyAlignment="1">
      <alignment horizontal="center" vertical="center"/>
    </xf>
    <xf numFmtId="165" fontId="8" fillId="14" borderId="2" xfId="1" applyNumberFormat="1" applyFont="1" applyFill="1" applyBorder="1" applyAlignment="1">
      <alignment horizontal="center" vertical="center"/>
    </xf>
    <xf numFmtId="165" fontId="8" fillId="14" borderId="50" xfId="0" applyNumberFormat="1" applyFont="1" applyFill="1" applyBorder="1" applyAlignment="1">
      <alignment horizontal="center" vertical="center"/>
    </xf>
    <xf numFmtId="165" fontId="5" fillId="14" borderId="4" xfId="1" applyNumberFormat="1" applyFont="1" applyFill="1" applyBorder="1" applyAlignment="1">
      <alignment horizontal="center" vertical="center"/>
    </xf>
    <xf numFmtId="165" fontId="5" fillId="14" borderId="8" xfId="2" applyNumberFormat="1" applyFont="1" applyFill="1" applyBorder="1" applyAlignment="1">
      <alignment horizontal="center" vertical="center"/>
    </xf>
    <xf numFmtId="165" fontId="5" fillId="14" borderId="55" xfId="2" applyNumberFormat="1" applyFont="1" applyFill="1" applyBorder="1" applyAlignment="1">
      <alignment horizontal="center" vertical="center"/>
    </xf>
    <xf numFmtId="165" fontId="5" fillId="14" borderId="1" xfId="2" applyNumberFormat="1" applyFont="1" applyFill="1" applyBorder="1" applyAlignment="1">
      <alignment horizontal="center" vertical="center"/>
    </xf>
    <xf numFmtId="165" fontId="5" fillId="14" borderId="4" xfId="2" applyNumberFormat="1" applyFont="1" applyFill="1" applyBorder="1" applyAlignment="1">
      <alignment horizontal="center" vertical="center"/>
    </xf>
    <xf numFmtId="165" fontId="5" fillId="14" borderId="56" xfId="2" applyNumberFormat="1" applyFont="1" applyFill="1" applyBorder="1" applyAlignment="1">
      <alignment horizontal="center" vertical="center"/>
    </xf>
    <xf numFmtId="165" fontId="5" fillId="14" borderId="50" xfId="2" applyNumberFormat="1" applyFont="1" applyFill="1" applyBorder="1" applyAlignment="1">
      <alignment horizontal="center" vertical="center"/>
    </xf>
    <xf numFmtId="165" fontId="5" fillId="14" borderId="51" xfId="2" applyNumberFormat="1" applyFont="1" applyFill="1" applyBorder="1" applyAlignment="1">
      <alignment horizontal="center" vertical="center"/>
    </xf>
    <xf numFmtId="165" fontId="5" fillId="14" borderId="52" xfId="2" applyNumberFormat="1" applyFont="1" applyFill="1" applyBorder="1" applyAlignment="1">
      <alignment horizontal="center" vertical="center"/>
    </xf>
    <xf numFmtId="165" fontId="5" fillId="14" borderId="49" xfId="2" applyNumberFormat="1" applyFont="1" applyFill="1" applyBorder="1" applyAlignment="1">
      <alignment horizontal="center" vertical="center"/>
    </xf>
    <xf numFmtId="0" fontId="5" fillId="20" borderId="43" xfId="2" applyFont="1" applyFill="1" applyBorder="1" applyAlignment="1">
      <alignment horizontal="center" vertical="center"/>
    </xf>
    <xf numFmtId="0" fontId="8" fillId="20" borderId="23" xfId="0" applyFont="1" applyFill="1" applyBorder="1"/>
    <xf numFmtId="0" fontId="5" fillId="20" borderId="60" xfId="2" applyFont="1" applyFill="1" applyBorder="1" applyAlignment="1">
      <alignment horizontal="center" vertical="center"/>
    </xf>
    <xf numFmtId="0" fontId="5" fillId="20" borderId="61" xfId="2" applyFont="1" applyFill="1" applyBorder="1" applyAlignment="1">
      <alignment horizontal="center" vertical="center"/>
    </xf>
    <xf numFmtId="0" fontId="5" fillId="20" borderId="62" xfId="2" applyFont="1" applyFill="1" applyBorder="1" applyAlignment="1">
      <alignment horizontal="center" vertical="center"/>
    </xf>
    <xf numFmtId="0" fontId="5" fillId="20" borderId="26" xfId="2" applyFont="1" applyFill="1" applyBorder="1" applyAlignment="1">
      <alignment horizontal="center" vertical="center"/>
    </xf>
    <xf numFmtId="0" fontId="5" fillId="20" borderId="33" xfId="2" applyFont="1" applyFill="1" applyBorder="1" applyAlignment="1">
      <alignment horizontal="center" vertical="center"/>
    </xf>
    <xf numFmtId="165" fontId="5" fillId="14" borderId="48" xfId="2" applyNumberFormat="1" applyFont="1" applyFill="1" applyBorder="1" applyAlignment="1">
      <alignment horizontal="center" vertical="center"/>
    </xf>
    <xf numFmtId="0" fontId="5" fillId="19" borderId="46" xfId="2" applyFont="1" applyFill="1" applyBorder="1" applyAlignment="1">
      <alignment vertical="center"/>
    </xf>
    <xf numFmtId="0" fontId="5" fillId="19" borderId="54" xfId="2" applyFont="1" applyFill="1" applyBorder="1" applyAlignment="1">
      <alignment horizontal="center" vertical="center"/>
    </xf>
    <xf numFmtId="0" fontId="5" fillId="19" borderId="55" xfId="2" applyFont="1" applyFill="1" applyBorder="1" applyAlignment="1">
      <alignment horizontal="center" vertical="center"/>
    </xf>
    <xf numFmtId="0" fontId="5" fillId="19" borderId="4" xfId="2" applyFont="1" applyFill="1" applyBorder="1" applyAlignment="1">
      <alignment horizontal="center" vertical="center"/>
    </xf>
    <xf numFmtId="0" fontId="5" fillId="19" borderId="56" xfId="2" applyFont="1" applyFill="1" applyBorder="1" applyAlignment="1">
      <alignment horizontal="center" vertical="center"/>
    </xf>
    <xf numFmtId="0" fontId="5" fillId="19" borderId="50" xfId="2" applyFont="1" applyFill="1" applyBorder="1" applyAlignment="1">
      <alignment horizontal="center" vertical="center"/>
    </xf>
    <xf numFmtId="0" fontId="5" fillId="19" borderId="51" xfId="2" applyFont="1" applyFill="1" applyBorder="1" applyAlignment="1">
      <alignment horizontal="center" vertical="center"/>
    </xf>
    <xf numFmtId="0" fontId="5" fillId="19" borderId="52" xfId="2" applyFont="1" applyFill="1" applyBorder="1" applyAlignment="1">
      <alignment horizontal="center" vertical="center"/>
    </xf>
    <xf numFmtId="0" fontId="5" fillId="19" borderId="48" xfId="2" applyFont="1" applyFill="1" applyBorder="1" applyAlignment="1">
      <alignment horizontal="center" vertical="center"/>
    </xf>
    <xf numFmtId="0" fontId="5" fillId="19" borderId="49" xfId="2" applyFont="1" applyFill="1" applyBorder="1" applyAlignment="1">
      <alignment horizontal="center" vertical="center"/>
    </xf>
    <xf numFmtId="0" fontId="0" fillId="0" borderId="0" xfId="0" applyFont="1"/>
    <xf numFmtId="0" fontId="5" fillId="0" borderId="70" xfId="2" applyFont="1" applyFill="1" applyBorder="1" applyAlignment="1">
      <alignment horizontal="left" vertical="center"/>
    </xf>
    <xf numFmtId="165" fontId="8" fillId="0" borderId="0" xfId="0" applyNumberFormat="1" applyFont="1" applyAlignment="1">
      <alignment horizontal="center"/>
    </xf>
    <xf numFmtId="165" fontId="8" fillId="17" borderId="17" xfId="0" applyNumberFormat="1" applyFont="1" applyFill="1" applyBorder="1" applyAlignment="1">
      <alignment horizontal="center"/>
    </xf>
    <xf numFmtId="165" fontId="8" fillId="17" borderId="2" xfId="0" applyNumberFormat="1" applyFont="1" applyFill="1" applyBorder="1" applyAlignment="1">
      <alignment horizontal="center"/>
    </xf>
    <xf numFmtId="165" fontId="8" fillId="17" borderId="14" xfId="0" applyNumberFormat="1" applyFont="1" applyFill="1" applyBorder="1" applyAlignment="1">
      <alignment horizontal="center"/>
    </xf>
    <xf numFmtId="165" fontId="8" fillId="17" borderId="25" xfId="0" applyNumberFormat="1" applyFont="1" applyFill="1" applyBorder="1" applyAlignment="1">
      <alignment horizontal="center"/>
    </xf>
    <xf numFmtId="165" fontId="8" fillId="17" borderId="16" xfId="0" applyNumberFormat="1" applyFont="1" applyFill="1" applyBorder="1" applyAlignment="1">
      <alignment horizontal="center"/>
    </xf>
    <xf numFmtId="165" fontId="8" fillId="17" borderId="15" xfId="0" applyNumberFormat="1" applyFont="1" applyFill="1" applyBorder="1" applyAlignment="1">
      <alignment horizontal="center"/>
    </xf>
    <xf numFmtId="165" fontId="5" fillId="17" borderId="26" xfId="3" applyNumberFormat="1" applyFont="1" applyFill="1" applyBorder="1" applyAlignment="1">
      <alignment horizontal="center" vertical="center"/>
    </xf>
    <xf numFmtId="165" fontId="5" fillId="17" borderId="8" xfId="3" applyNumberFormat="1" applyFont="1" applyFill="1" applyBorder="1" applyAlignment="1">
      <alignment horizontal="center" vertical="center"/>
    </xf>
    <xf numFmtId="165" fontId="5" fillId="17" borderId="18" xfId="3" applyNumberFormat="1" applyFont="1" applyFill="1" applyBorder="1" applyAlignment="1">
      <alignment horizontal="center" vertical="center"/>
    </xf>
    <xf numFmtId="0" fontId="10" fillId="0" borderId="74" xfId="0" applyFont="1" applyBorder="1" applyAlignment="1">
      <alignment vertical="top" wrapText="1"/>
    </xf>
    <xf numFmtId="0" fontId="11" fillId="21" borderId="42" xfId="0" applyFont="1" applyFill="1" applyBorder="1" applyAlignment="1">
      <alignment vertical="top"/>
    </xf>
    <xf numFmtId="0" fontId="11" fillId="21" borderId="72" xfId="0" applyFont="1" applyFill="1" applyBorder="1" applyAlignment="1">
      <alignment vertical="top"/>
    </xf>
    <xf numFmtId="0" fontId="10" fillId="9" borderId="73" xfId="0" applyFont="1" applyFill="1" applyBorder="1" applyAlignment="1">
      <alignment vertical="top"/>
    </xf>
    <xf numFmtId="0" fontId="10" fillId="0" borderId="74" xfId="0" applyFont="1" applyBorder="1" applyAlignment="1">
      <alignment vertical="top"/>
    </xf>
    <xf numFmtId="0" fontId="12" fillId="0" borderId="74" xfId="0" applyFont="1" applyBorder="1" applyAlignment="1">
      <alignment vertical="top"/>
    </xf>
    <xf numFmtId="0" fontId="10" fillId="22" borderId="73" xfId="0" applyFont="1" applyFill="1" applyBorder="1" applyAlignment="1">
      <alignment vertical="top"/>
    </xf>
    <xf numFmtId="0" fontId="10" fillId="23" borderId="73" xfId="0" applyFont="1" applyFill="1" applyBorder="1" applyAlignment="1">
      <alignment vertical="top"/>
    </xf>
    <xf numFmtId="0" fontId="10" fillId="24" borderId="73" xfId="0" applyFont="1" applyFill="1" applyBorder="1" applyAlignment="1">
      <alignment vertical="top"/>
    </xf>
    <xf numFmtId="0" fontId="11" fillId="21" borderId="72" xfId="0" applyFont="1" applyFill="1" applyBorder="1" applyAlignment="1">
      <alignment vertical="top" wrapText="1"/>
    </xf>
    <xf numFmtId="0" fontId="12" fillId="0" borderId="74" xfId="0" applyFont="1" applyBorder="1" applyAlignment="1">
      <alignment vertical="top" wrapText="1"/>
    </xf>
    <xf numFmtId="0" fontId="12" fillId="0" borderId="20" xfId="0" applyFont="1" applyBorder="1" applyAlignment="1">
      <alignment vertical="top" wrapText="1"/>
    </xf>
    <xf numFmtId="0" fontId="0" fillId="0" borderId="0" xfId="0" applyAlignment="1">
      <alignment wrapText="1"/>
    </xf>
    <xf numFmtId="0" fontId="10" fillId="8" borderId="73" xfId="0" applyFont="1" applyFill="1" applyBorder="1" applyAlignment="1">
      <alignment vertical="top"/>
    </xf>
    <xf numFmtId="0" fontId="10" fillId="24" borderId="42" xfId="0" applyFont="1" applyFill="1" applyBorder="1" applyAlignment="1">
      <alignment vertical="top" wrapText="1"/>
    </xf>
    <xf numFmtId="0" fontId="10" fillId="0" borderId="72" xfId="0" applyFont="1" applyBorder="1" applyAlignment="1">
      <alignment vertical="top" wrapText="1"/>
    </xf>
    <xf numFmtId="0" fontId="12" fillId="0" borderId="72" xfId="0" applyFont="1" applyBorder="1" applyAlignment="1">
      <alignment vertical="top" wrapText="1"/>
    </xf>
    <xf numFmtId="0" fontId="10" fillId="24" borderId="73" xfId="0" applyFont="1" applyFill="1" applyBorder="1" applyAlignment="1">
      <alignment vertical="top" wrapText="1"/>
    </xf>
    <xf numFmtId="0" fontId="10" fillId="25" borderId="73" xfId="0" applyFont="1" applyFill="1" applyBorder="1" applyAlignment="1">
      <alignment vertical="top" wrapText="1"/>
    </xf>
    <xf numFmtId="0" fontId="10" fillId="26" borderId="73" xfId="0" applyFont="1" applyFill="1" applyBorder="1" applyAlignment="1">
      <alignment vertical="top" wrapText="1"/>
    </xf>
    <xf numFmtId="0" fontId="10" fillId="8" borderId="73" xfId="0" applyFont="1" applyFill="1" applyBorder="1" applyAlignment="1">
      <alignment vertical="top" wrapText="1"/>
    </xf>
    <xf numFmtId="0" fontId="10" fillId="8" borderId="42" xfId="0" applyFont="1" applyFill="1" applyBorder="1" applyAlignment="1">
      <alignment vertical="top" wrapText="1"/>
    </xf>
    <xf numFmtId="0" fontId="10" fillId="5" borderId="73" xfId="0" applyFont="1" applyFill="1" applyBorder="1" applyAlignment="1">
      <alignment vertical="top" wrapText="1"/>
    </xf>
    <xf numFmtId="14" fontId="12" fillId="0" borderId="74" xfId="0" applyNumberFormat="1" applyFont="1" applyBorder="1" applyAlignment="1">
      <alignment vertical="top"/>
    </xf>
    <xf numFmtId="165" fontId="9" fillId="18" borderId="2" xfId="0" applyNumberFormat="1" applyFont="1" applyFill="1" applyBorder="1" applyAlignment="1">
      <alignment horizontal="center"/>
    </xf>
    <xf numFmtId="165" fontId="9" fillId="18" borderId="14" xfId="0" applyNumberFormat="1" applyFont="1" applyFill="1" applyBorder="1" applyAlignment="1">
      <alignment horizontal="center"/>
    </xf>
    <xf numFmtId="165" fontId="9" fillId="18" borderId="24" xfId="0" applyNumberFormat="1" applyFont="1" applyFill="1" applyBorder="1" applyAlignment="1">
      <alignment horizontal="center"/>
    </xf>
    <xf numFmtId="165" fontId="9" fillId="18" borderId="15" xfId="0" applyNumberFormat="1" applyFont="1" applyFill="1" applyBorder="1" applyAlignment="1">
      <alignment horizontal="center"/>
    </xf>
    <xf numFmtId="165" fontId="9" fillId="9" borderId="11" xfId="0" applyNumberFormat="1" applyFont="1" applyFill="1" applyBorder="1" applyAlignment="1">
      <alignment horizontal="center" vertical="center"/>
    </xf>
    <xf numFmtId="165" fontId="8" fillId="9" borderId="10" xfId="0" applyNumberFormat="1" applyFont="1" applyFill="1" applyBorder="1" applyAlignment="1">
      <alignment horizontal="center" vertical="center"/>
    </xf>
    <xf numFmtId="165" fontId="9" fillId="9" borderId="7" xfId="0" applyNumberFormat="1" applyFont="1" applyFill="1" applyBorder="1" applyAlignment="1">
      <alignment horizontal="center" vertical="center"/>
    </xf>
    <xf numFmtId="165" fontId="8" fillId="9" borderId="7" xfId="0" applyNumberFormat="1" applyFont="1" applyFill="1" applyBorder="1" applyAlignment="1">
      <alignment horizontal="center" vertical="center"/>
    </xf>
    <xf numFmtId="165" fontId="9" fillId="9" borderId="22" xfId="0" applyNumberFormat="1" applyFont="1" applyFill="1" applyBorder="1" applyAlignment="1">
      <alignment horizontal="center" vertical="center"/>
    </xf>
    <xf numFmtId="165" fontId="8" fillId="17" borderId="23" xfId="0" applyNumberFormat="1" applyFont="1" applyFill="1" applyBorder="1" applyAlignment="1">
      <alignment horizontal="center" vertical="center"/>
    </xf>
    <xf numFmtId="165" fontId="9" fillId="18" borderId="13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65" fontId="9" fillId="0" borderId="15" xfId="0" applyNumberFormat="1" applyFont="1" applyBorder="1" applyAlignment="1">
      <alignment horizontal="center" vertical="center"/>
    </xf>
    <xf numFmtId="165" fontId="8" fillId="0" borderId="17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24" xfId="0" applyNumberFormat="1" applyFont="1" applyBorder="1" applyAlignment="1">
      <alignment horizontal="center" vertical="center"/>
    </xf>
    <xf numFmtId="165" fontId="9" fillId="10" borderId="11" xfId="0" applyNumberFormat="1" applyFont="1" applyFill="1" applyBorder="1" applyAlignment="1">
      <alignment horizontal="center" vertical="center"/>
    </xf>
    <xf numFmtId="165" fontId="8" fillId="10" borderId="10" xfId="0" applyNumberFormat="1" applyFont="1" applyFill="1" applyBorder="1" applyAlignment="1">
      <alignment horizontal="center" vertical="center"/>
    </xf>
    <xf numFmtId="165" fontId="9" fillId="10" borderId="7" xfId="0" applyNumberFormat="1" applyFont="1" applyFill="1" applyBorder="1" applyAlignment="1">
      <alignment horizontal="center" vertical="center"/>
    </xf>
    <xf numFmtId="165" fontId="8" fillId="10" borderId="7" xfId="0" applyNumberFormat="1" applyFont="1" applyFill="1" applyBorder="1" applyAlignment="1">
      <alignment horizontal="center" vertical="center"/>
    </xf>
    <xf numFmtId="165" fontId="9" fillId="10" borderId="22" xfId="0" applyNumberFormat="1" applyFont="1" applyFill="1" applyBorder="1" applyAlignment="1">
      <alignment horizontal="center" vertical="center"/>
    </xf>
    <xf numFmtId="165" fontId="5" fillId="17" borderId="25" xfId="0" applyNumberFormat="1" applyFont="1" applyFill="1" applyBorder="1" applyAlignment="1">
      <alignment horizontal="center" vertical="center"/>
    </xf>
    <xf numFmtId="165" fontId="8" fillId="17" borderId="25" xfId="0" applyNumberFormat="1" applyFont="1" applyFill="1" applyBorder="1" applyAlignment="1">
      <alignment horizontal="center" vertical="center"/>
    </xf>
    <xf numFmtId="165" fontId="8" fillId="17" borderId="17" xfId="0" applyNumberFormat="1" applyFont="1" applyFill="1" applyBorder="1" applyAlignment="1">
      <alignment horizontal="center" vertical="center"/>
    </xf>
    <xf numFmtId="165" fontId="9" fillId="18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9" fillId="7" borderId="11" xfId="0" applyNumberFormat="1" applyFont="1" applyFill="1" applyBorder="1" applyAlignment="1">
      <alignment horizontal="center" vertical="center"/>
    </xf>
    <xf numFmtId="165" fontId="8" fillId="7" borderId="10" xfId="0" applyNumberFormat="1" applyFont="1" applyFill="1" applyBorder="1" applyAlignment="1">
      <alignment horizontal="center" vertical="center"/>
    </xf>
    <xf numFmtId="165" fontId="9" fillId="7" borderId="7" xfId="0" applyNumberFormat="1" applyFont="1" applyFill="1" applyBorder="1" applyAlignment="1">
      <alignment horizontal="center" vertical="center"/>
    </xf>
    <xf numFmtId="165" fontId="8" fillId="7" borderId="7" xfId="0" applyNumberFormat="1" applyFont="1" applyFill="1" applyBorder="1" applyAlignment="1">
      <alignment horizontal="center" vertical="center"/>
    </xf>
    <xf numFmtId="165" fontId="9" fillId="7" borderId="22" xfId="0" applyNumberFormat="1" applyFont="1" applyFill="1" applyBorder="1" applyAlignment="1">
      <alignment horizontal="center" vertical="center"/>
    </xf>
    <xf numFmtId="165" fontId="8" fillId="0" borderId="25" xfId="0" applyNumberFormat="1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 vertical="center"/>
    </xf>
    <xf numFmtId="165" fontId="9" fillId="6" borderId="11" xfId="0" applyNumberFormat="1" applyFont="1" applyFill="1" applyBorder="1" applyAlignment="1">
      <alignment horizontal="center" vertical="center"/>
    </xf>
    <xf numFmtId="165" fontId="8" fillId="6" borderId="10" xfId="0" applyNumberFormat="1" applyFont="1" applyFill="1" applyBorder="1" applyAlignment="1">
      <alignment horizontal="center" vertical="center"/>
    </xf>
    <xf numFmtId="165" fontId="9" fillId="6" borderId="7" xfId="0" applyNumberFormat="1" applyFont="1" applyFill="1" applyBorder="1" applyAlignment="1">
      <alignment horizontal="center" vertical="center"/>
    </xf>
    <xf numFmtId="165" fontId="8" fillId="6" borderId="7" xfId="0" applyNumberFormat="1" applyFont="1" applyFill="1" applyBorder="1" applyAlignment="1">
      <alignment horizontal="center" vertical="center"/>
    </xf>
    <xf numFmtId="165" fontId="9" fillId="6" borderId="22" xfId="0" applyNumberFormat="1" applyFont="1" applyFill="1" applyBorder="1" applyAlignment="1">
      <alignment horizontal="center" vertical="center"/>
    </xf>
    <xf numFmtId="165" fontId="8" fillId="0" borderId="17" xfId="0" applyNumberFormat="1" applyFont="1" applyFill="1" applyBorder="1" applyAlignment="1">
      <alignment horizontal="center" vertical="center"/>
    </xf>
    <xf numFmtId="165" fontId="8" fillId="17" borderId="2" xfId="0" applyNumberFormat="1" applyFont="1" applyFill="1" applyBorder="1" applyAlignment="1">
      <alignment horizontal="center" vertical="center"/>
    </xf>
    <xf numFmtId="165" fontId="9" fillId="18" borderId="15" xfId="0" applyNumberFormat="1" applyFont="1" applyFill="1" applyBorder="1" applyAlignment="1">
      <alignment horizontal="center" vertical="center"/>
    </xf>
    <xf numFmtId="165" fontId="8" fillId="0" borderId="25" xfId="0" applyNumberFormat="1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165" fontId="9" fillId="0" borderId="2" xfId="0" applyNumberFormat="1" applyFont="1" applyFill="1" applyBorder="1" applyAlignment="1">
      <alignment horizontal="center" vertical="center"/>
    </xf>
    <xf numFmtId="165" fontId="8" fillId="0" borderId="2" xfId="0" applyNumberFormat="1" applyFont="1" applyFill="1" applyBorder="1" applyAlignment="1">
      <alignment horizontal="center" vertical="center"/>
    </xf>
    <xf numFmtId="165" fontId="9" fillId="0" borderId="15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Fill="1" applyBorder="1" applyAlignment="1">
      <alignment horizontal="center" vertical="center"/>
    </xf>
    <xf numFmtId="165" fontId="9" fillId="0" borderId="24" xfId="0" applyNumberFormat="1" applyFont="1" applyFill="1" applyBorder="1" applyAlignment="1">
      <alignment horizontal="center" vertical="center"/>
    </xf>
    <xf numFmtId="165" fontId="9" fillId="11" borderId="11" xfId="0" applyNumberFormat="1" applyFont="1" applyFill="1" applyBorder="1" applyAlignment="1">
      <alignment horizontal="center" vertical="center"/>
    </xf>
    <xf numFmtId="165" fontId="8" fillId="11" borderId="10" xfId="0" applyNumberFormat="1" applyFont="1" applyFill="1" applyBorder="1" applyAlignment="1">
      <alignment horizontal="center" vertical="center"/>
    </xf>
    <xf numFmtId="165" fontId="9" fillId="11" borderId="7" xfId="0" applyNumberFormat="1" applyFont="1" applyFill="1" applyBorder="1" applyAlignment="1">
      <alignment horizontal="center" vertical="center"/>
    </xf>
    <xf numFmtId="165" fontId="8" fillId="11" borderId="7" xfId="0" applyNumberFormat="1" applyFont="1" applyFill="1" applyBorder="1" applyAlignment="1">
      <alignment horizontal="center" vertical="center"/>
    </xf>
    <xf numFmtId="165" fontId="9" fillId="11" borderId="22" xfId="0" applyNumberFormat="1" applyFont="1" applyFill="1" applyBorder="1" applyAlignment="1">
      <alignment horizontal="center" vertical="center"/>
    </xf>
    <xf numFmtId="165" fontId="8" fillId="17" borderId="14" xfId="0" applyNumberFormat="1" applyFont="1" applyFill="1" applyBorder="1" applyAlignment="1">
      <alignment horizontal="center" vertical="center"/>
    </xf>
    <xf numFmtId="165" fontId="9" fillId="18" borderId="14" xfId="0" applyNumberFormat="1" applyFont="1" applyFill="1" applyBorder="1" applyAlignment="1">
      <alignment horizontal="center" vertical="center"/>
    </xf>
    <xf numFmtId="165" fontId="9" fillId="18" borderId="24" xfId="0" applyNumberFormat="1" applyFont="1" applyFill="1" applyBorder="1" applyAlignment="1">
      <alignment horizontal="center" vertical="center"/>
    </xf>
    <xf numFmtId="165" fontId="9" fillId="12" borderId="11" xfId="0" applyNumberFormat="1" applyFont="1" applyFill="1" applyBorder="1" applyAlignment="1">
      <alignment horizontal="center" vertical="center"/>
    </xf>
    <xf numFmtId="165" fontId="8" fillId="12" borderId="10" xfId="0" applyNumberFormat="1" applyFont="1" applyFill="1" applyBorder="1" applyAlignment="1">
      <alignment horizontal="center" vertical="center"/>
    </xf>
    <xf numFmtId="165" fontId="9" fillId="12" borderId="7" xfId="0" applyNumberFormat="1" applyFont="1" applyFill="1" applyBorder="1" applyAlignment="1">
      <alignment horizontal="center" vertical="center"/>
    </xf>
    <xf numFmtId="165" fontId="8" fillId="12" borderId="7" xfId="0" applyNumberFormat="1" applyFont="1" applyFill="1" applyBorder="1" applyAlignment="1">
      <alignment horizontal="center" vertical="center"/>
    </xf>
    <xf numFmtId="165" fontId="9" fillId="12" borderId="22" xfId="0" applyNumberFormat="1" applyFont="1" applyFill="1" applyBorder="1" applyAlignment="1">
      <alignment horizontal="center" vertical="center"/>
    </xf>
    <xf numFmtId="165" fontId="9" fillId="8" borderId="11" xfId="0" applyNumberFormat="1" applyFont="1" applyFill="1" applyBorder="1" applyAlignment="1">
      <alignment horizontal="center" vertical="center"/>
    </xf>
    <xf numFmtId="165" fontId="8" fillId="8" borderId="10" xfId="0" applyNumberFormat="1" applyFont="1" applyFill="1" applyBorder="1" applyAlignment="1">
      <alignment horizontal="center" vertical="center"/>
    </xf>
    <xf numFmtId="165" fontId="8" fillId="8" borderId="7" xfId="0" applyNumberFormat="1" applyFont="1" applyFill="1" applyBorder="1" applyAlignment="1">
      <alignment horizontal="center" vertical="center"/>
    </xf>
    <xf numFmtId="165" fontId="9" fillId="8" borderId="7" xfId="0" applyNumberFormat="1" applyFont="1" applyFill="1" applyBorder="1" applyAlignment="1">
      <alignment horizontal="center" vertical="center"/>
    </xf>
    <xf numFmtId="165" fontId="9" fillId="8" borderId="22" xfId="0" applyNumberFormat="1" applyFont="1" applyFill="1" applyBorder="1" applyAlignment="1">
      <alignment horizontal="center" vertical="center"/>
    </xf>
    <xf numFmtId="165" fontId="8" fillId="17" borderId="16" xfId="0" applyNumberFormat="1" applyFont="1" applyFill="1" applyBorder="1" applyAlignment="1">
      <alignment horizontal="center" vertical="center"/>
    </xf>
    <xf numFmtId="165" fontId="8" fillId="17" borderId="15" xfId="0" applyNumberFormat="1" applyFont="1" applyFill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5" fontId="9" fillId="5" borderId="11" xfId="0" applyNumberFormat="1" applyFont="1" applyFill="1" applyBorder="1" applyAlignment="1">
      <alignment horizontal="center" vertical="center"/>
    </xf>
    <xf numFmtId="165" fontId="8" fillId="5" borderId="10" xfId="0" applyNumberFormat="1" applyFont="1" applyFill="1" applyBorder="1" applyAlignment="1">
      <alignment horizontal="center" vertical="center"/>
    </xf>
    <xf numFmtId="165" fontId="9" fillId="5" borderId="7" xfId="0" applyNumberFormat="1" applyFont="1" applyFill="1" applyBorder="1" applyAlignment="1">
      <alignment horizontal="center" vertical="center"/>
    </xf>
    <xf numFmtId="165" fontId="8" fillId="5" borderId="7" xfId="0" applyNumberFormat="1" applyFont="1" applyFill="1" applyBorder="1" applyAlignment="1">
      <alignment horizontal="center" vertical="center"/>
    </xf>
    <xf numFmtId="165" fontId="9" fillId="5" borderId="22" xfId="0" applyNumberFormat="1" applyFont="1" applyFill="1" applyBorder="1" applyAlignment="1">
      <alignment horizontal="center" vertical="center"/>
    </xf>
    <xf numFmtId="165" fontId="6" fillId="4" borderId="57" xfId="2" applyNumberFormat="1" applyFont="1" applyFill="1" applyBorder="1" applyAlignment="1">
      <alignment horizontal="center" vertical="center"/>
    </xf>
    <xf numFmtId="165" fontId="8" fillId="14" borderId="53" xfId="0" applyNumberFormat="1" applyFont="1" applyFill="1" applyBorder="1" applyAlignment="1">
      <alignment horizontal="center" vertical="center"/>
    </xf>
    <xf numFmtId="165" fontId="8" fillId="14" borderId="78" xfId="0" applyNumberFormat="1" applyFont="1" applyFill="1" applyBorder="1" applyAlignment="1">
      <alignment horizontal="center" vertical="center"/>
    </xf>
    <xf numFmtId="165" fontId="8" fillId="14" borderId="2" xfId="0" applyNumberFormat="1" applyFont="1" applyFill="1" applyBorder="1" applyAlignment="1">
      <alignment horizontal="center" vertical="center"/>
    </xf>
    <xf numFmtId="165" fontId="8" fillId="14" borderId="6" xfId="0" applyNumberFormat="1" applyFont="1" applyFill="1" applyBorder="1" applyAlignment="1">
      <alignment horizontal="center" vertical="center"/>
    </xf>
    <xf numFmtId="0" fontId="5" fillId="19" borderId="2" xfId="2" applyFont="1" applyFill="1" applyBorder="1" applyAlignment="1">
      <alignment horizontal="center" vertical="center"/>
    </xf>
    <xf numFmtId="165" fontId="8" fillId="14" borderId="79" xfId="0" applyNumberFormat="1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textRotation="90"/>
    </xf>
    <xf numFmtId="14" fontId="8" fillId="0" borderId="0" xfId="0" applyNumberFormat="1" applyFont="1" applyBorder="1" applyAlignment="1">
      <alignment horizontal="center" textRotation="90"/>
    </xf>
    <xf numFmtId="14" fontId="8" fillId="0" borderId="0" xfId="0" applyNumberFormat="1" applyFont="1" applyFill="1" applyBorder="1" applyAlignment="1">
      <alignment horizontal="center" textRotation="90"/>
    </xf>
    <xf numFmtId="0" fontId="8" fillId="0" borderId="43" xfId="0" applyFont="1" applyFill="1" applyBorder="1" applyAlignment="1">
      <alignment horizontal="center"/>
    </xf>
    <xf numFmtId="0" fontId="8" fillId="0" borderId="44" xfId="0" applyFont="1" applyFill="1" applyBorder="1" applyAlignment="1">
      <alignment horizontal="center"/>
    </xf>
    <xf numFmtId="0" fontId="8" fillId="0" borderId="45" xfId="0" applyFont="1" applyFill="1" applyBorder="1" applyAlignment="1">
      <alignment horizontal="center"/>
    </xf>
    <xf numFmtId="0" fontId="8" fillId="0" borderId="46" xfId="0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5" fillId="20" borderId="62" xfId="2" applyFont="1" applyFill="1" applyBorder="1" applyAlignment="1">
      <alignment horizontal="center" vertical="center" textRotation="90"/>
    </xf>
    <xf numFmtId="0" fontId="5" fillId="20" borderId="64" xfId="2" applyFont="1" applyFill="1" applyBorder="1" applyAlignment="1">
      <alignment horizontal="center" vertical="center" textRotation="90"/>
    </xf>
    <xf numFmtId="165" fontId="5" fillId="14" borderId="40" xfId="1" applyNumberFormat="1" applyFont="1" applyFill="1" applyBorder="1" applyAlignment="1">
      <alignment horizontal="center" vertical="center" textRotation="90"/>
    </xf>
    <xf numFmtId="165" fontId="5" fillId="14" borderId="7" xfId="1" applyNumberFormat="1" applyFont="1" applyFill="1" applyBorder="1" applyAlignment="1">
      <alignment horizontal="center" vertical="center" textRotation="90"/>
    </xf>
    <xf numFmtId="0" fontId="5" fillId="14" borderId="67" xfId="2" applyFont="1" applyFill="1" applyBorder="1" applyAlignment="1">
      <alignment horizontal="center" vertical="center" textRotation="90"/>
    </xf>
    <xf numFmtId="0" fontId="5" fillId="14" borderId="48" xfId="2" applyFont="1" applyFill="1" applyBorder="1" applyAlignment="1">
      <alignment horizontal="center" vertical="center" textRotation="90"/>
    </xf>
    <xf numFmtId="0" fontId="5" fillId="19" borderId="52" xfId="2" applyFont="1" applyFill="1" applyBorder="1" applyAlignment="1">
      <alignment horizontal="center" vertical="center" textRotation="90"/>
    </xf>
    <xf numFmtId="0" fontId="5" fillId="19" borderId="49" xfId="2" applyFont="1" applyFill="1" applyBorder="1" applyAlignment="1">
      <alignment horizontal="center" vertical="center" textRotation="90"/>
    </xf>
    <xf numFmtId="0" fontId="5" fillId="0" borderId="52" xfId="2" applyFont="1" applyBorder="1" applyAlignment="1">
      <alignment horizontal="center" vertical="center" textRotation="90" wrapText="1"/>
    </xf>
    <xf numFmtId="0" fontId="5" fillId="0" borderId="49" xfId="2" applyFont="1" applyBorder="1" applyAlignment="1">
      <alignment horizontal="center" vertical="center" textRotation="90" wrapText="1"/>
    </xf>
    <xf numFmtId="0" fontId="5" fillId="14" borderId="6" xfId="2" applyFont="1" applyFill="1" applyBorder="1" applyAlignment="1">
      <alignment horizontal="center" vertical="center" textRotation="90"/>
    </xf>
    <xf numFmtId="0" fontId="5" fillId="14" borderId="52" xfId="2" applyFont="1" applyFill="1" applyBorder="1" applyAlignment="1">
      <alignment horizontal="center" vertical="center" textRotation="90"/>
    </xf>
    <xf numFmtId="0" fontId="5" fillId="14" borderId="65" xfId="2" applyFont="1" applyFill="1" applyBorder="1" applyAlignment="1">
      <alignment horizontal="center" vertical="center"/>
    </xf>
    <xf numFmtId="0" fontId="5" fillId="14" borderId="46" xfId="2" applyFont="1" applyFill="1" applyBorder="1" applyAlignment="1">
      <alignment horizontal="center" vertical="center"/>
    </xf>
    <xf numFmtId="0" fontId="5" fillId="14" borderId="66" xfId="2" applyFont="1" applyFill="1" applyBorder="1" applyAlignment="1">
      <alignment horizontal="center" vertical="center"/>
    </xf>
    <xf numFmtId="0" fontId="5" fillId="0" borderId="65" xfId="2" applyFont="1" applyBorder="1" applyAlignment="1">
      <alignment horizontal="center" vertical="center"/>
    </xf>
    <xf numFmtId="0" fontId="5" fillId="0" borderId="47" xfId="2" applyFont="1" applyBorder="1" applyAlignment="1">
      <alignment horizontal="center" vertical="center"/>
    </xf>
    <xf numFmtId="14" fontId="8" fillId="0" borderId="20" xfId="0" applyNumberFormat="1" applyFont="1" applyBorder="1" applyAlignment="1">
      <alignment horizontal="center" textRotation="90"/>
    </xf>
    <xf numFmtId="0" fontId="5" fillId="0" borderId="68" xfId="2" applyFont="1" applyBorder="1" applyAlignment="1">
      <alignment horizontal="center" vertical="center" textRotation="90"/>
    </xf>
    <xf numFmtId="0" fontId="5" fillId="0" borderId="63" xfId="2" applyFont="1" applyBorder="1" applyAlignment="1">
      <alignment horizontal="center" vertical="center" textRotation="90"/>
    </xf>
    <xf numFmtId="14" fontId="8" fillId="0" borderId="9" xfId="0" applyNumberFormat="1" applyFont="1" applyFill="1" applyBorder="1" applyAlignment="1">
      <alignment horizontal="center" textRotation="90"/>
    </xf>
    <xf numFmtId="0" fontId="8" fillId="0" borderId="47" xfId="0" applyFont="1" applyFill="1" applyBorder="1" applyAlignment="1">
      <alignment horizontal="center"/>
    </xf>
    <xf numFmtId="14" fontId="8" fillId="0" borderId="19" xfId="0" applyNumberFormat="1" applyFont="1" applyBorder="1" applyAlignment="1">
      <alignment horizontal="center" textRotation="90"/>
    </xf>
    <xf numFmtId="14" fontId="8" fillId="0" borderId="12" xfId="0" applyNumberFormat="1" applyFont="1" applyBorder="1" applyAlignment="1">
      <alignment horizontal="center" textRotation="90"/>
    </xf>
    <xf numFmtId="14" fontId="8" fillId="0" borderId="10" xfId="0" applyNumberFormat="1" applyFont="1" applyBorder="1" applyAlignment="1">
      <alignment horizontal="center" textRotation="90"/>
    </xf>
    <xf numFmtId="14" fontId="8" fillId="0" borderId="22" xfId="0" applyNumberFormat="1" applyFont="1" applyBorder="1" applyAlignment="1">
      <alignment horizontal="center" textRotation="90"/>
    </xf>
    <xf numFmtId="14" fontId="8" fillId="0" borderId="7" xfId="0" applyNumberFormat="1" applyFont="1" applyBorder="1" applyAlignment="1">
      <alignment horizontal="center" textRotation="90"/>
    </xf>
    <xf numFmtId="14" fontId="8" fillId="0" borderId="7" xfId="0" applyNumberFormat="1" applyFont="1" applyFill="1" applyBorder="1" applyAlignment="1">
      <alignment horizontal="center" textRotation="90"/>
    </xf>
    <xf numFmtId="14" fontId="8" fillId="0" borderId="11" xfId="0" applyNumberFormat="1" applyFont="1" applyFill="1" applyBorder="1" applyAlignment="1">
      <alignment horizontal="center" textRotation="90"/>
    </xf>
    <xf numFmtId="14" fontId="8" fillId="0" borderId="10" xfId="0" applyNumberFormat="1" applyFont="1" applyFill="1" applyBorder="1" applyAlignment="1">
      <alignment horizontal="center" textRotation="90"/>
    </xf>
    <xf numFmtId="0" fontId="5" fillId="19" borderId="53" xfId="2" applyFont="1" applyFill="1" applyBorder="1" applyAlignment="1">
      <alignment horizontal="center" vertical="center" textRotation="90"/>
    </xf>
    <xf numFmtId="0" fontId="5" fillId="14" borderId="53" xfId="2" applyFont="1" applyFill="1" applyBorder="1" applyAlignment="1">
      <alignment horizontal="center" vertical="center" textRotation="90"/>
    </xf>
    <xf numFmtId="14" fontId="8" fillId="0" borderId="11" xfId="0" applyNumberFormat="1" applyFont="1" applyBorder="1" applyAlignment="1">
      <alignment horizontal="center" textRotation="90"/>
    </xf>
    <xf numFmtId="14" fontId="8" fillId="0" borderId="21" xfId="0" applyNumberFormat="1" applyFont="1" applyBorder="1" applyAlignment="1">
      <alignment horizontal="center" textRotation="90"/>
    </xf>
    <xf numFmtId="0" fontId="5" fillId="0" borderId="53" xfId="2" applyFont="1" applyBorder="1" applyAlignment="1">
      <alignment horizontal="center" vertical="center" textRotation="90" wrapText="1"/>
    </xf>
    <xf numFmtId="0" fontId="5" fillId="0" borderId="76" xfId="2" applyFont="1" applyBorder="1" applyAlignment="1">
      <alignment horizontal="center" vertical="center" textRotation="90"/>
    </xf>
    <xf numFmtId="0" fontId="10" fillId="22" borderId="75" xfId="0" applyFont="1" applyFill="1" applyBorder="1" applyAlignment="1">
      <alignment vertical="top"/>
    </xf>
    <xf numFmtId="0" fontId="10" fillId="22" borderId="73" xfId="0" applyFont="1" applyFill="1" applyBorder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24" borderId="75" xfId="0" applyFont="1" applyFill="1" applyBorder="1" applyAlignment="1">
      <alignment vertical="top"/>
    </xf>
    <xf numFmtId="0" fontId="10" fillId="24" borderId="73" xfId="0" applyFont="1" applyFill="1" applyBorder="1" applyAlignment="1">
      <alignment vertical="top"/>
    </xf>
    <xf numFmtId="0" fontId="10" fillId="24" borderId="75" xfId="0" applyFont="1" applyFill="1" applyBorder="1" applyAlignment="1">
      <alignment vertical="top" wrapText="1"/>
    </xf>
    <xf numFmtId="0" fontId="10" fillId="24" borderId="73" xfId="0" applyFont="1" applyFill="1" applyBorder="1" applyAlignment="1">
      <alignment vertical="top" wrapText="1"/>
    </xf>
    <xf numFmtId="0" fontId="10" fillId="0" borderId="75" xfId="0" applyFont="1" applyBorder="1" applyAlignment="1">
      <alignment vertical="top" wrapText="1"/>
    </xf>
    <xf numFmtId="0" fontId="10" fillId="0" borderId="73" xfId="0" applyFont="1" applyBorder="1" applyAlignment="1">
      <alignment vertical="top" wrapText="1"/>
    </xf>
    <xf numFmtId="0" fontId="5" fillId="20" borderId="77" xfId="2" applyFont="1" applyFill="1" applyBorder="1" applyAlignment="1">
      <alignment horizontal="center" vertical="center" textRotation="90"/>
    </xf>
    <xf numFmtId="165" fontId="5" fillId="14" borderId="53" xfId="1" applyNumberFormat="1" applyFont="1" applyFill="1" applyBorder="1" applyAlignment="1">
      <alignment horizontal="center" vertical="center" textRotation="90"/>
    </xf>
    <xf numFmtId="165" fontId="5" fillId="14" borderId="52" xfId="1" applyNumberFormat="1" applyFont="1" applyFill="1" applyBorder="1" applyAlignment="1">
      <alignment horizontal="center" vertical="center" textRotation="90"/>
    </xf>
  </cellXfs>
  <cellStyles count="8">
    <cellStyle name="Dezimal" xfId="1" builtinId="3"/>
    <cellStyle name="Gelb-Feld" xfId="3"/>
    <cellStyle name="schatten_blau" xfId="4"/>
    <cellStyle name="Standard" xfId="0" builtinId="0"/>
    <cellStyle name="Standard 2" xfId="2"/>
    <cellStyle name="Standard 3" xfId="7"/>
    <cellStyle name="Standard 4" xfId="6"/>
    <cellStyle name="Titel" xfId="5"/>
  </cellStyles>
  <dxfs count="0"/>
  <tableStyles count="0" defaultTableStyle="TableStyleMedium9" defaultPivotStyle="PivotStyleLight16"/>
  <colors>
    <mruColors>
      <color rgb="FFCCFFCC"/>
      <color rgb="FFFFFFCC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AG53"/>
  <sheetViews>
    <sheetView tabSelected="1" zoomScale="112" zoomScaleNormal="112" workbookViewId="0">
      <selection activeCell="T12" sqref="T12"/>
    </sheetView>
  </sheetViews>
  <sheetFormatPr baseColWidth="10" defaultRowHeight="12.75"/>
  <cols>
    <col min="1" max="1" width="1.140625" style="1" customWidth="1"/>
    <col min="2" max="2" width="4.85546875" style="1" bestFit="1" customWidth="1"/>
    <col min="3" max="3" width="49.5703125" style="1" bestFit="1" customWidth="1"/>
    <col min="4" max="4" width="1.140625" style="1" customWidth="1"/>
    <col min="5" max="5" width="9.85546875" style="1" bestFit="1" customWidth="1"/>
    <col min="6" max="6" width="4.42578125" style="1" bestFit="1" customWidth="1"/>
    <col min="7" max="7" width="4" style="1" bestFit="1" customWidth="1"/>
    <col min="8" max="8" width="3.7109375" style="1" bestFit="1" customWidth="1"/>
    <col min="9" max="9" width="3" style="1" bestFit="1" customWidth="1"/>
    <col min="10" max="10" width="7.28515625" style="1" bestFit="1" customWidth="1"/>
    <col min="11" max="11" width="6.5703125" style="1" customWidth="1"/>
    <col min="12" max="12" width="1.140625" style="1" customWidth="1"/>
    <col min="13" max="13" width="4.5703125" style="1" bestFit="1" customWidth="1"/>
    <col min="14" max="20" width="4.140625" style="1" customWidth="1"/>
    <col min="21" max="21" width="4.140625" style="209" customWidth="1"/>
    <col min="22" max="32" width="4.140625" style="1" customWidth="1"/>
    <col min="33" max="33" width="1.140625" style="1" customWidth="1"/>
    <col min="34" max="16384" width="11.42578125" style="1"/>
  </cols>
  <sheetData>
    <row r="1" spans="1:33">
      <c r="A1" s="168"/>
      <c r="B1" s="6"/>
      <c r="C1" s="55"/>
      <c r="D1" s="168"/>
      <c r="E1" s="191" t="s">
        <v>35</v>
      </c>
      <c r="F1" s="352" t="s">
        <v>0</v>
      </c>
      <c r="G1" s="353"/>
      <c r="H1" s="354"/>
      <c r="I1" s="199"/>
      <c r="J1" s="355" t="s">
        <v>11</v>
      </c>
      <c r="K1" s="356"/>
      <c r="L1" s="168"/>
      <c r="M1" s="335" t="s">
        <v>1</v>
      </c>
      <c r="N1" s="336"/>
      <c r="O1" s="337" t="s">
        <v>2</v>
      </c>
      <c r="P1" s="338"/>
      <c r="Q1" s="338" t="s">
        <v>3</v>
      </c>
      <c r="R1" s="338"/>
      <c r="S1" s="339" t="s">
        <v>4</v>
      </c>
      <c r="T1" s="339"/>
      <c r="U1" s="338" t="s">
        <v>1</v>
      </c>
      <c r="V1" s="338"/>
      <c r="W1" s="337" t="s">
        <v>2</v>
      </c>
      <c r="X1" s="338"/>
      <c r="Y1" s="338" t="s">
        <v>3</v>
      </c>
      <c r="Z1" s="338"/>
      <c r="AA1" s="339" t="s">
        <v>4</v>
      </c>
      <c r="AB1" s="339"/>
      <c r="AC1" s="338" t="s">
        <v>1</v>
      </c>
      <c r="AD1" s="338"/>
      <c r="AE1" s="337" t="s">
        <v>2</v>
      </c>
      <c r="AF1" s="361"/>
      <c r="AG1" s="168"/>
    </row>
    <row r="2" spans="1:33" ht="56.25" customHeight="1">
      <c r="A2" s="168"/>
      <c r="B2" s="7" t="s">
        <v>5</v>
      </c>
      <c r="C2" s="56" t="s">
        <v>67</v>
      </c>
      <c r="D2" s="168"/>
      <c r="E2" s="340" t="s">
        <v>6</v>
      </c>
      <c r="F2" s="342" t="s">
        <v>7</v>
      </c>
      <c r="G2" s="344" t="s">
        <v>8</v>
      </c>
      <c r="H2" s="350" t="s">
        <v>36</v>
      </c>
      <c r="I2" s="346" t="s">
        <v>9</v>
      </c>
      <c r="J2" s="348" t="s">
        <v>10</v>
      </c>
      <c r="K2" s="358" t="s">
        <v>11</v>
      </c>
      <c r="L2" s="168"/>
      <c r="M2" s="362">
        <v>42818</v>
      </c>
      <c r="N2" s="363"/>
      <c r="O2" s="332">
        <v>42821</v>
      </c>
      <c r="P2" s="333"/>
      <c r="Q2" s="334">
        <v>42822</v>
      </c>
      <c r="R2" s="334"/>
      <c r="S2" s="334">
        <v>42824</v>
      </c>
      <c r="T2" s="334"/>
      <c r="U2" s="334">
        <v>42825</v>
      </c>
      <c r="V2" s="334"/>
      <c r="W2" s="360">
        <v>42828</v>
      </c>
      <c r="X2" s="334"/>
      <c r="Y2" s="333">
        <v>42829</v>
      </c>
      <c r="Z2" s="333"/>
      <c r="AA2" s="333">
        <v>42831</v>
      </c>
      <c r="AB2" s="333"/>
      <c r="AC2" s="333">
        <v>42832</v>
      </c>
      <c r="AD2" s="333"/>
      <c r="AE2" s="332">
        <v>42835</v>
      </c>
      <c r="AF2" s="357"/>
      <c r="AG2" s="168"/>
    </row>
    <row r="3" spans="1:33">
      <c r="A3" s="168"/>
      <c r="B3" s="8"/>
      <c r="C3" s="57"/>
      <c r="D3" s="168"/>
      <c r="E3" s="341"/>
      <c r="F3" s="343"/>
      <c r="G3" s="345"/>
      <c r="H3" s="351"/>
      <c r="I3" s="347"/>
      <c r="J3" s="349"/>
      <c r="K3" s="359"/>
      <c r="L3" s="168"/>
      <c r="M3" s="54" t="s">
        <v>12</v>
      </c>
      <c r="N3" s="37" t="s">
        <v>13</v>
      </c>
      <c r="O3" s="36" t="s">
        <v>12</v>
      </c>
      <c r="P3" s="37" t="s">
        <v>13</v>
      </c>
      <c r="Q3" s="36" t="s">
        <v>12</v>
      </c>
      <c r="R3" s="37" t="s">
        <v>13</v>
      </c>
      <c r="S3" s="36" t="s">
        <v>12</v>
      </c>
      <c r="T3" s="37" t="s">
        <v>13</v>
      </c>
      <c r="U3" s="36" t="s">
        <v>12</v>
      </c>
      <c r="V3" s="37" t="s">
        <v>13</v>
      </c>
      <c r="W3" s="36" t="s">
        <v>12</v>
      </c>
      <c r="X3" s="37" t="s">
        <v>13</v>
      </c>
      <c r="Y3" s="36" t="s">
        <v>12</v>
      </c>
      <c r="Z3" s="37" t="s">
        <v>13</v>
      </c>
      <c r="AA3" s="36" t="s">
        <v>12</v>
      </c>
      <c r="AB3" s="37" t="s">
        <v>13</v>
      </c>
      <c r="AC3" s="36" t="s">
        <v>12</v>
      </c>
      <c r="AD3" s="37" t="s">
        <v>13</v>
      </c>
      <c r="AE3" s="36" t="s">
        <v>12</v>
      </c>
      <c r="AF3" s="53" t="s">
        <v>13</v>
      </c>
      <c r="AG3" s="168"/>
    </row>
    <row r="4" spans="1:33">
      <c r="A4" s="168"/>
      <c r="B4" s="9">
        <v>1</v>
      </c>
      <c r="C4" s="10" t="s">
        <v>14</v>
      </c>
      <c r="D4" s="168"/>
      <c r="E4" s="44"/>
      <c r="F4" s="28">
        <f>SUM(F5:F5)</f>
        <v>1</v>
      </c>
      <c r="G4" s="28">
        <f>SUM(G5:G5)</f>
        <v>1</v>
      </c>
      <c r="H4" s="3"/>
      <c r="I4" s="64"/>
      <c r="J4" s="65"/>
      <c r="K4" s="66"/>
      <c r="L4" s="168"/>
      <c r="M4" s="67"/>
      <c r="N4" s="249"/>
      <c r="O4" s="250"/>
      <c r="P4" s="251"/>
      <c r="Q4" s="252"/>
      <c r="R4" s="251"/>
      <c r="S4" s="252"/>
      <c r="T4" s="251"/>
      <c r="U4" s="252"/>
      <c r="V4" s="251"/>
      <c r="W4" s="250"/>
      <c r="X4" s="251"/>
      <c r="Y4" s="252"/>
      <c r="Z4" s="251"/>
      <c r="AA4" s="252"/>
      <c r="AB4" s="251"/>
      <c r="AC4" s="252"/>
      <c r="AD4" s="251"/>
      <c r="AE4" s="250"/>
      <c r="AF4" s="253"/>
      <c r="AG4" s="168"/>
    </row>
    <row r="5" spans="1:33">
      <c r="A5" s="168"/>
      <c r="B5" s="9">
        <v>1.1000000000000001</v>
      </c>
      <c r="C5" s="58" t="s">
        <v>69</v>
      </c>
      <c r="D5" s="168"/>
      <c r="E5" s="192"/>
      <c r="F5" s="179">
        <v>1</v>
      </c>
      <c r="G5" s="180">
        <v>1</v>
      </c>
      <c r="H5" s="180">
        <f>G5-F5</f>
        <v>0</v>
      </c>
      <c r="I5" s="200">
        <v>1</v>
      </c>
      <c r="J5" s="38"/>
      <c r="K5" s="73" t="s">
        <v>53</v>
      </c>
      <c r="L5" s="168"/>
      <c r="M5" s="254">
        <v>1</v>
      </c>
      <c r="N5" s="255">
        <v>1</v>
      </c>
      <c r="O5" s="256"/>
      <c r="P5" s="257"/>
      <c r="Q5" s="258"/>
      <c r="R5" s="259"/>
      <c r="S5" s="258"/>
      <c r="T5" s="259"/>
      <c r="U5" s="258"/>
      <c r="V5" s="260"/>
      <c r="W5" s="261"/>
      <c r="X5" s="259"/>
      <c r="Y5" s="258"/>
      <c r="Z5" s="259"/>
      <c r="AA5" s="258"/>
      <c r="AB5" s="259"/>
      <c r="AC5" s="262"/>
      <c r="AD5" s="263"/>
      <c r="AE5" s="261"/>
      <c r="AF5" s="264"/>
      <c r="AG5" s="168"/>
    </row>
    <row r="6" spans="1:33">
      <c r="A6" s="168"/>
      <c r="B6" s="11">
        <v>2</v>
      </c>
      <c r="C6" s="12" t="s">
        <v>15</v>
      </c>
      <c r="D6" s="168"/>
      <c r="E6" s="45"/>
      <c r="F6" s="29">
        <f>SUM(F7:F11)</f>
        <v>6</v>
      </c>
      <c r="G6" s="29">
        <f>SUM(G7:G11)</f>
        <v>6</v>
      </c>
      <c r="H6" s="84"/>
      <c r="I6" s="84"/>
      <c r="J6" s="85"/>
      <c r="K6" s="86"/>
      <c r="L6" s="168"/>
      <c r="M6" s="87"/>
      <c r="N6" s="265"/>
      <c r="O6" s="266"/>
      <c r="P6" s="267"/>
      <c r="Q6" s="268"/>
      <c r="R6" s="267"/>
      <c r="S6" s="268"/>
      <c r="T6" s="267"/>
      <c r="U6" s="268"/>
      <c r="V6" s="267"/>
      <c r="W6" s="266"/>
      <c r="X6" s="267"/>
      <c r="Y6" s="268"/>
      <c r="Z6" s="267"/>
      <c r="AA6" s="268"/>
      <c r="AB6" s="267"/>
      <c r="AC6" s="268"/>
      <c r="AD6" s="267"/>
      <c r="AE6" s="266"/>
      <c r="AF6" s="269"/>
      <c r="AG6" s="168"/>
    </row>
    <row r="7" spans="1:33">
      <c r="A7" s="168"/>
      <c r="B7" s="11">
        <v>2.1</v>
      </c>
      <c r="C7" s="59" t="s">
        <v>16</v>
      </c>
      <c r="D7" s="168"/>
      <c r="E7" s="193">
        <v>1.1000000000000001</v>
      </c>
      <c r="F7" s="181">
        <v>1.5</v>
      </c>
      <c r="G7" s="187">
        <v>1.5</v>
      </c>
      <c r="H7" s="326">
        <f t="shared" ref="H7:H45" si="0">G7-F7</f>
        <v>0</v>
      </c>
      <c r="I7" s="201">
        <v>1</v>
      </c>
      <c r="J7" s="39"/>
      <c r="K7" s="93" t="s">
        <v>53</v>
      </c>
      <c r="L7" s="168"/>
      <c r="M7" s="270">
        <v>1.5</v>
      </c>
      <c r="N7" s="255">
        <v>1.5</v>
      </c>
      <c r="O7" s="261"/>
      <c r="P7" s="259"/>
      <c r="Q7" s="258"/>
      <c r="R7" s="259"/>
      <c r="S7" s="258"/>
      <c r="T7" s="259"/>
      <c r="U7" s="258"/>
      <c r="V7" s="260"/>
      <c r="W7" s="261"/>
      <c r="X7" s="259"/>
      <c r="Y7" s="258"/>
      <c r="Z7" s="259"/>
      <c r="AA7" s="258"/>
      <c r="AB7" s="259"/>
      <c r="AC7" s="262"/>
      <c r="AD7" s="263"/>
      <c r="AE7" s="261"/>
      <c r="AF7" s="264"/>
      <c r="AG7" s="168"/>
    </row>
    <row r="8" spans="1:33">
      <c r="A8" s="168"/>
      <c r="B8" s="11">
        <v>2.2000000000000002</v>
      </c>
      <c r="C8" s="59" t="s">
        <v>17</v>
      </c>
      <c r="D8" s="168"/>
      <c r="E8" s="194">
        <v>1.1000000000000001</v>
      </c>
      <c r="F8" s="181">
        <v>2</v>
      </c>
      <c r="G8" s="188">
        <v>2</v>
      </c>
      <c r="H8" s="328">
        <f t="shared" si="0"/>
        <v>0</v>
      </c>
      <c r="I8" s="202">
        <v>1</v>
      </c>
      <c r="J8" s="178">
        <v>42818</v>
      </c>
      <c r="K8" s="93" t="s">
        <v>53</v>
      </c>
      <c r="L8" s="168"/>
      <c r="M8" s="270">
        <v>2</v>
      </c>
      <c r="N8" s="255">
        <v>2</v>
      </c>
      <c r="O8" s="261"/>
      <c r="P8" s="259"/>
      <c r="Q8" s="258"/>
      <c r="R8" s="259"/>
      <c r="S8" s="258"/>
      <c r="T8" s="259"/>
      <c r="U8" s="258"/>
      <c r="V8" s="260"/>
      <c r="W8" s="261"/>
      <c r="X8" s="259"/>
      <c r="Y8" s="258"/>
      <c r="Z8" s="259"/>
      <c r="AA8" s="258"/>
      <c r="AB8" s="259"/>
      <c r="AC8" s="262"/>
      <c r="AD8" s="263"/>
      <c r="AE8" s="261"/>
      <c r="AF8" s="264"/>
      <c r="AG8" s="168"/>
    </row>
    <row r="9" spans="1:33">
      <c r="A9" s="168"/>
      <c r="B9" s="11">
        <v>2.2999999999999998</v>
      </c>
      <c r="C9" s="59" t="s">
        <v>70</v>
      </c>
      <c r="D9" s="168"/>
      <c r="E9" s="194" t="s">
        <v>37</v>
      </c>
      <c r="F9" s="181">
        <v>0.5</v>
      </c>
      <c r="G9" s="188">
        <f>SUM(N9,P9,R9,T9,V9,X9,Z9,AB9,AD9,AF9)</f>
        <v>0.5</v>
      </c>
      <c r="H9" s="328">
        <f t="shared" si="0"/>
        <v>0</v>
      </c>
      <c r="I9" s="202">
        <v>1</v>
      </c>
      <c r="J9" s="2"/>
      <c r="K9" s="93" t="s">
        <v>53</v>
      </c>
      <c r="L9" s="168"/>
      <c r="M9" s="270">
        <v>0.5</v>
      </c>
      <c r="N9" s="255">
        <v>0.5</v>
      </c>
      <c r="O9" s="261"/>
      <c r="P9" s="259"/>
      <c r="Q9" s="258"/>
      <c r="R9" s="259"/>
      <c r="S9" s="258"/>
      <c r="T9" s="259"/>
      <c r="U9" s="258"/>
      <c r="V9" s="260"/>
      <c r="W9" s="261"/>
      <c r="X9" s="259"/>
      <c r="Y9" s="258"/>
      <c r="Z9" s="259"/>
      <c r="AA9" s="258"/>
      <c r="AB9" s="259"/>
      <c r="AC9" s="262"/>
      <c r="AD9" s="263"/>
      <c r="AE9" s="261"/>
      <c r="AF9" s="264"/>
      <c r="AG9" s="168"/>
    </row>
    <row r="10" spans="1:33">
      <c r="A10" s="168"/>
      <c r="B10" s="11">
        <v>2.4</v>
      </c>
      <c r="C10" s="59" t="s">
        <v>18</v>
      </c>
      <c r="D10" s="168"/>
      <c r="E10" s="194"/>
      <c r="F10" s="181">
        <v>2</v>
      </c>
      <c r="G10" s="188">
        <f t="shared" ref="G10:G43" si="1">SUM(N10,P10,R10,T10,V10,X10,Z10,AB10,AD10,AF10)</f>
        <v>2</v>
      </c>
      <c r="H10" s="329">
        <f t="shared" si="0"/>
        <v>0</v>
      </c>
      <c r="I10" s="202">
        <v>1</v>
      </c>
      <c r="J10" s="2"/>
      <c r="K10" s="93" t="s">
        <v>53</v>
      </c>
      <c r="L10" s="168"/>
      <c r="M10" s="271">
        <v>1</v>
      </c>
      <c r="N10" s="255">
        <v>1</v>
      </c>
      <c r="O10" s="272">
        <v>1</v>
      </c>
      <c r="P10" s="273">
        <v>1</v>
      </c>
      <c r="Q10" s="258"/>
      <c r="R10" s="259"/>
      <c r="S10" s="258"/>
      <c r="T10" s="259"/>
      <c r="U10" s="258"/>
      <c r="V10" s="260"/>
      <c r="W10" s="261"/>
      <c r="X10" s="259"/>
      <c r="Y10" s="258"/>
      <c r="Z10" s="259"/>
      <c r="AA10" s="258"/>
      <c r="AB10" s="259"/>
      <c r="AC10" s="262"/>
      <c r="AD10" s="263"/>
      <c r="AE10" s="261"/>
      <c r="AF10" s="264"/>
      <c r="AG10" s="168"/>
    </row>
    <row r="11" spans="1:33">
      <c r="A11" s="168"/>
      <c r="B11" s="11">
        <v>2.5</v>
      </c>
      <c r="C11" s="59" t="s">
        <v>19</v>
      </c>
      <c r="D11" s="168"/>
      <c r="E11" s="195"/>
      <c r="F11" s="181">
        <v>0</v>
      </c>
      <c r="G11" s="188">
        <f t="shared" si="1"/>
        <v>0</v>
      </c>
      <c r="H11" s="327">
        <f t="shared" si="0"/>
        <v>0</v>
      </c>
      <c r="I11" s="203">
        <v>1</v>
      </c>
      <c r="J11" s="2"/>
      <c r="K11" s="93" t="s">
        <v>53</v>
      </c>
      <c r="L11" s="168"/>
      <c r="M11" s="272">
        <v>0</v>
      </c>
      <c r="N11" s="255">
        <v>0</v>
      </c>
      <c r="O11" s="274"/>
      <c r="P11" s="259"/>
      <c r="Q11" s="258"/>
      <c r="R11" s="259"/>
      <c r="S11" s="258"/>
      <c r="T11" s="259"/>
      <c r="U11" s="258"/>
      <c r="V11" s="260"/>
      <c r="W11" s="261"/>
      <c r="X11" s="259"/>
      <c r="Y11" s="258"/>
      <c r="Z11" s="259"/>
      <c r="AA11" s="258"/>
      <c r="AB11" s="259"/>
      <c r="AC11" s="262"/>
      <c r="AD11" s="263"/>
      <c r="AE11" s="261"/>
      <c r="AF11" s="264"/>
      <c r="AG11" s="168"/>
    </row>
    <row r="12" spans="1:33">
      <c r="A12" s="168"/>
      <c r="B12" s="13">
        <v>3</v>
      </c>
      <c r="C12" s="14" t="s">
        <v>20</v>
      </c>
      <c r="D12" s="168"/>
      <c r="E12" s="46"/>
      <c r="F12" s="27">
        <f>SUM(F13:F13)</f>
        <v>2</v>
      </c>
      <c r="G12" s="27">
        <f>SUM(G13:G13)</f>
        <v>2</v>
      </c>
      <c r="H12" s="95"/>
      <c r="I12" s="95"/>
      <c r="J12" s="96"/>
      <c r="K12" s="97"/>
      <c r="L12" s="168"/>
      <c r="M12" s="98"/>
      <c r="N12" s="275"/>
      <c r="O12" s="276"/>
      <c r="P12" s="277"/>
      <c r="Q12" s="278"/>
      <c r="R12" s="277"/>
      <c r="S12" s="278"/>
      <c r="T12" s="277"/>
      <c r="U12" s="278"/>
      <c r="V12" s="277"/>
      <c r="W12" s="276"/>
      <c r="X12" s="277"/>
      <c r="Y12" s="278"/>
      <c r="Z12" s="277"/>
      <c r="AA12" s="278"/>
      <c r="AB12" s="277"/>
      <c r="AC12" s="278"/>
      <c r="AD12" s="277"/>
      <c r="AE12" s="276"/>
      <c r="AF12" s="279"/>
      <c r="AG12" s="168"/>
    </row>
    <row r="13" spans="1:33">
      <c r="A13" s="168"/>
      <c r="B13" s="13">
        <v>3.1</v>
      </c>
      <c r="C13" s="59" t="s">
        <v>21</v>
      </c>
      <c r="D13" s="168"/>
      <c r="E13" s="193"/>
      <c r="F13" s="181">
        <v>2</v>
      </c>
      <c r="G13" s="188">
        <f t="shared" si="1"/>
        <v>2</v>
      </c>
      <c r="H13" s="180">
        <f t="shared" si="0"/>
        <v>0</v>
      </c>
      <c r="I13" s="204">
        <v>1</v>
      </c>
      <c r="J13" s="2"/>
      <c r="K13" s="93" t="s">
        <v>54</v>
      </c>
      <c r="L13" s="168"/>
      <c r="M13" s="280"/>
      <c r="N13" s="281"/>
      <c r="O13" s="272">
        <v>2</v>
      </c>
      <c r="P13" s="273">
        <v>2</v>
      </c>
      <c r="Q13" s="258"/>
      <c r="R13" s="259"/>
      <c r="S13" s="258"/>
      <c r="T13" s="259"/>
      <c r="U13" s="258"/>
      <c r="V13" s="260"/>
      <c r="W13" s="261"/>
      <c r="X13" s="259"/>
      <c r="Y13" s="258"/>
      <c r="Z13" s="259"/>
      <c r="AA13" s="258"/>
      <c r="AB13" s="259"/>
      <c r="AC13" s="262"/>
      <c r="AD13" s="263"/>
      <c r="AE13" s="261"/>
      <c r="AF13" s="264"/>
      <c r="AG13" s="168"/>
    </row>
    <row r="14" spans="1:33">
      <c r="A14" s="168"/>
      <c r="B14" s="15">
        <v>4</v>
      </c>
      <c r="C14" s="16" t="s">
        <v>22</v>
      </c>
      <c r="D14" s="168"/>
      <c r="E14" s="47"/>
      <c r="F14" s="33">
        <f>SUM(F15:F28)</f>
        <v>35</v>
      </c>
      <c r="G14" s="33">
        <f>SUM(G15:G28)</f>
        <v>34.799999999999997</v>
      </c>
      <c r="H14" s="104"/>
      <c r="I14" s="104"/>
      <c r="J14" s="105"/>
      <c r="K14" s="106"/>
      <c r="L14" s="168"/>
      <c r="M14" s="107"/>
      <c r="N14" s="282"/>
      <c r="O14" s="283"/>
      <c r="P14" s="284"/>
      <c r="Q14" s="285"/>
      <c r="R14" s="284"/>
      <c r="S14" s="285"/>
      <c r="T14" s="284"/>
      <c r="U14" s="285"/>
      <c r="V14" s="284"/>
      <c r="W14" s="283"/>
      <c r="X14" s="284"/>
      <c r="Y14" s="285"/>
      <c r="Z14" s="284"/>
      <c r="AA14" s="285"/>
      <c r="AB14" s="284"/>
      <c r="AC14" s="285"/>
      <c r="AD14" s="284"/>
      <c r="AE14" s="283"/>
      <c r="AF14" s="286"/>
      <c r="AG14" s="168"/>
    </row>
    <row r="15" spans="1:33">
      <c r="A15" s="168"/>
      <c r="B15" s="15">
        <v>4.0999999999999996</v>
      </c>
      <c r="C15" s="59" t="s">
        <v>123</v>
      </c>
      <c r="D15" s="168"/>
      <c r="E15" s="193"/>
      <c r="F15" s="181">
        <v>1.5</v>
      </c>
      <c r="G15" s="188">
        <f>SUM(N15,P15,T15,V15,X15,Z15,AB15,AD15,AF15)</f>
        <v>2</v>
      </c>
      <c r="H15" s="180">
        <f t="shared" si="0"/>
        <v>0.5</v>
      </c>
      <c r="I15" s="204">
        <v>1</v>
      </c>
      <c r="J15" s="2"/>
      <c r="K15" s="93" t="s">
        <v>54</v>
      </c>
      <c r="L15" s="168"/>
      <c r="M15" s="280"/>
      <c r="N15" s="281"/>
      <c r="O15" s="272">
        <v>1.5</v>
      </c>
      <c r="P15" s="273">
        <v>2</v>
      </c>
      <c r="Q15" s="258"/>
      <c r="R15" s="259"/>
      <c r="S15" s="258"/>
      <c r="T15" s="259"/>
      <c r="U15" s="258"/>
      <c r="V15" s="260"/>
      <c r="W15" s="261"/>
      <c r="X15" s="259"/>
      <c r="Y15" s="258"/>
      <c r="Z15" s="259"/>
      <c r="AA15" s="258"/>
      <c r="AB15" s="259"/>
      <c r="AC15" s="262"/>
      <c r="AD15" s="263"/>
      <c r="AE15" s="261"/>
      <c r="AF15" s="264"/>
      <c r="AG15" s="168"/>
    </row>
    <row r="16" spans="1:33">
      <c r="A16" s="168"/>
      <c r="B16" s="15">
        <v>4.2</v>
      </c>
      <c r="C16" s="60" t="s">
        <v>23</v>
      </c>
      <c r="D16" s="168"/>
      <c r="E16" s="194"/>
      <c r="F16" s="181">
        <v>0.5</v>
      </c>
      <c r="G16" s="188">
        <f t="shared" si="1"/>
        <v>0.5</v>
      </c>
      <c r="H16" s="329">
        <f t="shared" si="0"/>
        <v>0</v>
      </c>
      <c r="I16" s="205">
        <v>1</v>
      </c>
      <c r="J16" s="2"/>
      <c r="K16" s="93" t="s">
        <v>53</v>
      </c>
      <c r="L16" s="168"/>
      <c r="M16" s="280"/>
      <c r="N16" s="281"/>
      <c r="O16" s="272">
        <v>0.5</v>
      </c>
      <c r="P16" s="273">
        <v>0.5</v>
      </c>
      <c r="Q16" s="258"/>
      <c r="R16" s="259"/>
      <c r="S16" s="258"/>
      <c r="T16" s="259"/>
      <c r="U16" s="258"/>
      <c r="V16" s="260"/>
      <c r="W16" s="261"/>
      <c r="X16" s="259"/>
      <c r="Y16" s="258"/>
      <c r="Z16" s="259"/>
      <c r="AA16" s="258"/>
      <c r="AB16" s="259"/>
      <c r="AC16" s="262"/>
      <c r="AD16" s="263"/>
      <c r="AE16" s="261"/>
      <c r="AF16" s="264"/>
      <c r="AG16" s="168"/>
    </row>
    <row r="17" spans="1:33">
      <c r="A17" s="168"/>
      <c r="B17" s="15">
        <v>4.3</v>
      </c>
      <c r="C17" s="60" t="s">
        <v>38</v>
      </c>
      <c r="D17" s="168"/>
      <c r="E17" s="194"/>
      <c r="F17" s="181">
        <v>0.5</v>
      </c>
      <c r="G17" s="188">
        <f t="shared" si="1"/>
        <v>0.5</v>
      </c>
      <c r="H17" s="328">
        <f t="shared" si="0"/>
        <v>0</v>
      </c>
      <c r="I17" s="205">
        <v>1</v>
      </c>
      <c r="J17" s="178">
        <v>42822</v>
      </c>
      <c r="K17" s="93" t="s">
        <v>53</v>
      </c>
      <c r="L17" s="168"/>
      <c r="M17" s="280"/>
      <c r="N17" s="281"/>
      <c r="O17" s="287"/>
      <c r="P17" s="259"/>
      <c r="Q17" s="288">
        <v>0.5</v>
      </c>
      <c r="R17" s="273">
        <v>0.5</v>
      </c>
      <c r="S17" s="258"/>
      <c r="T17" s="259"/>
      <c r="U17" s="258"/>
      <c r="V17" s="260"/>
      <c r="W17" s="261"/>
      <c r="X17" s="259"/>
      <c r="Y17" s="258"/>
      <c r="Z17" s="259"/>
      <c r="AA17" s="258"/>
      <c r="AB17" s="259"/>
      <c r="AC17" s="262"/>
      <c r="AD17" s="263"/>
      <c r="AE17" s="261"/>
      <c r="AF17" s="264"/>
      <c r="AG17" s="168"/>
    </row>
    <row r="18" spans="1:33">
      <c r="A18" s="168"/>
      <c r="B18" s="15">
        <v>4.4000000000000004</v>
      </c>
      <c r="C18" s="167" t="s">
        <v>124</v>
      </c>
      <c r="D18" s="168"/>
      <c r="E18" s="194">
        <v>4.2</v>
      </c>
      <c r="F18" s="181">
        <v>1.5</v>
      </c>
      <c r="G18" s="188">
        <f t="shared" si="1"/>
        <v>1.5</v>
      </c>
      <c r="H18" s="329">
        <f t="shared" si="0"/>
        <v>0</v>
      </c>
      <c r="I18" s="205">
        <v>1</v>
      </c>
      <c r="J18" s="2"/>
      <c r="K18" s="93" t="s">
        <v>53</v>
      </c>
      <c r="L18" s="168"/>
      <c r="M18" s="280"/>
      <c r="N18" s="281"/>
      <c r="O18" s="287"/>
      <c r="P18" s="259"/>
      <c r="Q18" s="288">
        <v>1.5</v>
      </c>
      <c r="R18" s="273">
        <v>1.5</v>
      </c>
      <c r="S18" s="258"/>
      <c r="T18" s="259"/>
      <c r="U18" s="258"/>
      <c r="V18" s="260"/>
      <c r="W18" s="261"/>
      <c r="X18" s="259"/>
      <c r="Y18" s="258"/>
      <c r="Z18" s="259"/>
      <c r="AA18" s="258"/>
      <c r="AB18" s="259"/>
      <c r="AC18" s="262"/>
      <c r="AD18" s="263"/>
      <c r="AE18" s="261"/>
      <c r="AF18" s="264"/>
      <c r="AG18" s="168"/>
    </row>
    <row r="19" spans="1:33">
      <c r="A19" s="168"/>
      <c r="B19" s="15">
        <v>4.5</v>
      </c>
      <c r="C19" s="60" t="s">
        <v>39</v>
      </c>
      <c r="D19" s="168"/>
      <c r="E19" s="194">
        <v>4.2</v>
      </c>
      <c r="F19" s="181">
        <v>1</v>
      </c>
      <c r="G19" s="188">
        <f t="shared" si="1"/>
        <v>1</v>
      </c>
      <c r="H19" s="331">
        <f t="shared" si="0"/>
        <v>0</v>
      </c>
      <c r="I19" s="205">
        <v>1</v>
      </c>
      <c r="J19" s="2"/>
      <c r="K19" s="93" t="s">
        <v>53</v>
      </c>
      <c r="L19" s="168"/>
      <c r="M19" s="280"/>
      <c r="N19" s="281"/>
      <c r="O19" s="261"/>
      <c r="P19" s="259"/>
      <c r="Q19" s="288">
        <v>1</v>
      </c>
      <c r="R19" s="273">
        <v>1</v>
      </c>
      <c r="S19" s="258"/>
      <c r="T19" s="259"/>
      <c r="U19" s="258"/>
      <c r="V19" s="260"/>
      <c r="W19" s="261"/>
      <c r="X19" s="259"/>
      <c r="Y19" s="258"/>
      <c r="Z19" s="259"/>
      <c r="AA19" s="258"/>
      <c r="AB19" s="259"/>
      <c r="AC19" s="262"/>
      <c r="AD19" s="263"/>
      <c r="AE19" s="261"/>
      <c r="AF19" s="264"/>
      <c r="AG19" s="168"/>
    </row>
    <row r="20" spans="1:33">
      <c r="A20" s="168"/>
      <c r="B20" s="15">
        <v>4.5999999999999996</v>
      </c>
      <c r="C20" s="210" t="s">
        <v>40</v>
      </c>
      <c r="D20" s="168"/>
      <c r="E20" s="194">
        <v>4.2</v>
      </c>
      <c r="F20" s="181">
        <v>2</v>
      </c>
      <c r="G20" s="188">
        <f t="shared" si="1"/>
        <v>2</v>
      </c>
      <c r="H20" s="331">
        <f t="shared" si="0"/>
        <v>0</v>
      </c>
      <c r="I20" s="205">
        <v>1</v>
      </c>
      <c r="J20" s="2"/>
      <c r="K20" s="93" t="s">
        <v>53</v>
      </c>
      <c r="L20" s="168"/>
      <c r="M20" s="280"/>
      <c r="N20" s="281"/>
      <c r="O20" s="261"/>
      <c r="P20" s="259"/>
      <c r="Q20" s="288">
        <v>2</v>
      </c>
      <c r="R20" s="273">
        <v>2</v>
      </c>
      <c r="S20" s="258"/>
      <c r="T20" s="259"/>
      <c r="U20" s="258"/>
      <c r="V20" s="260"/>
      <c r="W20" s="261"/>
      <c r="X20" s="259"/>
      <c r="Y20" s="258"/>
      <c r="Z20" s="259"/>
      <c r="AA20" s="258"/>
      <c r="AB20" s="259"/>
      <c r="AC20" s="262"/>
      <c r="AD20" s="263"/>
      <c r="AE20" s="261"/>
      <c r="AF20" s="264"/>
      <c r="AG20" s="168"/>
    </row>
    <row r="21" spans="1:33">
      <c r="A21" s="168"/>
      <c r="B21" s="15">
        <v>4.7</v>
      </c>
      <c r="C21" s="61" t="s">
        <v>41</v>
      </c>
      <c r="D21" s="168"/>
      <c r="E21" s="194" t="s">
        <v>76</v>
      </c>
      <c r="F21" s="181">
        <v>3</v>
      </c>
      <c r="G21" s="188">
        <f t="shared" si="1"/>
        <v>4</v>
      </c>
      <c r="H21" s="331">
        <f t="shared" si="0"/>
        <v>1</v>
      </c>
      <c r="I21" s="330">
        <v>1</v>
      </c>
      <c r="J21" s="2"/>
      <c r="K21" s="93" t="s">
        <v>53</v>
      </c>
      <c r="L21" s="168"/>
      <c r="M21" s="280"/>
      <c r="N21" s="281"/>
      <c r="O21" s="261"/>
      <c r="P21" s="259"/>
      <c r="Q21" s="258"/>
      <c r="R21" s="259"/>
      <c r="S21" s="288">
        <v>3</v>
      </c>
      <c r="T21" s="273">
        <v>4</v>
      </c>
      <c r="U21" s="258"/>
      <c r="V21" s="260"/>
      <c r="W21" s="261"/>
      <c r="X21" s="259"/>
      <c r="Y21" s="258"/>
      <c r="Z21" s="259"/>
      <c r="AA21" s="258"/>
      <c r="AB21" s="259"/>
      <c r="AC21" s="262"/>
      <c r="AD21" s="263"/>
      <c r="AE21" s="261"/>
      <c r="AF21" s="264"/>
      <c r="AG21" s="168"/>
    </row>
    <row r="22" spans="1:33">
      <c r="A22" s="168"/>
      <c r="B22" s="15">
        <v>4.8</v>
      </c>
      <c r="C22" s="61" t="s">
        <v>42</v>
      </c>
      <c r="D22" s="168"/>
      <c r="E22" s="194" t="s">
        <v>76</v>
      </c>
      <c r="F22" s="181">
        <v>3</v>
      </c>
      <c r="G22" s="188">
        <f t="shared" si="1"/>
        <v>3</v>
      </c>
      <c r="H22" s="331">
        <f t="shared" si="0"/>
        <v>0</v>
      </c>
      <c r="I22" s="205">
        <v>1</v>
      </c>
      <c r="J22" s="2"/>
      <c r="K22" s="93" t="s">
        <v>53</v>
      </c>
      <c r="L22" s="168"/>
      <c r="M22" s="280"/>
      <c r="N22" s="281"/>
      <c r="O22" s="261"/>
      <c r="P22" s="259"/>
      <c r="Q22" s="258"/>
      <c r="R22" s="259"/>
      <c r="S22" s="288">
        <v>3</v>
      </c>
      <c r="T22" s="273">
        <v>3</v>
      </c>
      <c r="U22" s="258"/>
      <c r="V22" s="260"/>
      <c r="W22" s="261"/>
      <c r="X22" s="259"/>
      <c r="Y22" s="258"/>
      <c r="Z22" s="259"/>
      <c r="AA22" s="258"/>
      <c r="AB22" s="259"/>
      <c r="AC22" s="262"/>
      <c r="AD22" s="263"/>
      <c r="AE22" s="261"/>
      <c r="AF22" s="264"/>
      <c r="AG22" s="168"/>
    </row>
    <row r="23" spans="1:33">
      <c r="A23" s="168"/>
      <c r="B23" s="15">
        <v>4.9000000000000004</v>
      </c>
      <c r="C23" s="61" t="s">
        <v>43</v>
      </c>
      <c r="D23" s="168"/>
      <c r="E23" s="194" t="s">
        <v>76</v>
      </c>
      <c r="F23" s="181">
        <v>3</v>
      </c>
      <c r="G23" s="188">
        <f t="shared" si="1"/>
        <v>2</v>
      </c>
      <c r="H23" s="331">
        <f t="shared" si="0"/>
        <v>-1</v>
      </c>
      <c r="I23" s="205">
        <v>1</v>
      </c>
      <c r="J23" s="2"/>
      <c r="K23" s="93" t="s">
        <v>53</v>
      </c>
      <c r="L23" s="168"/>
      <c r="M23" s="280"/>
      <c r="N23" s="281"/>
      <c r="O23" s="261"/>
      <c r="P23" s="259"/>
      <c r="Q23" s="258"/>
      <c r="R23" s="259"/>
      <c r="S23" s="258"/>
      <c r="T23" s="259"/>
      <c r="U23" s="288">
        <v>3</v>
      </c>
      <c r="V23" s="289">
        <v>2</v>
      </c>
      <c r="W23" s="261"/>
      <c r="X23" s="259"/>
      <c r="Y23" s="258"/>
      <c r="Z23" s="259"/>
      <c r="AA23" s="258"/>
      <c r="AB23" s="259"/>
      <c r="AC23" s="262"/>
      <c r="AD23" s="263"/>
      <c r="AE23" s="261"/>
      <c r="AF23" s="264"/>
      <c r="AG23" s="168"/>
    </row>
    <row r="24" spans="1:33">
      <c r="A24" s="168"/>
      <c r="B24" s="15">
        <v>5</v>
      </c>
      <c r="C24" s="210" t="s">
        <v>44</v>
      </c>
      <c r="D24" s="168"/>
      <c r="E24" s="194" t="s">
        <v>76</v>
      </c>
      <c r="F24" s="181">
        <v>5</v>
      </c>
      <c r="G24" s="188">
        <f t="shared" si="1"/>
        <v>4.5</v>
      </c>
      <c r="H24" s="331">
        <f t="shared" si="0"/>
        <v>-0.5</v>
      </c>
      <c r="I24" s="205">
        <v>1</v>
      </c>
      <c r="J24" s="2"/>
      <c r="K24" s="93" t="s">
        <v>53</v>
      </c>
      <c r="L24" s="168"/>
      <c r="M24" s="280"/>
      <c r="N24" s="281"/>
      <c r="O24" s="261"/>
      <c r="P24" s="259"/>
      <c r="Q24" s="258"/>
      <c r="R24" s="259"/>
      <c r="S24" s="258"/>
      <c r="T24" s="259"/>
      <c r="U24" s="288">
        <v>2.5</v>
      </c>
      <c r="V24" s="289">
        <v>3</v>
      </c>
      <c r="W24" s="272">
        <v>2.5</v>
      </c>
      <c r="X24" s="273">
        <v>1.5</v>
      </c>
      <c r="Y24" s="258"/>
      <c r="Z24" s="259"/>
      <c r="AA24" s="258"/>
      <c r="AB24" s="259"/>
      <c r="AC24" s="262"/>
      <c r="AD24" s="263"/>
      <c r="AE24" s="261"/>
      <c r="AF24" s="264"/>
      <c r="AG24" s="168"/>
    </row>
    <row r="25" spans="1:33">
      <c r="A25" s="168"/>
      <c r="B25" s="15">
        <v>5.0999999999999996</v>
      </c>
      <c r="C25" s="61" t="s">
        <v>45</v>
      </c>
      <c r="D25" s="168"/>
      <c r="E25" s="194" t="s">
        <v>79</v>
      </c>
      <c r="F25" s="181">
        <v>4</v>
      </c>
      <c r="G25" s="188">
        <f t="shared" si="1"/>
        <v>3.8</v>
      </c>
      <c r="H25" s="331">
        <f t="shared" si="0"/>
        <v>-0.20000000000000018</v>
      </c>
      <c r="I25" s="205">
        <v>1</v>
      </c>
      <c r="J25" s="2"/>
      <c r="K25" s="93" t="s">
        <v>53</v>
      </c>
      <c r="L25" s="168"/>
      <c r="M25" s="280"/>
      <c r="N25" s="281"/>
      <c r="O25" s="261"/>
      <c r="P25" s="259"/>
      <c r="Q25" s="258"/>
      <c r="R25" s="259"/>
      <c r="S25" s="258"/>
      <c r="T25" s="259"/>
      <c r="U25" s="258"/>
      <c r="V25" s="260"/>
      <c r="W25" s="272">
        <v>3.5</v>
      </c>
      <c r="X25" s="273">
        <v>3.5</v>
      </c>
      <c r="Y25" s="288">
        <v>0.5</v>
      </c>
      <c r="Z25" s="273">
        <v>0.3</v>
      </c>
      <c r="AA25" s="258"/>
      <c r="AB25" s="259"/>
      <c r="AC25" s="262"/>
      <c r="AD25" s="263"/>
      <c r="AE25" s="261"/>
      <c r="AF25" s="264"/>
      <c r="AG25" s="168"/>
    </row>
    <row r="26" spans="1:33">
      <c r="A26" s="168"/>
      <c r="B26" s="15">
        <v>5.2</v>
      </c>
      <c r="C26" s="61" t="s">
        <v>46</v>
      </c>
      <c r="D26" s="168"/>
      <c r="E26" s="194">
        <v>4.2</v>
      </c>
      <c r="F26" s="181">
        <v>1</v>
      </c>
      <c r="G26" s="188">
        <f t="shared" si="1"/>
        <v>0.5</v>
      </c>
      <c r="H26" s="331">
        <f t="shared" si="0"/>
        <v>-0.5</v>
      </c>
      <c r="I26" s="205">
        <v>2</v>
      </c>
      <c r="J26" s="2"/>
      <c r="K26" s="113" t="s">
        <v>53</v>
      </c>
      <c r="L26" s="168"/>
      <c r="M26" s="290"/>
      <c r="N26" s="291"/>
      <c r="O26" s="287"/>
      <c r="P26" s="292"/>
      <c r="Q26" s="293"/>
      <c r="R26" s="292"/>
      <c r="S26" s="293"/>
      <c r="T26" s="292"/>
      <c r="U26" s="293"/>
      <c r="V26" s="294"/>
      <c r="W26" s="287"/>
      <c r="X26" s="292"/>
      <c r="Y26" s="288">
        <v>1</v>
      </c>
      <c r="Z26" s="273">
        <v>0.5</v>
      </c>
      <c r="AA26" s="293"/>
      <c r="AB26" s="292"/>
      <c r="AC26" s="295"/>
      <c r="AD26" s="296"/>
      <c r="AE26" s="287"/>
      <c r="AF26" s="297"/>
      <c r="AG26" s="168"/>
    </row>
    <row r="27" spans="1:33">
      <c r="A27" s="168"/>
      <c r="B27" s="15">
        <v>5.3</v>
      </c>
      <c r="C27" s="61" t="s">
        <v>47</v>
      </c>
      <c r="D27" s="168"/>
      <c r="E27" s="194">
        <v>4.2</v>
      </c>
      <c r="F27" s="181">
        <v>1</v>
      </c>
      <c r="G27" s="188">
        <f t="shared" si="1"/>
        <v>0.5</v>
      </c>
      <c r="H27" s="331">
        <f t="shared" si="0"/>
        <v>-0.5</v>
      </c>
      <c r="I27" s="205">
        <v>2</v>
      </c>
      <c r="J27" s="2"/>
      <c r="K27" s="93" t="s">
        <v>53</v>
      </c>
      <c r="L27" s="168"/>
      <c r="M27" s="280"/>
      <c r="N27" s="281"/>
      <c r="O27" s="261"/>
      <c r="P27" s="259"/>
      <c r="Q27" s="258"/>
      <c r="R27" s="259"/>
      <c r="S27" s="258"/>
      <c r="T27" s="259"/>
      <c r="U27" s="258"/>
      <c r="V27" s="260"/>
      <c r="W27" s="261"/>
      <c r="X27" s="259"/>
      <c r="Y27" s="288">
        <v>1</v>
      </c>
      <c r="Z27" s="273">
        <v>0.5</v>
      </c>
      <c r="AA27" s="258"/>
      <c r="AB27" s="259"/>
      <c r="AC27" s="262"/>
      <c r="AD27" s="263"/>
      <c r="AE27" s="261"/>
      <c r="AF27" s="264"/>
      <c r="AG27" s="168"/>
    </row>
    <row r="28" spans="1:33">
      <c r="A28" s="168"/>
      <c r="B28" s="15">
        <v>5.4</v>
      </c>
      <c r="C28" s="61" t="s">
        <v>24</v>
      </c>
      <c r="D28" s="168"/>
      <c r="E28" s="195" t="s">
        <v>121</v>
      </c>
      <c r="F28" s="181">
        <v>8</v>
      </c>
      <c r="G28" s="188">
        <f t="shared" si="1"/>
        <v>9</v>
      </c>
      <c r="H28" s="327">
        <f t="shared" si="0"/>
        <v>1</v>
      </c>
      <c r="I28" s="206">
        <v>1</v>
      </c>
      <c r="J28" s="178">
        <v>42831</v>
      </c>
      <c r="K28" s="93" t="s">
        <v>53</v>
      </c>
      <c r="L28" s="168"/>
      <c r="M28" s="280"/>
      <c r="N28" s="281"/>
      <c r="O28" s="261"/>
      <c r="P28" s="259"/>
      <c r="Q28" s="258"/>
      <c r="R28" s="259"/>
      <c r="S28" s="258"/>
      <c r="T28" s="259"/>
      <c r="U28" s="258"/>
      <c r="V28" s="260"/>
      <c r="W28" s="261"/>
      <c r="X28" s="259"/>
      <c r="Y28" s="288">
        <v>2.5</v>
      </c>
      <c r="Z28" s="273">
        <v>2.5</v>
      </c>
      <c r="AA28" s="288">
        <v>5.5</v>
      </c>
      <c r="AB28" s="273">
        <v>6.5</v>
      </c>
      <c r="AC28" s="262"/>
      <c r="AD28" s="263"/>
      <c r="AE28" s="261"/>
      <c r="AF28" s="264"/>
      <c r="AG28" s="168"/>
    </row>
    <row r="29" spans="1:33">
      <c r="A29" s="168"/>
      <c r="B29" s="17">
        <v>6</v>
      </c>
      <c r="C29" s="18" t="s">
        <v>25</v>
      </c>
      <c r="D29" s="168"/>
      <c r="E29" s="48"/>
      <c r="F29" s="30">
        <f>SUM(F30:F33)</f>
        <v>7</v>
      </c>
      <c r="G29" s="30">
        <f>SUM(G30:G33)</f>
        <v>7.5</v>
      </c>
      <c r="H29" s="123"/>
      <c r="I29" s="123"/>
      <c r="J29" s="124"/>
      <c r="K29" s="125"/>
      <c r="L29" s="168"/>
      <c r="M29" s="126"/>
      <c r="N29" s="298"/>
      <c r="O29" s="299"/>
      <c r="P29" s="300"/>
      <c r="Q29" s="301"/>
      <c r="R29" s="300"/>
      <c r="S29" s="301"/>
      <c r="T29" s="300"/>
      <c r="U29" s="301"/>
      <c r="V29" s="300"/>
      <c r="W29" s="299"/>
      <c r="X29" s="300"/>
      <c r="Y29" s="301"/>
      <c r="Z29" s="300"/>
      <c r="AA29" s="301"/>
      <c r="AB29" s="300"/>
      <c r="AC29" s="301"/>
      <c r="AD29" s="300"/>
      <c r="AE29" s="299"/>
      <c r="AF29" s="302"/>
      <c r="AG29" s="168"/>
    </row>
    <row r="30" spans="1:33">
      <c r="A30" s="168"/>
      <c r="B30" s="17">
        <v>6.1</v>
      </c>
      <c r="C30" s="59" t="s">
        <v>26</v>
      </c>
      <c r="D30" s="168"/>
      <c r="E30" s="193">
        <v>5.4</v>
      </c>
      <c r="F30" s="181">
        <v>2</v>
      </c>
      <c r="G30" s="188">
        <f t="shared" si="1"/>
        <v>2</v>
      </c>
      <c r="H30" s="326">
        <f t="shared" si="0"/>
        <v>0</v>
      </c>
      <c r="I30" s="204">
        <v>1</v>
      </c>
      <c r="J30" s="2"/>
      <c r="K30" s="93" t="s">
        <v>53</v>
      </c>
      <c r="L30" s="168"/>
      <c r="M30" s="280"/>
      <c r="N30" s="281"/>
      <c r="O30" s="261"/>
      <c r="P30" s="259"/>
      <c r="Q30" s="258"/>
      <c r="R30" s="259"/>
      <c r="S30" s="258"/>
      <c r="T30" s="259"/>
      <c r="U30" s="258"/>
      <c r="V30" s="260"/>
      <c r="W30" s="261"/>
      <c r="X30" s="259"/>
      <c r="Y30" s="258"/>
      <c r="Z30" s="259"/>
      <c r="AA30" s="258"/>
      <c r="AB30" s="259"/>
      <c r="AC30" s="303">
        <v>2</v>
      </c>
      <c r="AD30" s="304">
        <v>2</v>
      </c>
      <c r="AE30" s="261"/>
      <c r="AF30" s="264"/>
      <c r="AG30" s="168"/>
    </row>
    <row r="31" spans="1:33">
      <c r="A31" s="168"/>
      <c r="B31" s="17">
        <v>6.2</v>
      </c>
      <c r="C31" s="59" t="s">
        <v>27</v>
      </c>
      <c r="D31" s="168"/>
      <c r="E31" s="194">
        <v>6.1</v>
      </c>
      <c r="F31" s="181">
        <v>2</v>
      </c>
      <c r="G31" s="188">
        <f t="shared" si="1"/>
        <v>3</v>
      </c>
      <c r="H31" s="331">
        <f t="shared" si="0"/>
        <v>1</v>
      </c>
      <c r="I31" s="205">
        <v>1</v>
      </c>
      <c r="J31" s="2"/>
      <c r="K31" s="93" t="s">
        <v>53</v>
      </c>
      <c r="L31" s="168"/>
      <c r="M31" s="280"/>
      <c r="N31" s="281"/>
      <c r="O31" s="261"/>
      <c r="P31" s="259"/>
      <c r="Q31" s="258"/>
      <c r="R31" s="259"/>
      <c r="S31" s="258"/>
      <c r="T31" s="259"/>
      <c r="U31" s="258"/>
      <c r="V31" s="260"/>
      <c r="W31" s="261"/>
      <c r="X31" s="259"/>
      <c r="Y31" s="258"/>
      <c r="Z31" s="259"/>
      <c r="AA31" s="258"/>
      <c r="AB31" s="259"/>
      <c r="AC31" s="303">
        <v>2</v>
      </c>
      <c r="AD31" s="304">
        <v>3</v>
      </c>
      <c r="AE31" s="261"/>
      <c r="AF31" s="264"/>
      <c r="AG31" s="168"/>
    </row>
    <row r="32" spans="1:33">
      <c r="A32" s="168"/>
      <c r="B32" s="17">
        <v>6.3</v>
      </c>
      <c r="C32" s="59" t="s">
        <v>28</v>
      </c>
      <c r="D32" s="168"/>
      <c r="E32" s="194">
        <v>6.2</v>
      </c>
      <c r="F32" s="181">
        <v>1</v>
      </c>
      <c r="G32" s="188">
        <f t="shared" si="1"/>
        <v>1</v>
      </c>
      <c r="H32" s="331">
        <f t="shared" si="0"/>
        <v>0</v>
      </c>
      <c r="I32" s="205">
        <v>1</v>
      </c>
      <c r="J32" s="2"/>
      <c r="K32" s="93" t="s">
        <v>53</v>
      </c>
      <c r="L32" s="168"/>
      <c r="M32" s="280"/>
      <c r="N32" s="281"/>
      <c r="O32" s="261"/>
      <c r="P32" s="259"/>
      <c r="Q32" s="258"/>
      <c r="R32" s="259"/>
      <c r="S32" s="258"/>
      <c r="T32" s="259"/>
      <c r="U32" s="258"/>
      <c r="V32" s="260"/>
      <c r="W32" s="261"/>
      <c r="X32" s="259"/>
      <c r="Y32" s="258"/>
      <c r="Z32" s="259"/>
      <c r="AA32" s="258"/>
      <c r="AB32" s="259"/>
      <c r="AC32" s="303">
        <v>1</v>
      </c>
      <c r="AD32" s="304">
        <v>1</v>
      </c>
      <c r="AE32" s="261"/>
      <c r="AF32" s="264"/>
      <c r="AG32" s="168"/>
    </row>
    <row r="33" spans="1:33">
      <c r="A33" s="168"/>
      <c r="B33" s="17">
        <v>6.4</v>
      </c>
      <c r="C33" s="59" t="s">
        <v>29</v>
      </c>
      <c r="D33" s="168"/>
      <c r="E33" s="195" t="s">
        <v>122</v>
      </c>
      <c r="F33" s="181">
        <v>2</v>
      </c>
      <c r="G33" s="188">
        <f t="shared" si="1"/>
        <v>1.5</v>
      </c>
      <c r="H33" s="327">
        <f t="shared" si="0"/>
        <v>-0.5</v>
      </c>
      <c r="I33" s="206">
        <v>1</v>
      </c>
      <c r="J33" s="2"/>
      <c r="K33" s="93" t="s">
        <v>53</v>
      </c>
      <c r="L33" s="168"/>
      <c r="M33" s="280"/>
      <c r="N33" s="281"/>
      <c r="O33" s="261"/>
      <c r="P33" s="259"/>
      <c r="Q33" s="258"/>
      <c r="R33" s="259"/>
      <c r="S33" s="258"/>
      <c r="T33" s="259"/>
      <c r="U33" s="258"/>
      <c r="V33" s="260"/>
      <c r="W33" s="261"/>
      <c r="X33" s="259"/>
      <c r="Y33" s="258"/>
      <c r="Z33" s="259"/>
      <c r="AA33" s="258"/>
      <c r="AB33" s="259"/>
      <c r="AC33" s="262"/>
      <c r="AD33" s="263"/>
      <c r="AE33" s="272">
        <v>2</v>
      </c>
      <c r="AF33" s="305">
        <v>1.5</v>
      </c>
      <c r="AG33" s="168"/>
    </row>
    <row r="34" spans="1:33">
      <c r="A34" s="168"/>
      <c r="B34" s="19">
        <v>7</v>
      </c>
      <c r="C34" s="20" t="s">
        <v>30</v>
      </c>
      <c r="D34" s="168"/>
      <c r="E34" s="49"/>
      <c r="F34" s="31">
        <f>SUM(F35)</f>
        <v>2</v>
      </c>
      <c r="G34" s="31">
        <f>SUM(G35)</f>
        <v>2</v>
      </c>
      <c r="H34" s="132"/>
      <c r="I34" s="132"/>
      <c r="J34" s="133"/>
      <c r="K34" s="134"/>
      <c r="L34" s="168"/>
      <c r="M34" s="135"/>
      <c r="N34" s="306"/>
      <c r="O34" s="307"/>
      <c r="P34" s="308"/>
      <c r="Q34" s="309"/>
      <c r="R34" s="308"/>
      <c r="S34" s="309"/>
      <c r="T34" s="308"/>
      <c r="U34" s="309"/>
      <c r="V34" s="308"/>
      <c r="W34" s="307"/>
      <c r="X34" s="308"/>
      <c r="Y34" s="309"/>
      <c r="Z34" s="308"/>
      <c r="AA34" s="309"/>
      <c r="AB34" s="308"/>
      <c r="AC34" s="309"/>
      <c r="AD34" s="308"/>
      <c r="AE34" s="307"/>
      <c r="AF34" s="310"/>
      <c r="AG34" s="168"/>
    </row>
    <row r="35" spans="1:33">
      <c r="A35" s="168"/>
      <c r="B35" s="19">
        <v>7.1</v>
      </c>
      <c r="C35" s="59" t="s">
        <v>71</v>
      </c>
      <c r="D35" s="168"/>
      <c r="E35" s="196">
        <v>6</v>
      </c>
      <c r="F35" s="181">
        <v>2</v>
      </c>
      <c r="G35" s="188">
        <f t="shared" si="1"/>
        <v>2</v>
      </c>
      <c r="H35" s="180">
        <f t="shared" si="0"/>
        <v>0</v>
      </c>
      <c r="I35" s="207">
        <v>1</v>
      </c>
      <c r="J35" s="40"/>
      <c r="K35" s="93" t="s">
        <v>53</v>
      </c>
      <c r="L35" s="168"/>
      <c r="M35" s="280"/>
      <c r="N35" s="281"/>
      <c r="O35" s="261"/>
      <c r="P35" s="259"/>
      <c r="Q35" s="258"/>
      <c r="R35" s="259"/>
      <c r="S35" s="258"/>
      <c r="T35" s="259"/>
      <c r="U35" s="258"/>
      <c r="V35" s="260"/>
      <c r="W35" s="261"/>
      <c r="X35" s="259"/>
      <c r="Y35" s="258"/>
      <c r="Z35" s="259"/>
      <c r="AA35" s="258"/>
      <c r="AB35" s="259"/>
      <c r="AC35" s="262"/>
      <c r="AD35" s="263"/>
      <c r="AE35" s="272">
        <v>2</v>
      </c>
      <c r="AF35" s="305">
        <v>2</v>
      </c>
      <c r="AG35" s="168"/>
    </row>
    <row r="36" spans="1:33">
      <c r="A36" s="168"/>
      <c r="B36" s="21">
        <v>8</v>
      </c>
      <c r="C36" s="22" t="s">
        <v>31</v>
      </c>
      <c r="D36" s="168"/>
      <c r="E36" s="50"/>
      <c r="F36" s="34">
        <f>SUM(F37:F43)</f>
        <v>19</v>
      </c>
      <c r="G36" s="34">
        <f>SUM(G37:G43)</f>
        <v>22.35</v>
      </c>
      <c r="H36" s="141"/>
      <c r="I36" s="141"/>
      <c r="J36" s="142"/>
      <c r="K36" s="143"/>
      <c r="L36" s="168"/>
      <c r="M36" s="144"/>
      <c r="N36" s="311"/>
      <c r="O36" s="312"/>
      <c r="P36" s="312"/>
      <c r="Q36" s="313"/>
      <c r="R36" s="314"/>
      <c r="S36" s="313"/>
      <c r="T36" s="314"/>
      <c r="U36" s="313"/>
      <c r="V36" s="314"/>
      <c r="W36" s="312"/>
      <c r="X36" s="314"/>
      <c r="Y36" s="313"/>
      <c r="Z36" s="314"/>
      <c r="AA36" s="313"/>
      <c r="AB36" s="312"/>
      <c r="AC36" s="313"/>
      <c r="AD36" s="314"/>
      <c r="AE36" s="312"/>
      <c r="AF36" s="315"/>
      <c r="AG36" s="168"/>
    </row>
    <row r="37" spans="1:33">
      <c r="A37" s="168"/>
      <c r="B37" s="21">
        <v>8.1</v>
      </c>
      <c r="C37" s="59" t="s">
        <v>50</v>
      </c>
      <c r="D37" s="168"/>
      <c r="E37" s="193"/>
      <c r="F37" s="181">
        <f>SUM(M37,O37,Q37,S37,U37,W37,Y37,AA37,AC37,AE37)</f>
        <v>0.99999999999999989</v>
      </c>
      <c r="G37" s="188">
        <f t="shared" si="1"/>
        <v>0.99999999999999989</v>
      </c>
      <c r="H37" s="326">
        <f t="shared" si="0"/>
        <v>0</v>
      </c>
      <c r="I37" s="201">
        <v>1</v>
      </c>
      <c r="J37" s="150"/>
      <c r="K37" s="93" t="s">
        <v>53</v>
      </c>
      <c r="L37" s="168"/>
      <c r="M37" s="271">
        <v>0.1</v>
      </c>
      <c r="N37" s="255">
        <v>0.1</v>
      </c>
      <c r="O37" s="272">
        <v>0.1</v>
      </c>
      <c r="P37" s="273">
        <v>0.1</v>
      </c>
      <c r="Q37" s="288">
        <v>0.1</v>
      </c>
      <c r="R37" s="273">
        <v>0.1</v>
      </c>
      <c r="S37" s="288">
        <v>0.1</v>
      </c>
      <c r="T37" s="273">
        <v>0.1</v>
      </c>
      <c r="U37" s="303">
        <v>0.1</v>
      </c>
      <c r="V37" s="289">
        <v>0.1</v>
      </c>
      <c r="W37" s="272">
        <v>0.1</v>
      </c>
      <c r="X37" s="273">
        <v>0.1</v>
      </c>
      <c r="Y37" s="288">
        <v>0.1</v>
      </c>
      <c r="Z37" s="273">
        <v>0.1</v>
      </c>
      <c r="AA37" s="288">
        <v>0.1</v>
      </c>
      <c r="AB37" s="273">
        <v>0.1</v>
      </c>
      <c r="AC37" s="303">
        <v>0.1</v>
      </c>
      <c r="AD37" s="304">
        <v>0.1</v>
      </c>
      <c r="AE37" s="272">
        <v>0.1</v>
      </c>
      <c r="AF37" s="305">
        <v>0.1</v>
      </c>
      <c r="AG37" s="168"/>
    </row>
    <row r="38" spans="1:33">
      <c r="A38" s="168"/>
      <c r="B38" s="21">
        <v>8.1999999999999993</v>
      </c>
      <c r="C38" s="59" t="s">
        <v>51</v>
      </c>
      <c r="D38" s="168"/>
      <c r="E38" s="194"/>
      <c r="F38" s="181">
        <f>SUM(M38,O38,Q38,S38,U38,W38,Y38,AA38,AC38,AE38)</f>
        <v>1.9999999999999998</v>
      </c>
      <c r="G38" s="188">
        <f t="shared" si="1"/>
        <v>1.9999999999999998</v>
      </c>
      <c r="H38" s="331">
        <f t="shared" si="0"/>
        <v>0</v>
      </c>
      <c r="I38" s="202">
        <v>1</v>
      </c>
      <c r="J38" s="150"/>
      <c r="K38" s="93" t="s">
        <v>53</v>
      </c>
      <c r="L38" s="168"/>
      <c r="M38" s="271">
        <v>0.2</v>
      </c>
      <c r="N38" s="255">
        <v>0.2</v>
      </c>
      <c r="O38" s="316">
        <v>0.2</v>
      </c>
      <c r="P38" s="273">
        <v>0.2</v>
      </c>
      <c r="Q38" s="303">
        <v>0.2</v>
      </c>
      <c r="R38" s="273">
        <v>0.2</v>
      </c>
      <c r="S38" s="303">
        <v>0.2</v>
      </c>
      <c r="T38" s="273">
        <v>0.2</v>
      </c>
      <c r="U38" s="303">
        <v>0.2</v>
      </c>
      <c r="V38" s="304">
        <v>0.2</v>
      </c>
      <c r="W38" s="316">
        <v>0.2</v>
      </c>
      <c r="X38" s="273">
        <v>0.2</v>
      </c>
      <c r="Y38" s="303">
        <v>0.2</v>
      </c>
      <c r="Z38" s="273">
        <v>0.2</v>
      </c>
      <c r="AA38" s="303">
        <v>0.2</v>
      </c>
      <c r="AB38" s="273">
        <v>0.2</v>
      </c>
      <c r="AC38" s="317">
        <v>0.2</v>
      </c>
      <c r="AD38" s="304">
        <v>0.2</v>
      </c>
      <c r="AE38" s="316">
        <v>0.2</v>
      </c>
      <c r="AF38" s="305">
        <v>0.2</v>
      </c>
      <c r="AG38" s="168"/>
    </row>
    <row r="39" spans="1:33">
      <c r="A39" s="168"/>
      <c r="B39" s="21">
        <v>8.3000000000000007</v>
      </c>
      <c r="C39" s="59" t="s">
        <v>68</v>
      </c>
      <c r="D39" s="168"/>
      <c r="E39" s="194"/>
      <c r="F39" s="181">
        <f>SUM(M39,O39,Q39,U39,S39,W39,Y39,AA39,AC39,AE39)</f>
        <v>10</v>
      </c>
      <c r="G39" s="188">
        <f t="shared" si="1"/>
        <v>13.5</v>
      </c>
      <c r="H39" s="331">
        <f t="shared" si="0"/>
        <v>3.5</v>
      </c>
      <c r="I39" s="202">
        <v>1</v>
      </c>
      <c r="J39" s="150"/>
      <c r="K39" s="93" t="s">
        <v>53</v>
      </c>
      <c r="L39" s="168"/>
      <c r="M39" s="271">
        <v>0.5</v>
      </c>
      <c r="N39" s="255">
        <v>0.5</v>
      </c>
      <c r="O39" s="316">
        <v>1</v>
      </c>
      <c r="P39" s="273">
        <v>1</v>
      </c>
      <c r="Q39" s="303">
        <v>1</v>
      </c>
      <c r="R39" s="273">
        <v>1</v>
      </c>
      <c r="S39" s="303">
        <v>1</v>
      </c>
      <c r="T39" s="273">
        <v>1</v>
      </c>
      <c r="U39" s="303">
        <v>1</v>
      </c>
      <c r="V39" s="304">
        <v>1</v>
      </c>
      <c r="W39" s="316">
        <v>1</v>
      </c>
      <c r="X39" s="273">
        <v>1</v>
      </c>
      <c r="Y39" s="303">
        <v>1</v>
      </c>
      <c r="Z39" s="273">
        <v>2</v>
      </c>
      <c r="AA39" s="303">
        <v>1</v>
      </c>
      <c r="AB39" s="273">
        <v>1</v>
      </c>
      <c r="AC39" s="317">
        <v>1</v>
      </c>
      <c r="AD39" s="304">
        <v>2</v>
      </c>
      <c r="AE39" s="316">
        <v>1.5</v>
      </c>
      <c r="AF39" s="305">
        <v>3</v>
      </c>
      <c r="AG39" s="168"/>
    </row>
    <row r="40" spans="1:33">
      <c r="A40" s="168"/>
      <c r="B40" s="21">
        <v>8.4</v>
      </c>
      <c r="C40" s="59" t="s">
        <v>49</v>
      </c>
      <c r="D40" s="168"/>
      <c r="E40" s="194"/>
      <c r="F40" s="181">
        <f>SUM(M40,Q40,U40,Y40,AC40,AE40)</f>
        <v>3</v>
      </c>
      <c r="G40" s="188">
        <f t="shared" si="1"/>
        <v>3</v>
      </c>
      <c r="H40" s="331">
        <f t="shared" si="0"/>
        <v>0</v>
      </c>
      <c r="I40" s="202">
        <v>1</v>
      </c>
      <c r="J40" s="150"/>
      <c r="K40" s="93" t="s">
        <v>53</v>
      </c>
      <c r="L40" s="168"/>
      <c r="M40" s="271">
        <v>0.5</v>
      </c>
      <c r="N40" s="255">
        <v>0.5</v>
      </c>
      <c r="O40" s="318"/>
      <c r="P40" s="259"/>
      <c r="Q40" s="303">
        <v>0.5</v>
      </c>
      <c r="R40" s="273">
        <v>0.5</v>
      </c>
      <c r="S40" s="262"/>
      <c r="T40" s="259"/>
      <c r="U40" s="303">
        <v>0.5</v>
      </c>
      <c r="V40" s="304">
        <v>0.5</v>
      </c>
      <c r="W40" s="318"/>
      <c r="X40" s="259"/>
      <c r="Y40" s="303">
        <v>0.5</v>
      </c>
      <c r="Z40" s="273">
        <v>0.5</v>
      </c>
      <c r="AA40" s="262"/>
      <c r="AB40" s="259"/>
      <c r="AC40" s="317">
        <v>0.5</v>
      </c>
      <c r="AD40" s="304">
        <v>0.5</v>
      </c>
      <c r="AE40" s="316">
        <v>0.5</v>
      </c>
      <c r="AF40" s="305">
        <v>0.5</v>
      </c>
      <c r="AG40" s="168"/>
    </row>
    <row r="41" spans="1:33">
      <c r="A41" s="168"/>
      <c r="B41" s="21">
        <v>8.5</v>
      </c>
      <c r="C41" s="59" t="s">
        <v>72</v>
      </c>
      <c r="D41" s="168"/>
      <c r="E41" s="194"/>
      <c r="F41" s="181">
        <v>1</v>
      </c>
      <c r="G41" s="188">
        <f t="shared" si="1"/>
        <v>0.75</v>
      </c>
      <c r="H41" s="331">
        <f t="shared" si="0"/>
        <v>-0.25</v>
      </c>
      <c r="I41" s="202">
        <v>1</v>
      </c>
      <c r="J41" s="150"/>
      <c r="K41" s="93" t="s">
        <v>53</v>
      </c>
      <c r="L41" s="168"/>
      <c r="M41" s="280"/>
      <c r="N41" s="281"/>
      <c r="O41" s="316">
        <v>1</v>
      </c>
      <c r="P41" s="273">
        <v>0.75</v>
      </c>
      <c r="Q41" s="262"/>
      <c r="R41" s="259"/>
      <c r="S41" s="262"/>
      <c r="T41" s="259"/>
      <c r="U41" s="295"/>
      <c r="V41" s="263"/>
      <c r="W41" s="318"/>
      <c r="X41" s="259"/>
      <c r="Y41" s="262"/>
      <c r="Z41" s="259"/>
      <c r="AA41" s="262"/>
      <c r="AB41" s="259"/>
      <c r="AC41" s="319"/>
      <c r="AD41" s="263"/>
      <c r="AE41" s="318"/>
      <c r="AF41" s="264"/>
      <c r="AG41" s="168"/>
    </row>
    <row r="42" spans="1:33">
      <c r="A42" s="168"/>
      <c r="B42" s="21">
        <v>8.6</v>
      </c>
      <c r="C42" s="59" t="s">
        <v>63</v>
      </c>
      <c r="D42" s="168"/>
      <c r="E42" s="197"/>
      <c r="F42" s="181">
        <v>1</v>
      </c>
      <c r="G42" s="188">
        <f t="shared" si="1"/>
        <v>1.0999999999999999</v>
      </c>
      <c r="H42" s="331">
        <f t="shared" si="0"/>
        <v>9.9999999999999867E-2</v>
      </c>
      <c r="I42" s="202">
        <v>1</v>
      </c>
      <c r="J42" s="150"/>
      <c r="K42" s="93" t="s">
        <v>53</v>
      </c>
      <c r="L42" s="168"/>
      <c r="M42" s="271">
        <v>0.1</v>
      </c>
      <c r="N42" s="255">
        <v>0.1</v>
      </c>
      <c r="O42" s="316">
        <v>0.1</v>
      </c>
      <c r="P42" s="273">
        <v>0.2</v>
      </c>
      <c r="Q42" s="303">
        <v>0.1</v>
      </c>
      <c r="R42" s="273">
        <v>0.1</v>
      </c>
      <c r="S42" s="303">
        <v>0.1</v>
      </c>
      <c r="T42" s="273">
        <v>0.1</v>
      </c>
      <c r="U42" s="303">
        <v>0.1</v>
      </c>
      <c r="V42" s="304">
        <v>0.1</v>
      </c>
      <c r="W42" s="316">
        <v>0.1</v>
      </c>
      <c r="X42" s="273">
        <v>0.1</v>
      </c>
      <c r="Y42" s="303">
        <v>0.1</v>
      </c>
      <c r="Z42" s="273">
        <v>0.1</v>
      </c>
      <c r="AA42" s="303">
        <v>0.1</v>
      </c>
      <c r="AB42" s="273">
        <v>0.1</v>
      </c>
      <c r="AC42" s="317">
        <v>0.1</v>
      </c>
      <c r="AD42" s="304">
        <v>0.1</v>
      </c>
      <c r="AE42" s="316">
        <v>0.1</v>
      </c>
      <c r="AF42" s="305">
        <v>0.1</v>
      </c>
      <c r="AG42" s="168"/>
    </row>
    <row r="43" spans="1:33">
      <c r="A43" s="168"/>
      <c r="B43" s="21">
        <v>8.6999999999999993</v>
      </c>
      <c r="C43" s="59" t="s">
        <v>62</v>
      </c>
      <c r="D43" s="168"/>
      <c r="E43" s="197"/>
      <c r="F43" s="181">
        <v>1</v>
      </c>
      <c r="G43" s="188">
        <f t="shared" si="1"/>
        <v>1</v>
      </c>
      <c r="H43" s="327">
        <f t="shared" si="0"/>
        <v>0</v>
      </c>
      <c r="I43" s="202">
        <v>1</v>
      </c>
      <c r="J43" s="178">
        <v>42835</v>
      </c>
      <c r="K43" s="93" t="s">
        <v>54</v>
      </c>
      <c r="L43" s="168"/>
      <c r="M43" s="280"/>
      <c r="N43" s="281"/>
      <c r="O43" s="318"/>
      <c r="P43" s="259"/>
      <c r="Q43" s="262"/>
      <c r="R43" s="259"/>
      <c r="S43" s="262"/>
      <c r="T43" s="259"/>
      <c r="U43" s="262"/>
      <c r="V43" s="263"/>
      <c r="W43" s="318"/>
      <c r="X43" s="259"/>
      <c r="Y43" s="262"/>
      <c r="Z43" s="259"/>
      <c r="AA43" s="262"/>
      <c r="AB43" s="259"/>
      <c r="AC43" s="319"/>
      <c r="AD43" s="263"/>
      <c r="AE43" s="316">
        <v>1</v>
      </c>
      <c r="AF43" s="305">
        <v>1</v>
      </c>
      <c r="AG43" s="168"/>
    </row>
    <row r="44" spans="1:33">
      <c r="A44" s="168"/>
      <c r="B44" s="23">
        <v>9</v>
      </c>
      <c r="C44" s="24" t="s">
        <v>32</v>
      </c>
      <c r="D44" s="168"/>
      <c r="E44" s="51"/>
      <c r="F44" s="32">
        <f>SUM(F45)</f>
        <v>8</v>
      </c>
      <c r="G44" s="32">
        <f>SUM(G45)</f>
        <v>5.6</v>
      </c>
      <c r="H44" s="153"/>
      <c r="I44" s="153"/>
      <c r="J44" s="154"/>
      <c r="K44" s="155"/>
      <c r="L44" s="168"/>
      <c r="M44" s="156"/>
      <c r="N44" s="320"/>
      <c r="O44" s="321"/>
      <c r="P44" s="322"/>
      <c r="Q44" s="323"/>
      <c r="R44" s="322"/>
      <c r="S44" s="323"/>
      <c r="T44" s="322"/>
      <c r="U44" s="323"/>
      <c r="V44" s="322"/>
      <c r="W44" s="321"/>
      <c r="X44" s="322"/>
      <c r="Y44" s="323"/>
      <c r="Z44" s="322"/>
      <c r="AA44" s="323"/>
      <c r="AB44" s="322"/>
      <c r="AC44" s="323"/>
      <c r="AD44" s="322"/>
      <c r="AE44" s="321"/>
      <c r="AF44" s="324"/>
      <c r="AG44" s="168"/>
    </row>
    <row r="45" spans="1:33">
      <c r="A45" s="168"/>
      <c r="B45" s="25">
        <v>9.1</v>
      </c>
      <c r="C45" s="62" t="s">
        <v>33</v>
      </c>
      <c r="D45" s="168"/>
      <c r="E45" s="196"/>
      <c r="F45" s="181">
        <v>8</v>
      </c>
      <c r="G45" s="188">
        <f>SUM(N45,P45,T45,V45,X45,Z45,AB45,AD45,AF45)</f>
        <v>5.6</v>
      </c>
      <c r="H45" s="180">
        <f t="shared" si="0"/>
        <v>-2.4000000000000004</v>
      </c>
      <c r="I45" s="208"/>
      <c r="J45" s="2"/>
      <c r="K45" s="162"/>
      <c r="L45" s="168"/>
      <c r="M45" s="218">
        <v>0.8</v>
      </c>
      <c r="N45" s="255">
        <v>0</v>
      </c>
      <c r="O45" s="272">
        <v>0.8</v>
      </c>
      <c r="P45" s="273">
        <v>0</v>
      </c>
      <c r="Q45" s="288">
        <v>0.8</v>
      </c>
      <c r="R45" s="273">
        <v>0.5</v>
      </c>
      <c r="S45" s="219">
        <v>0.8</v>
      </c>
      <c r="T45" s="273">
        <v>0.5</v>
      </c>
      <c r="U45" s="219">
        <v>0.8</v>
      </c>
      <c r="V45" s="304">
        <v>1</v>
      </c>
      <c r="W45" s="272">
        <v>0.8</v>
      </c>
      <c r="X45" s="273">
        <v>1.5</v>
      </c>
      <c r="Y45" s="219">
        <v>0.8</v>
      </c>
      <c r="Z45" s="273">
        <v>1</v>
      </c>
      <c r="AA45" s="288">
        <v>0.8</v>
      </c>
      <c r="AB45" s="273">
        <v>0</v>
      </c>
      <c r="AC45" s="219">
        <v>0.8</v>
      </c>
      <c r="AD45" s="304">
        <v>0.8</v>
      </c>
      <c r="AE45" s="220">
        <v>0.8</v>
      </c>
      <c r="AF45" s="305">
        <v>0.8</v>
      </c>
      <c r="AG45" s="168"/>
    </row>
    <row r="46" spans="1:33" ht="13.5" thickBot="1">
      <c r="A46" s="168"/>
      <c r="B46" s="26"/>
      <c r="C46" s="63" t="s">
        <v>34</v>
      </c>
      <c r="D46" s="168"/>
      <c r="E46" s="52"/>
      <c r="F46" s="35">
        <f>SUM(F4,F6,F12,F14,F29,F34,F36,F44)</f>
        <v>80</v>
      </c>
      <c r="G46" s="35">
        <f>SUM(G4,G6,G12,G14,G29,G34,G36,G44)</f>
        <v>81.25</v>
      </c>
      <c r="H46" s="325">
        <f>G46-F46</f>
        <v>1.25</v>
      </c>
      <c r="I46" s="42"/>
      <c r="J46" s="43"/>
      <c r="K46" s="163"/>
      <c r="L46" s="168"/>
      <c r="M46" s="165">
        <f>SUM(M45,M37:M43,M35,M30:M33,M15:M28,M13:M13,M7:M11,M5:M5)</f>
        <v>8.1999999999999993</v>
      </c>
      <c r="N46" s="164">
        <f>SUM(N45,N37:N42,N35,N30:N33,N15:N28,N13:N13,N7:N11,N5:N5)</f>
        <v>7.4</v>
      </c>
      <c r="O46" s="165">
        <f>SUM(O45,O37:O43,O35,O30:O33,O15:O28,O13:O13,O7:O11,O5:O5)</f>
        <v>8.1999999999999993</v>
      </c>
      <c r="P46" s="164">
        <f>SUM(P45,P37:P42,P35,P30:P33,P15:P28,P13:P13,P7:P11,P5:P5)</f>
        <v>7.75</v>
      </c>
      <c r="Q46" s="165">
        <f>SUM(Q45,Q37:Q43,Q35,Q30:Q33,Q15:Q28,Q13:Q13,Q7:Q11,Q5:Q5)</f>
        <v>7.7</v>
      </c>
      <c r="R46" s="164">
        <f>SUM(R45,R37:R42,R35,R30:R33,R17:R28,R13:R13,R7:R11,R5:R5)</f>
        <v>7.4</v>
      </c>
      <c r="S46" s="165">
        <f>SUM(S45,S37:S43,S35,S30:S33,S15:S28,S13:S13,S7:S11,S5:S5)</f>
        <v>8.1999999999999993</v>
      </c>
      <c r="T46" s="164">
        <f>SUM(T45,T37:T42,T35,T30:T33,T15:T28,T13:T13,T7:T11,T5:T5)</f>
        <v>8.9</v>
      </c>
      <c r="U46" s="165">
        <f>SUM(U45,U37:U43,U35,U30:U33,U15:U28,U13:U13,U7:U11,U5:U5)</f>
        <v>8.1999999999999993</v>
      </c>
      <c r="V46" s="164">
        <f>SUM(V45,V37:V42,V35,V30:V33,V15:V28,V13:V13,V7:V11,V5:V5)</f>
        <v>7.9</v>
      </c>
      <c r="W46" s="165">
        <f>SUM(W45,W37:W43,W35,W30:W33,W15:W28,W13:W13,W7:W11,W5:W5)</f>
        <v>8.1999999999999993</v>
      </c>
      <c r="X46" s="164">
        <f>SUM(X45,X37:X42,X35,X30:X33,X15:X28,X13:X13,X7:X11,X5:X5)</f>
        <v>7.9</v>
      </c>
      <c r="Y46" s="165">
        <f>SUM(Y45,Y37:Y43,Y35,Y30:Y33,Y15:Y28,Y13:Y13,Y7:Y11,Y5:Y5)</f>
        <v>7.7</v>
      </c>
      <c r="Z46" s="164">
        <f>SUM(Z45,Z37:Z42,Z35,Z30:Z33,Z15:Z28,Z13:Z13,Z7:Z11,Z5:Z5)</f>
        <v>7.7</v>
      </c>
      <c r="AA46" s="165">
        <f>SUM(AA45,AA37:AA43,AA35,AA30:AA33,AA15:AA28,AA13:AA13,AA7:AA11,AA5:AA5)</f>
        <v>7.7</v>
      </c>
      <c r="AB46" s="164">
        <f>SUM(AB45,AB37:AB42,AB35,AB30:AB33,AB15:AB28,AB13:AB13,AB7:AB11,AB5:AB5)</f>
        <v>7.9</v>
      </c>
      <c r="AC46" s="165">
        <f>SUM(AC45,AC37:AC43,AC35,AC30:AC33,AC15:AC28,AC13:AC13,AC7:AC11,AC5:AC5)</f>
        <v>7.7</v>
      </c>
      <c r="AD46" s="164">
        <f>SUM(AD45,AD37:AD42,AD35,AD30:AD33,AD15:AD28,AD13:AD13,AD7:AD11,AD5:AD5)</f>
        <v>9.6999999999999993</v>
      </c>
      <c r="AE46" s="165">
        <f>SUM(AE45,AE37:AE43,AE35,AE30:AE33,AE15:AE28,AE13:AE13,AE7:AE11,AE5:AE5)</f>
        <v>8.1999999999999993</v>
      </c>
      <c r="AF46" s="166">
        <f>SUM(AF45,AF37:AF43,AF35,AF30:AF33,AF15:AF28,AF13:AF13,AF7:AF11,AF5:AF5)</f>
        <v>9.1999999999999993</v>
      </c>
      <c r="AG46" s="168"/>
    </row>
    <row r="47" spans="1:33">
      <c r="C47" s="5"/>
      <c r="F47" s="211"/>
    </row>
    <row r="48" spans="1:33">
      <c r="B48" s="176" t="s">
        <v>55</v>
      </c>
      <c r="C48" s="169" t="s">
        <v>56</v>
      </c>
    </row>
    <row r="49" spans="2:3" s="1" customFormat="1">
      <c r="B49" s="177" t="s">
        <v>55</v>
      </c>
      <c r="C49" s="169" t="s">
        <v>57</v>
      </c>
    </row>
    <row r="50" spans="2:3" s="1" customFormat="1">
      <c r="B50" s="171"/>
      <c r="C50" s="169" t="s">
        <v>58</v>
      </c>
    </row>
    <row r="51" spans="2:3" s="1" customFormat="1">
      <c r="B51" s="172" t="s">
        <v>52</v>
      </c>
      <c r="C51" s="170" t="s">
        <v>60</v>
      </c>
    </row>
    <row r="52" spans="2:3" s="1" customFormat="1">
      <c r="B52" s="172" t="s">
        <v>54</v>
      </c>
      <c r="C52" s="170" t="s">
        <v>59</v>
      </c>
    </row>
    <row r="53" spans="2:3" s="1" customFormat="1">
      <c r="B53" s="172" t="s">
        <v>53</v>
      </c>
      <c r="C53" s="170" t="s">
        <v>61</v>
      </c>
    </row>
  </sheetData>
  <mergeCells count="29">
    <mergeCell ref="F1:H1"/>
    <mergeCell ref="J1:K1"/>
    <mergeCell ref="AC2:AD2"/>
    <mergeCell ref="AE2:AF2"/>
    <mergeCell ref="K2:K3"/>
    <mergeCell ref="U2:V2"/>
    <mergeCell ref="W2:X2"/>
    <mergeCell ref="Y2:Z2"/>
    <mergeCell ref="AA2:AB2"/>
    <mergeCell ref="W1:X1"/>
    <mergeCell ref="Y1:Z1"/>
    <mergeCell ref="AA1:AB1"/>
    <mergeCell ref="AC1:AD1"/>
    <mergeCell ref="AE1:AF1"/>
    <mergeCell ref="M2:N2"/>
    <mergeCell ref="U1:V1"/>
    <mergeCell ref="E2:E3"/>
    <mergeCell ref="F2:F3"/>
    <mergeCell ref="G2:G3"/>
    <mergeCell ref="I2:I3"/>
    <mergeCell ref="J2:J3"/>
    <mergeCell ref="H2:H3"/>
    <mergeCell ref="O2:P2"/>
    <mergeCell ref="Q2:R2"/>
    <mergeCell ref="S2:T2"/>
    <mergeCell ref="M1:N1"/>
    <mergeCell ref="O1:P1"/>
    <mergeCell ref="Q1:R1"/>
    <mergeCell ref="S1:T1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AG53"/>
  <sheetViews>
    <sheetView zoomScale="110" zoomScaleNormal="110" workbookViewId="0">
      <selection activeCell="AK29" sqref="AK29"/>
    </sheetView>
  </sheetViews>
  <sheetFormatPr baseColWidth="10" defaultRowHeight="12.75"/>
  <cols>
    <col min="1" max="1" width="1.140625" style="1" customWidth="1"/>
    <col min="2" max="2" width="4.85546875" style="1" bestFit="1" customWidth="1"/>
    <col min="3" max="3" width="49.5703125" style="1" bestFit="1" customWidth="1"/>
    <col min="4" max="4" width="1.140625" style="1" customWidth="1"/>
    <col min="5" max="5" width="9.85546875" style="1" bestFit="1" customWidth="1"/>
    <col min="6" max="6" width="4.42578125" style="1" bestFit="1" customWidth="1"/>
    <col min="7" max="7" width="3.140625" style="1" bestFit="1" customWidth="1"/>
    <col min="8" max="8" width="3.140625" style="1" customWidth="1"/>
    <col min="9" max="9" width="3" style="1" bestFit="1" customWidth="1"/>
    <col min="10" max="10" width="7.28515625" style="1" bestFit="1" customWidth="1"/>
    <col min="11" max="11" width="6.5703125" style="1" customWidth="1"/>
    <col min="12" max="12" width="1.140625" style="1" customWidth="1"/>
    <col min="13" max="13" width="4.5703125" style="1" bestFit="1" customWidth="1"/>
    <col min="14" max="20" width="4.140625" style="1" customWidth="1"/>
    <col min="21" max="21" width="4.140625" style="209" customWidth="1"/>
    <col min="22" max="32" width="4.140625" style="1" customWidth="1"/>
    <col min="33" max="33" width="1.140625" style="1" customWidth="1"/>
    <col min="34" max="16384" width="11.42578125" style="1"/>
  </cols>
  <sheetData>
    <row r="1" spans="1:33">
      <c r="A1" s="168"/>
      <c r="B1" s="6"/>
      <c r="C1" s="55"/>
      <c r="D1" s="168"/>
      <c r="E1" s="191" t="s">
        <v>35</v>
      </c>
      <c r="F1" s="352" t="s">
        <v>0</v>
      </c>
      <c r="G1" s="353"/>
      <c r="H1" s="354"/>
      <c r="I1" s="199"/>
      <c r="J1" s="355" t="s">
        <v>11</v>
      </c>
      <c r="K1" s="356"/>
      <c r="L1" s="168"/>
      <c r="M1" s="335" t="s">
        <v>1</v>
      </c>
      <c r="N1" s="336"/>
      <c r="O1" s="337" t="s">
        <v>2</v>
      </c>
      <c r="P1" s="338"/>
      <c r="Q1" s="338" t="s">
        <v>3</v>
      </c>
      <c r="R1" s="338"/>
      <c r="S1" s="339" t="s">
        <v>4</v>
      </c>
      <c r="T1" s="339"/>
      <c r="U1" s="338" t="s">
        <v>1</v>
      </c>
      <c r="V1" s="336"/>
      <c r="W1" s="337" t="s">
        <v>2</v>
      </c>
      <c r="X1" s="338"/>
      <c r="Y1" s="338" t="s">
        <v>3</v>
      </c>
      <c r="Z1" s="338"/>
      <c r="AA1" s="339" t="s">
        <v>4</v>
      </c>
      <c r="AB1" s="339"/>
      <c r="AC1" s="338" t="s">
        <v>1</v>
      </c>
      <c r="AD1" s="336"/>
      <c r="AE1" s="337" t="s">
        <v>2</v>
      </c>
      <c r="AF1" s="361"/>
      <c r="AG1" s="168"/>
    </row>
    <row r="2" spans="1:33" ht="56.25" customHeight="1">
      <c r="A2" s="168"/>
      <c r="B2" s="7" t="s">
        <v>5</v>
      </c>
      <c r="C2" s="56" t="s">
        <v>67</v>
      </c>
      <c r="D2" s="168"/>
      <c r="E2" s="340" t="s">
        <v>6</v>
      </c>
      <c r="F2" s="342" t="s">
        <v>7</v>
      </c>
      <c r="G2" s="371" t="s">
        <v>8</v>
      </c>
      <c r="H2" s="371" t="s">
        <v>36</v>
      </c>
      <c r="I2" s="370" t="s">
        <v>9</v>
      </c>
      <c r="J2" s="374" t="s">
        <v>10</v>
      </c>
      <c r="K2" s="375" t="s">
        <v>11</v>
      </c>
      <c r="L2" s="168"/>
      <c r="M2" s="373">
        <v>42818</v>
      </c>
      <c r="N2" s="372"/>
      <c r="O2" s="364">
        <v>42821</v>
      </c>
      <c r="P2" s="366"/>
      <c r="Q2" s="367">
        <v>42822</v>
      </c>
      <c r="R2" s="367"/>
      <c r="S2" s="367">
        <v>42824</v>
      </c>
      <c r="T2" s="367"/>
      <c r="U2" s="367">
        <v>42825</v>
      </c>
      <c r="V2" s="368"/>
      <c r="W2" s="369">
        <v>42828</v>
      </c>
      <c r="X2" s="367"/>
      <c r="Y2" s="366">
        <v>42829</v>
      </c>
      <c r="Z2" s="366"/>
      <c r="AA2" s="366">
        <v>42831</v>
      </c>
      <c r="AB2" s="366"/>
      <c r="AC2" s="366">
        <v>42832</v>
      </c>
      <c r="AD2" s="372"/>
      <c r="AE2" s="364">
        <v>42835</v>
      </c>
      <c r="AF2" s="365"/>
      <c r="AG2" s="168"/>
    </row>
    <row r="3" spans="1:33">
      <c r="A3" s="168"/>
      <c r="B3" s="8"/>
      <c r="C3" s="57"/>
      <c r="D3" s="168"/>
      <c r="E3" s="341"/>
      <c r="F3" s="343"/>
      <c r="G3" s="351"/>
      <c r="H3" s="351"/>
      <c r="I3" s="346"/>
      <c r="J3" s="348"/>
      <c r="K3" s="358"/>
      <c r="L3" s="168"/>
      <c r="M3" s="54" t="s">
        <v>12</v>
      </c>
      <c r="N3" s="37" t="s">
        <v>13</v>
      </c>
      <c r="O3" s="36" t="s">
        <v>12</v>
      </c>
      <c r="P3" s="37" t="s">
        <v>13</v>
      </c>
      <c r="Q3" s="36" t="s">
        <v>12</v>
      </c>
      <c r="R3" s="37" t="s">
        <v>13</v>
      </c>
      <c r="S3" s="36" t="s">
        <v>12</v>
      </c>
      <c r="T3" s="37" t="s">
        <v>13</v>
      </c>
      <c r="U3" s="36" t="s">
        <v>12</v>
      </c>
      <c r="V3" s="37" t="s">
        <v>13</v>
      </c>
      <c r="W3" s="36" t="s">
        <v>12</v>
      </c>
      <c r="X3" s="37" t="s">
        <v>13</v>
      </c>
      <c r="Y3" s="36" t="s">
        <v>12</v>
      </c>
      <c r="Z3" s="37" t="s">
        <v>13</v>
      </c>
      <c r="AA3" s="36" t="s">
        <v>12</v>
      </c>
      <c r="AB3" s="37" t="s">
        <v>13</v>
      </c>
      <c r="AC3" s="36" t="s">
        <v>12</v>
      </c>
      <c r="AD3" s="37" t="s">
        <v>13</v>
      </c>
      <c r="AE3" s="36" t="s">
        <v>12</v>
      </c>
      <c r="AF3" s="53" t="s">
        <v>13</v>
      </c>
      <c r="AG3" s="168"/>
    </row>
    <row r="4" spans="1:33">
      <c r="A4" s="168"/>
      <c r="B4" s="9">
        <v>1</v>
      </c>
      <c r="C4" s="10" t="s">
        <v>14</v>
      </c>
      <c r="D4" s="168"/>
      <c r="E4" s="44"/>
      <c r="F4" s="28">
        <f>SUM(F5:F5)</f>
        <v>1</v>
      </c>
      <c r="G4" s="28">
        <f>SUM(G5:G5)</f>
        <v>0</v>
      </c>
      <c r="H4" s="3"/>
      <c r="I4" s="64"/>
      <c r="J4" s="65"/>
      <c r="K4" s="66"/>
      <c r="L4" s="168"/>
      <c r="M4" s="67"/>
      <c r="N4" s="68"/>
      <c r="O4" s="69"/>
      <c r="P4" s="70"/>
      <c r="Q4" s="71"/>
      <c r="R4" s="70"/>
      <c r="S4" s="71"/>
      <c r="T4" s="70"/>
      <c r="U4" s="71"/>
      <c r="V4" s="70"/>
      <c r="W4" s="69"/>
      <c r="X4" s="70"/>
      <c r="Y4" s="71"/>
      <c r="Z4" s="70"/>
      <c r="AA4" s="71"/>
      <c r="AB4" s="70"/>
      <c r="AC4" s="71"/>
      <c r="AD4" s="70"/>
      <c r="AE4" s="69"/>
      <c r="AF4" s="72"/>
      <c r="AG4" s="168"/>
    </row>
    <row r="5" spans="1:33">
      <c r="A5" s="168"/>
      <c r="B5" s="9">
        <v>1.1000000000000001</v>
      </c>
      <c r="C5" s="58" t="s">
        <v>69</v>
      </c>
      <c r="D5" s="168"/>
      <c r="E5" s="192"/>
      <c r="F5" s="179">
        <v>1</v>
      </c>
      <c r="G5" s="180"/>
      <c r="H5" s="180"/>
      <c r="I5" s="200">
        <v>1</v>
      </c>
      <c r="J5" s="38"/>
      <c r="K5" s="73" t="s">
        <v>53</v>
      </c>
      <c r="L5" s="168"/>
      <c r="M5" s="173">
        <v>1</v>
      </c>
      <c r="N5" s="115"/>
      <c r="O5" s="75"/>
      <c r="P5" s="76"/>
      <c r="Q5" s="77"/>
      <c r="R5" s="78"/>
      <c r="S5" s="77"/>
      <c r="T5" s="78"/>
      <c r="U5" s="77"/>
      <c r="V5" s="79"/>
      <c r="W5" s="80"/>
      <c r="X5" s="78"/>
      <c r="Y5" s="77"/>
      <c r="Z5" s="78"/>
      <c r="AA5" s="77"/>
      <c r="AB5" s="78"/>
      <c r="AC5" s="81"/>
      <c r="AD5" s="82"/>
      <c r="AE5" s="80"/>
      <c r="AF5" s="83"/>
      <c r="AG5" s="168"/>
    </row>
    <row r="6" spans="1:33">
      <c r="A6" s="168"/>
      <c r="B6" s="11">
        <v>2</v>
      </c>
      <c r="C6" s="12" t="s">
        <v>15</v>
      </c>
      <c r="D6" s="168"/>
      <c r="E6" s="45"/>
      <c r="F6" s="29">
        <f>SUM(F7:F11)</f>
        <v>6</v>
      </c>
      <c r="G6" s="29">
        <f>SUM(G7:G11)</f>
        <v>0</v>
      </c>
      <c r="H6" s="4"/>
      <c r="I6" s="84"/>
      <c r="J6" s="85"/>
      <c r="K6" s="86"/>
      <c r="L6" s="168"/>
      <c r="M6" s="87"/>
      <c r="N6" s="88"/>
      <c r="O6" s="89"/>
      <c r="P6" s="90"/>
      <c r="Q6" s="91"/>
      <c r="R6" s="90"/>
      <c r="S6" s="91"/>
      <c r="T6" s="90"/>
      <c r="U6" s="91"/>
      <c r="V6" s="90"/>
      <c r="W6" s="89"/>
      <c r="X6" s="90"/>
      <c r="Y6" s="91"/>
      <c r="Z6" s="90"/>
      <c r="AA6" s="91"/>
      <c r="AB6" s="90"/>
      <c r="AC6" s="91"/>
      <c r="AD6" s="90"/>
      <c r="AE6" s="89"/>
      <c r="AF6" s="92"/>
      <c r="AG6" s="168"/>
    </row>
    <row r="7" spans="1:33">
      <c r="A7" s="168"/>
      <c r="B7" s="11">
        <v>2.1</v>
      </c>
      <c r="C7" s="59" t="s">
        <v>16</v>
      </c>
      <c r="D7" s="168"/>
      <c r="E7" s="193">
        <v>1.1000000000000001</v>
      </c>
      <c r="F7" s="181">
        <v>1.5</v>
      </c>
      <c r="G7" s="187"/>
      <c r="H7" s="183"/>
      <c r="I7" s="201">
        <v>1</v>
      </c>
      <c r="J7" s="39"/>
      <c r="K7" s="93" t="s">
        <v>53</v>
      </c>
      <c r="L7" s="168"/>
      <c r="M7" s="175">
        <v>1.5</v>
      </c>
      <c r="N7" s="115"/>
      <c r="O7" s="80"/>
      <c r="P7" s="78"/>
      <c r="Q7" s="77"/>
      <c r="R7" s="78"/>
      <c r="S7" s="77"/>
      <c r="T7" s="78"/>
      <c r="U7" s="77"/>
      <c r="V7" s="79"/>
      <c r="W7" s="80"/>
      <c r="X7" s="78"/>
      <c r="Y7" s="77"/>
      <c r="Z7" s="78"/>
      <c r="AA7" s="77"/>
      <c r="AB7" s="78"/>
      <c r="AC7" s="81"/>
      <c r="AD7" s="82"/>
      <c r="AE7" s="80"/>
      <c r="AF7" s="83"/>
      <c r="AG7" s="168"/>
    </row>
    <row r="8" spans="1:33">
      <c r="A8" s="168"/>
      <c r="B8" s="11">
        <v>2.2000000000000002</v>
      </c>
      <c r="C8" s="59" t="s">
        <v>17</v>
      </c>
      <c r="D8" s="168"/>
      <c r="E8" s="194">
        <v>1.1000000000000001</v>
      </c>
      <c r="F8" s="181">
        <v>2</v>
      </c>
      <c r="G8" s="188"/>
      <c r="H8" s="184"/>
      <c r="I8" s="202">
        <v>1</v>
      </c>
      <c r="J8" s="178">
        <v>42818</v>
      </c>
      <c r="K8" s="93" t="s">
        <v>53</v>
      </c>
      <c r="L8" s="168"/>
      <c r="M8" s="175">
        <v>2</v>
      </c>
      <c r="N8" s="115"/>
      <c r="O8" s="80"/>
      <c r="P8" s="78"/>
      <c r="Q8" s="77"/>
      <c r="R8" s="78"/>
      <c r="S8" s="77"/>
      <c r="T8" s="78"/>
      <c r="U8" s="77"/>
      <c r="V8" s="79"/>
      <c r="W8" s="80"/>
      <c r="X8" s="78"/>
      <c r="Y8" s="77"/>
      <c r="Z8" s="78"/>
      <c r="AA8" s="77"/>
      <c r="AB8" s="78"/>
      <c r="AC8" s="81"/>
      <c r="AD8" s="82"/>
      <c r="AE8" s="80"/>
      <c r="AF8" s="83"/>
      <c r="AG8" s="168"/>
    </row>
    <row r="9" spans="1:33">
      <c r="A9" s="168"/>
      <c r="B9" s="11">
        <v>2.2999999999999998</v>
      </c>
      <c r="C9" s="59" t="s">
        <v>70</v>
      </c>
      <c r="D9" s="168"/>
      <c r="E9" s="194" t="s">
        <v>37</v>
      </c>
      <c r="F9" s="181">
        <v>0.5</v>
      </c>
      <c r="G9" s="188"/>
      <c r="H9" s="185"/>
      <c r="I9" s="202">
        <v>1</v>
      </c>
      <c r="J9" s="2"/>
      <c r="K9" s="93" t="s">
        <v>52</v>
      </c>
      <c r="L9" s="168"/>
      <c r="M9" s="175">
        <v>0.5</v>
      </c>
      <c r="N9" s="74"/>
      <c r="O9" s="80"/>
      <c r="P9" s="78"/>
      <c r="Q9" s="77"/>
      <c r="R9" s="78"/>
      <c r="S9" s="77"/>
      <c r="T9" s="78"/>
      <c r="U9" s="77"/>
      <c r="V9" s="79"/>
      <c r="W9" s="80"/>
      <c r="X9" s="78"/>
      <c r="Y9" s="77"/>
      <c r="Z9" s="78"/>
      <c r="AA9" s="77"/>
      <c r="AB9" s="78"/>
      <c r="AC9" s="81"/>
      <c r="AD9" s="82"/>
      <c r="AE9" s="80"/>
      <c r="AF9" s="83"/>
      <c r="AG9" s="168"/>
    </row>
    <row r="10" spans="1:33">
      <c r="A10" s="168"/>
      <c r="B10" s="11">
        <v>2.4</v>
      </c>
      <c r="C10" s="59" t="s">
        <v>18</v>
      </c>
      <c r="D10" s="168"/>
      <c r="E10" s="194"/>
      <c r="F10" s="181">
        <v>2</v>
      </c>
      <c r="G10" s="188"/>
      <c r="H10" s="185"/>
      <c r="I10" s="202">
        <v>1</v>
      </c>
      <c r="J10" s="2"/>
      <c r="K10" s="93" t="s">
        <v>52</v>
      </c>
      <c r="L10" s="168"/>
      <c r="M10" s="215">
        <v>1</v>
      </c>
      <c r="N10" s="74"/>
      <c r="O10" s="212">
        <v>1</v>
      </c>
      <c r="P10" s="78"/>
      <c r="Q10" s="77"/>
      <c r="R10" s="78"/>
      <c r="S10" s="77"/>
      <c r="T10" s="78"/>
      <c r="U10" s="77"/>
      <c r="V10" s="79"/>
      <c r="W10" s="80"/>
      <c r="X10" s="78"/>
      <c r="Y10" s="77"/>
      <c r="Z10" s="78"/>
      <c r="AA10" s="77"/>
      <c r="AB10" s="78"/>
      <c r="AC10" s="81"/>
      <c r="AD10" s="82"/>
      <c r="AE10" s="80"/>
      <c r="AF10" s="83"/>
      <c r="AG10" s="168"/>
    </row>
    <row r="11" spans="1:33">
      <c r="A11" s="168"/>
      <c r="B11" s="11">
        <v>2.5</v>
      </c>
      <c r="C11" s="59" t="s">
        <v>19</v>
      </c>
      <c r="D11" s="168"/>
      <c r="E11" s="195"/>
      <c r="F11" s="181">
        <v>0</v>
      </c>
      <c r="G11" s="189"/>
      <c r="H11" s="186"/>
      <c r="I11" s="203">
        <v>1</v>
      </c>
      <c r="J11" s="2"/>
      <c r="K11" s="93" t="s">
        <v>52</v>
      </c>
      <c r="L11" s="168"/>
      <c r="M11" s="212">
        <v>0</v>
      </c>
      <c r="N11" s="74"/>
      <c r="P11" s="78"/>
      <c r="Q11" s="77"/>
      <c r="R11" s="78"/>
      <c r="S11" s="77"/>
      <c r="T11" s="78"/>
      <c r="U11" s="77"/>
      <c r="V11" s="79"/>
      <c r="W11" s="80"/>
      <c r="X11" s="78"/>
      <c r="Y11" s="77"/>
      <c r="Z11" s="78"/>
      <c r="AA11" s="77"/>
      <c r="AB11" s="78"/>
      <c r="AC11" s="81"/>
      <c r="AD11" s="82"/>
      <c r="AE11" s="80"/>
      <c r="AF11" s="83"/>
      <c r="AG11" s="168"/>
    </row>
    <row r="12" spans="1:33">
      <c r="A12" s="168"/>
      <c r="B12" s="13">
        <v>3</v>
      </c>
      <c r="C12" s="14" t="s">
        <v>20</v>
      </c>
      <c r="D12" s="168"/>
      <c r="E12" s="46"/>
      <c r="F12" s="27">
        <f>SUM(F13:F13)</f>
        <v>2</v>
      </c>
      <c r="G12" s="27">
        <f>SUM(G13:G13)</f>
        <v>0</v>
      </c>
      <c r="H12" s="27"/>
      <c r="I12" s="95"/>
      <c r="J12" s="96"/>
      <c r="K12" s="97"/>
      <c r="L12" s="168"/>
      <c r="M12" s="98"/>
      <c r="N12" s="99"/>
      <c r="O12" s="100"/>
      <c r="P12" s="101"/>
      <c r="Q12" s="102"/>
      <c r="R12" s="101"/>
      <c r="S12" s="102"/>
      <c r="T12" s="101"/>
      <c r="U12" s="102"/>
      <c r="V12" s="101"/>
      <c r="W12" s="100"/>
      <c r="X12" s="101"/>
      <c r="Y12" s="102"/>
      <c r="Z12" s="101"/>
      <c r="AA12" s="102"/>
      <c r="AB12" s="101"/>
      <c r="AC12" s="102"/>
      <c r="AD12" s="101"/>
      <c r="AE12" s="100"/>
      <c r="AF12" s="103"/>
      <c r="AG12" s="168"/>
    </row>
    <row r="13" spans="1:33">
      <c r="A13" s="168"/>
      <c r="B13" s="13">
        <v>3.1</v>
      </c>
      <c r="C13" s="59" t="s">
        <v>21</v>
      </c>
      <c r="D13" s="168"/>
      <c r="E13" s="193"/>
      <c r="F13" s="181">
        <v>2</v>
      </c>
      <c r="G13" s="187"/>
      <c r="H13" s="183"/>
      <c r="I13" s="204">
        <v>1</v>
      </c>
      <c r="J13" s="2"/>
      <c r="K13" s="93" t="s">
        <v>52</v>
      </c>
      <c r="L13" s="168"/>
      <c r="M13" s="94"/>
      <c r="N13" s="74"/>
      <c r="O13" s="212">
        <v>2</v>
      </c>
      <c r="P13" s="78"/>
      <c r="Q13" s="77"/>
      <c r="R13" s="78"/>
      <c r="S13" s="77"/>
      <c r="T13" s="78"/>
      <c r="U13" s="77"/>
      <c r="V13" s="79"/>
      <c r="W13" s="80"/>
      <c r="X13" s="78"/>
      <c r="Y13" s="77"/>
      <c r="Z13" s="78"/>
      <c r="AA13" s="77"/>
      <c r="AB13" s="78"/>
      <c r="AC13" s="81"/>
      <c r="AD13" s="82"/>
      <c r="AE13" s="80"/>
      <c r="AF13" s="83"/>
      <c r="AG13" s="168"/>
    </row>
    <row r="14" spans="1:33">
      <c r="A14" s="168"/>
      <c r="B14" s="15">
        <v>4</v>
      </c>
      <c r="C14" s="16" t="s">
        <v>22</v>
      </c>
      <c r="D14" s="168"/>
      <c r="E14" s="47"/>
      <c r="F14" s="33">
        <f>SUM(F15:F28)</f>
        <v>35</v>
      </c>
      <c r="G14" s="33">
        <f>SUM(G15:G28)</f>
        <v>0</v>
      </c>
      <c r="H14" s="33"/>
      <c r="I14" s="104"/>
      <c r="J14" s="105"/>
      <c r="K14" s="106"/>
      <c r="L14" s="168"/>
      <c r="M14" s="107"/>
      <c r="N14" s="108"/>
      <c r="O14" s="109"/>
      <c r="P14" s="110"/>
      <c r="Q14" s="111"/>
      <c r="R14" s="110"/>
      <c r="S14" s="111"/>
      <c r="T14" s="110"/>
      <c r="U14" s="111"/>
      <c r="V14" s="110"/>
      <c r="W14" s="109"/>
      <c r="X14" s="110"/>
      <c r="Y14" s="111"/>
      <c r="Z14" s="110"/>
      <c r="AA14" s="111"/>
      <c r="AB14" s="110"/>
      <c r="AC14" s="111"/>
      <c r="AD14" s="110"/>
      <c r="AE14" s="109"/>
      <c r="AF14" s="112"/>
      <c r="AG14" s="168"/>
    </row>
    <row r="15" spans="1:33">
      <c r="A15" s="168"/>
      <c r="B15" s="15">
        <v>4.0999999999999996</v>
      </c>
      <c r="C15" s="60" t="s">
        <v>75</v>
      </c>
      <c r="D15" s="168"/>
      <c r="E15" s="193"/>
      <c r="F15" s="181">
        <v>1.5</v>
      </c>
      <c r="G15" s="187"/>
      <c r="H15" s="183"/>
      <c r="I15" s="204">
        <v>1</v>
      </c>
      <c r="J15" s="2"/>
      <c r="K15" s="93" t="s">
        <v>52</v>
      </c>
      <c r="L15" s="168"/>
      <c r="M15" s="94"/>
      <c r="N15" s="74"/>
      <c r="O15" s="212">
        <v>1.5</v>
      </c>
      <c r="P15" s="78"/>
      <c r="Q15" s="77"/>
      <c r="R15" s="78"/>
      <c r="S15" s="77"/>
      <c r="T15" s="78"/>
      <c r="U15" s="77"/>
      <c r="V15" s="79"/>
      <c r="W15" s="80"/>
      <c r="X15" s="78"/>
      <c r="Y15" s="77"/>
      <c r="Z15" s="78"/>
      <c r="AA15" s="77"/>
      <c r="AB15" s="78"/>
      <c r="AC15" s="81"/>
      <c r="AD15" s="82"/>
      <c r="AE15" s="80"/>
      <c r="AF15" s="83"/>
      <c r="AG15" s="168"/>
    </row>
    <row r="16" spans="1:33">
      <c r="A16" s="168"/>
      <c r="B16" s="15">
        <v>4.2</v>
      </c>
      <c r="C16" s="60" t="s">
        <v>23</v>
      </c>
      <c r="D16" s="168"/>
      <c r="E16" s="194"/>
      <c r="F16" s="181">
        <v>0.5</v>
      </c>
      <c r="G16" s="188"/>
      <c r="H16" s="185"/>
      <c r="I16" s="205">
        <v>1</v>
      </c>
      <c r="J16" s="2"/>
      <c r="K16" s="93" t="s">
        <v>52</v>
      </c>
      <c r="L16" s="168"/>
      <c r="M16" s="94"/>
      <c r="N16" s="74"/>
      <c r="O16" s="212">
        <v>0.5</v>
      </c>
      <c r="P16" s="78"/>
      <c r="Q16" s="77"/>
      <c r="R16" s="78"/>
      <c r="S16" s="77"/>
      <c r="T16" s="78"/>
      <c r="U16" s="77"/>
      <c r="V16" s="79"/>
      <c r="W16" s="80"/>
      <c r="X16" s="78"/>
      <c r="Y16" s="77"/>
      <c r="Z16" s="78"/>
      <c r="AA16" s="77"/>
      <c r="AB16" s="78"/>
      <c r="AC16" s="81"/>
      <c r="AD16" s="82"/>
      <c r="AE16" s="80"/>
      <c r="AF16" s="83"/>
      <c r="AG16" s="168"/>
    </row>
    <row r="17" spans="1:33">
      <c r="A17" s="168"/>
      <c r="B17" s="15">
        <v>4.3</v>
      </c>
      <c r="C17" s="60" t="s">
        <v>38</v>
      </c>
      <c r="D17" s="168"/>
      <c r="E17" s="194"/>
      <c r="F17" s="181">
        <v>0.5</v>
      </c>
      <c r="G17" s="188"/>
      <c r="H17" s="185"/>
      <c r="I17" s="205">
        <v>1</v>
      </c>
      <c r="J17" s="178">
        <v>42822</v>
      </c>
      <c r="K17" s="93" t="s">
        <v>52</v>
      </c>
      <c r="L17" s="168"/>
      <c r="M17" s="94"/>
      <c r="N17" s="74"/>
      <c r="O17" s="116"/>
      <c r="P17" s="78"/>
      <c r="Q17" s="213">
        <v>0.5</v>
      </c>
      <c r="R17" s="78"/>
      <c r="S17" s="77"/>
      <c r="T17" s="78"/>
      <c r="U17" s="77"/>
      <c r="V17" s="79"/>
      <c r="W17" s="80"/>
      <c r="X17" s="78"/>
      <c r="Y17" s="77"/>
      <c r="Z17" s="78"/>
      <c r="AA17" s="77"/>
      <c r="AB17" s="78"/>
      <c r="AC17" s="81"/>
      <c r="AD17" s="82"/>
      <c r="AE17" s="80"/>
      <c r="AF17" s="83"/>
      <c r="AG17" s="168"/>
    </row>
    <row r="18" spans="1:33">
      <c r="A18" s="168"/>
      <c r="B18" s="15">
        <v>4.4000000000000004</v>
      </c>
      <c r="C18" s="167" t="s">
        <v>124</v>
      </c>
      <c r="D18" s="168"/>
      <c r="E18" s="194">
        <v>4.2</v>
      </c>
      <c r="F18" s="181">
        <v>1.5</v>
      </c>
      <c r="G18" s="188"/>
      <c r="H18" s="185"/>
      <c r="I18" s="205">
        <v>1</v>
      </c>
      <c r="J18" s="2"/>
      <c r="K18" s="93" t="s">
        <v>52</v>
      </c>
      <c r="L18" s="168"/>
      <c r="M18" s="94"/>
      <c r="N18" s="74"/>
      <c r="O18" s="116"/>
      <c r="P18" s="78"/>
      <c r="Q18" s="213">
        <v>1.5</v>
      </c>
      <c r="R18" s="78"/>
      <c r="S18" s="77"/>
      <c r="T18" s="78"/>
      <c r="U18" s="77"/>
      <c r="V18" s="79"/>
      <c r="W18" s="80"/>
      <c r="X18" s="78"/>
      <c r="Y18" s="77"/>
      <c r="Z18" s="78"/>
      <c r="AA18" s="77"/>
      <c r="AB18" s="78"/>
      <c r="AC18" s="81"/>
      <c r="AD18" s="82"/>
      <c r="AE18" s="80"/>
      <c r="AF18" s="83"/>
      <c r="AG18" s="168"/>
    </row>
    <row r="19" spans="1:33">
      <c r="A19" s="168"/>
      <c r="B19" s="15">
        <v>4.5</v>
      </c>
      <c r="C19" s="60" t="s">
        <v>39</v>
      </c>
      <c r="D19" s="168"/>
      <c r="E19" s="194">
        <v>4.2</v>
      </c>
      <c r="F19" s="181">
        <v>1</v>
      </c>
      <c r="G19" s="188"/>
      <c r="H19" s="185"/>
      <c r="I19" s="205">
        <v>1</v>
      </c>
      <c r="J19" s="2"/>
      <c r="K19" s="93" t="s">
        <v>52</v>
      </c>
      <c r="L19" s="168"/>
      <c r="M19" s="94"/>
      <c r="N19" s="74"/>
      <c r="O19" s="80"/>
      <c r="P19" s="78"/>
      <c r="Q19" s="213">
        <v>1</v>
      </c>
      <c r="R19" s="78"/>
      <c r="S19" s="77"/>
      <c r="T19" s="78"/>
      <c r="U19" s="77"/>
      <c r="V19" s="79"/>
      <c r="W19" s="80"/>
      <c r="X19" s="78"/>
      <c r="Y19" s="77"/>
      <c r="Z19" s="78"/>
      <c r="AA19" s="77"/>
      <c r="AB19" s="78"/>
      <c r="AC19" s="81"/>
      <c r="AD19" s="82"/>
      <c r="AE19" s="80"/>
      <c r="AF19" s="83"/>
      <c r="AG19" s="168"/>
    </row>
    <row r="20" spans="1:33">
      <c r="A20" s="168"/>
      <c r="B20" s="15">
        <v>4.5999999999999996</v>
      </c>
      <c r="C20" s="61" t="s">
        <v>40</v>
      </c>
      <c r="D20" s="168"/>
      <c r="E20" s="194">
        <v>4.2</v>
      </c>
      <c r="F20" s="181">
        <v>2</v>
      </c>
      <c r="G20" s="188"/>
      <c r="H20" s="185"/>
      <c r="I20" s="205">
        <v>1</v>
      </c>
      <c r="J20" s="2"/>
      <c r="K20" s="93" t="s">
        <v>52</v>
      </c>
      <c r="L20" s="168"/>
      <c r="M20" s="94"/>
      <c r="N20" s="74"/>
      <c r="O20" s="80"/>
      <c r="P20" s="78"/>
      <c r="Q20" s="213">
        <v>2</v>
      </c>
      <c r="R20" s="78"/>
      <c r="S20" s="77"/>
      <c r="T20" s="78"/>
      <c r="U20" s="77"/>
      <c r="V20" s="79"/>
      <c r="W20" s="80"/>
      <c r="X20" s="78"/>
      <c r="Y20" s="77"/>
      <c r="Z20" s="78"/>
      <c r="AA20" s="77"/>
      <c r="AB20" s="78"/>
      <c r="AC20" s="81"/>
      <c r="AD20" s="82"/>
      <c r="AE20" s="80"/>
      <c r="AF20" s="83"/>
      <c r="AG20" s="168"/>
    </row>
    <row r="21" spans="1:33">
      <c r="A21" s="168"/>
      <c r="B21" s="15">
        <v>4.7</v>
      </c>
      <c r="C21" s="61" t="s">
        <v>41</v>
      </c>
      <c r="D21" s="168"/>
      <c r="E21" s="194" t="s">
        <v>76</v>
      </c>
      <c r="F21" s="181">
        <v>3</v>
      </c>
      <c r="G21" s="188"/>
      <c r="H21" s="185"/>
      <c r="I21" s="205">
        <v>1</v>
      </c>
      <c r="J21" s="2"/>
      <c r="K21" s="93" t="s">
        <v>52</v>
      </c>
      <c r="L21" s="168"/>
      <c r="M21" s="94"/>
      <c r="N21" s="74"/>
      <c r="O21" s="80"/>
      <c r="P21" s="78"/>
      <c r="Q21" s="77"/>
      <c r="R21" s="78"/>
      <c r="S21" s="213">
        <v>3</v>
      </c>
      <c r="T21" s="78"/>
      <c r="U21" s="77"/>
      <c r="V21" s="79"/>
      <c r="W21" s="80"/>
      <c r="X21" s="78"/>
      <c r="Y21" s="77"/>
      <c r="Z21" s="78"/>
      <c r="AA21" s="77"/>
      <c r="AB21" s="78"/>
      <c r="AC21" s="81"/>
      <c r="AD21" s="82"/>
      <c r="AE21" s="80"/>
      <c r="AF21" s="83"/>
      <c r="AG21" s="168"/>
    </row>
    <row r="22" spans="1:33">
      <c r="A22" s="168"/>
      <c r="B22" s="15">
        <v>4.8</v>
      </c>
      <c r="C22" s="61" t="s">
        <v>42</v>
      </c>
      <c r="D22" s="168"/>
      <c r="E22" s="194" t="s">
        <v>76</v>
      </c>
      <c r="F22" s="181">
        <v>3</v>
      </c>
      <c r="G22" s="188"/>
      <c r="H22" s="185"/>
      <c r="I22" s="205">
        <v>1</v>
      </c>
      <c r="J22" s="2"/>
      <c r="K22" s="93" t="s">
        <v>52</v>
      </c>
      <c r="L22" s="168"/>
      <c r="M22" s="94"/>
      <c r="N22" s="74"/>
      <c r="O22" s="80"/>
      <c r="P22" s="78"/>
      <c r="Q22" s="77"/>
      <c r="R22" s="78"/>
      <c r="S22" s="213">
        <v>3</v>
      </c>
      <c r="T22" s="78"/>
      <c r="U22" s="77"/>
      <c r="V22" s="79"/>
      <c r="W22" s="80"/>
      <c r="X22" s="78"/>
      <c r="Y22" s="77"/>
      <c r="Z22" s="78"/>
      <c r="AA22" s="77"/>
      <c r="AB22" s="78"/>
      <c r="AC22" s="81"/>
      <c r="AD22" s="82"/>
      <c r="AE22" s="80"/>
      <c r="AF22" s="83"/>
      <c r="AG22" s="168"/>
    </row>
    <row r="23" spans="1:33">
      <c r="A23" s="168"/>
      <c r="B23" s="15">
        <v>4.9000000000000004</v>
      </c>
      <c r="C23" s="61" t="s">
        <v>43</v>
      </c>
      <c r="D23" s="168"/>
      <c r="E23" s="194" t="s">
        <v>77</v>
      </c>
      <c r="F23" s="181">
        <v>3</v>
      </c>
      <c r="G23" s="188"/>
      <c r="H23" s="185"/>
      <c r="I23" s="205">
        <v>1</v>
      </c>
      <c r="J23" s="2"/>
      <c r="K23" s="93" t="s">
        <v>52</v>
      </c>
      <c r="L23" s="168"/>
      <c r="M23" s="94"/>
      <c r="N23" s="74"/>
      <c r="O23" s="80"/>
      <c r="P23" s="78"/>
      <c r="Q23" s="77"/>
      <c r="R23" s="78"/>
      <c r="S23" s="77"/>
      <c r="T23" s="78"/>
      <c r="U23" s="213">
        <v>3</v>
      </c>
      <c r="V23" s="79"/>
      <c r="W23" s="80"/>
      <c r="X23" s="78"/>
      <c r="Y23" s="77"/>
      <c r="Z23" s="78"/>
      <c r="AA23" s="77"/>
      <c r="AB23" s="78"/>
      <c r="AC23" s="81"/>
      <c r="AD23" s="82"/>
      <c r="AE23" s="80"/>
      <c r="AF23" s="83"/>
      <c r="AG23" s="168"/>
    </row>
    <row r="24" spans="1:33">
      <c r="A24" s="168"/>
      <c r="B24" s="15">
        <v>5</v>
      </c>
      <c r="C24" s="210" t="s">
        <v>44</v>
      </c>
      <c r="D24" s="168"/>
      <c r="E24" s="194" t="s">
        <v>78</v>
      </c>
      <c r="F24" s="181">
        <v>5</v>
      </c>
      <c r="G24" s="188"/>
      <c r="H24" s="185"/>
      <c r="I24" s="205">
        <v>1</v>
      </c>
      <c r="J24" s="2"/>
      <c r="K24" s="93" t="s">
        <v>52</v>
      </c>
      <c r="L24" s="168"/>
      <c r="M24" s="94"/>
      <c r="N24" s="74"/>
      <c r="O24" s="80"/>
      <c r="P24" s="78"/>
      <c r="Q24" s="77"/>
      <c r="R24" s="78"/>
      <c r="S24" s="77"/>
      <c r="T24" s="78"/>
      <c r="U24" s="213">
        <v>2.5</v>
      </c>
      <c r="V24" s="79"/>
      <c r="W24" s="212">
        <v>2.5</v>
      </c>
      <c r="X24" s="78"/>
      <c r="Y24" s="77"/>
      <c r="Z24" s="78"/>
      <c r="AA24" s="77"/>
      <c r="AB24" s="78"/>
      <c r="AC24" s="81"/>
      <c r="AD24" s="82"/>
      <c r="AE24" s="80"/>
      <c r="AF24" s="83"/>
      <c r="AG24" s="168"/>
    </row>
    <row r="25" spans="1:33">
      <c r="A25" s="168"/>
      <c r="B25" s="15">
        <v>5.0999999999999996</v>
      </c>
      <c r="C25" s="61" t="s">
        <v>45</v>
      </c>
      <c r="D25" s="168"/>
      <c r="E25" s="194" t="s">
        <v>79</v>
      </c>
      <c r="F25" s="181">
        <v>4</v>
      </c>
      <c r="G25" s="188"/>
      <c r="H25" s="185"/>
      <c r="I25" s="205">
        <v>1</v>
      </c>
      <c r="J25" s="2"/>
      <c r="K25" s="93" t="s">
        <v>52</v>
      </c>
      <c r="L25" s="168"/>
      <c r="M25" s="94"/>
      <c r="N25" s="74"/>
      <c r="O25" s="80"/>
      <c r="P25" s="78"/>
      <c r="Q25" s="77"/>
      <c r="R25" s="78"/>
      <c r="S25" s="77"/>
      <c r="T25" s="78"/>
      <c r="U25" s="77"/>
      <c r="V25" s="79"/>
      <c r="W25" s="212">
        <v>3.5</v>
      </c>
      <c r="X25" s="78"/>
      <c r="Y25" s="213">
        <v>0.5</v>
      </c>
      <c r="Z25" s="78"/>
      <c r="AA25" s="77"/>
      <c r="AB25" s="78"/>
      <c r="AC25" s="81"/>
      <c r="AD25" s="82"/>
      <c r="AE25" s="80"/>
      <c r="AF25" s="83"/>
      <c r="AG25" s="168"/>
    </row>
    <row r="26" spans="1:33">
      <c r="A26" s="168"/>
      <c r="B26" s="15">
        <v>5.2</v>
      </c>
      <c r="C26" s="61" t="s">
        <v>46</v>
      </c>
      <c r="D26" s="168"/>
      <c r="E26" s="194">
        <v>4.2</v>
      </c>
      <c r="F26" s="181">
        <v>1</v>
      </c>
      <c r="G26" s="188"/>
      <c r="H26" s="185"/>
      <c r="I26" s="205">
        <v>2</v>
      </c>
      <c r="J26" s="2"/>
      <c r="K26" s="113" t="s">
        <v>52</v>
      </c>
      <c r="L26" s="168"/>
      <c r="M26" s="114"/>
      <c r="N26" s="115"/>
      <c r="O26" s="116"/>
      <c r="P26" s="117"/>
      <c r="Q26" s="118"/>
      <c r="R26" s="117"/>
      <c r="S26" s="118"/>
      <c r="T26" s="117"/>
      <c r="U26" s="118"/>
      <c r="V26" s="119"/>
      <c r="W26" s="116"/>
      <c r="X26" s="117"/>
      <c r="Y26" s="213">
        <v>1</v>
      </c>
      <c r="Z26" s="117"/>
      <c r="AA26" s="118"/>
      <c r="AB26" s="117"/>
      <c r="AC26" s="120"/>
      <c r="AD26" s="121"/>
      <c r="AE26" s="116"/>
      <c r="AF26" s="122"/>
      <c r="AG26" s="168"/>
    </row>
    <row r="27" spans="1:33">
      <c r="A27" s="168"/>
      <c r="B27" s="15">
        <v>5.3</v>
      </c>
      <c r="C27" s="61" t="s">
        <v>47</v>
      </c>
      <c r="D27" s="168"/>
      <c r="E27" s="194">
        <v>4.2</v>
      </c>
      <c r="F27" s="181">
        <v>1</v>
      </c>
      <c r="G27" s="188"/>
      <c r="H27" s="185"/>
      <c r="I27" s="205">
        <v>1</v>
      </c>
      <c r="J27" s="2"/>
      <c r="K27" s="93" t="s">
        <v>52</v>
      </c>
      <c r="L27" s="168"/>
      <c r="M27" s="94"/>
      <c r="N27" s="74"/>
      <c r="O27" s="80"/>
      <c r="P27" s="78"/>
      <c r="Q27" s="77"/>
      <c r="R27" s="78"/>
      <c r="S27" s="77"/>
      <c r="T27" s="78"/>
      <c r="U27" s="77"/>
      <c r="V27" s="79"/>
      <c r="W27" s="80"/>
      <c r="X27" s="78"/>
      <c r="Y27" s="213">
        <v>1</v>
      </c>
      <c r="Z27" s="78"/>
      <c r="AA27" s="77"/>
      <c r="AB27" s="78"/>
      <c r="AC27" s="81"/>
      <c r="AD27" s="82"/>
      <c r="AE27" s="80"/>
      <c r="AF27" s="83"/>
      <c r="AG27" s="168"/>
    </row>
    <row r="28" spans="1:33">
      <c r="A28" s="168"/>
      <c r="B28" s="15">
        <v>5.4</v>
      </c>
      <c r="C28" s="61" t="s">
        <v>24</v>
      </c>
      <c r="D28" s="168"/>
      <c r="E28" s="195" t="s">
        <v>121</v>
      </c>
      <c r="F28" s="181">
        <v>8</v>
      </c>
      <c r="G28" s="189"/>
      <c r="H28" s="186"/>
      <c r="I28" s="206">
        <v>1</v>
      </c>
      <c r="J28" s="178">
        <v>42831</v>
      </c>
      <c r="K28" s="93" t="s">
        <v>52</v>
      </c>
      <c r="L28" s="168"/>
      <c r="M28" s="94"/>
      <c r="N28" s="74"/>
      <c r="O28" s="80"/>
      <c r="P28" s="78"/>
      <c r="Q28" s="77"/>
      <c r="R28" s="78"/>
      <c r="S28" s="77"/>
      <c r="T28" s="78"/>
      <c r="U28" s="77"/>
      <c r="V28" s="79"/>
      <c r="W28" s="80"/>
      <c r="X28" s="78"/>
      <c r="Y28" s="213">
        <v>2.5</v>
      </c>
      <c r="Z28" s="78"/>
      <c r="AA28" s="213">
        <v>5.5</v>
      </c>
      <c r="AB28" s="78"/>
      <c r="AC28" s="81"/>
      <c r="AD28" s="82"/>
      <c r="AE28" s="80"/>
      <c r="AF28" s="83"/>
      <c r="AG28" s="168"/>
    </row>
    <row r="29" spans="1:33">
      <c r="A29" s="168"/>
      <c r="B29" s="17">
        <v>6</v>
      </c>
      <c r="C29" s="18" t="s">
        <v>25</v>
      </c>
      <c r="D29" s="168"/>
      <c r="E29" s="48"/>
      <c r="F29" s="30">
        <f>SUM(F30:F33)</f>
        <v>7</v>
      </c>
      <c r="G29" s="30">
        <f>SUM(G30:G33)</f>
        <v>0</v>
      </c>
      <c r="H29" s="30"/>
      <c r="I29" s="123"/>
      <c r="J29" s="124"/>
      <c r="K29" s="125"/>
      <c r="L29" s="168"/>
      <c r="M29" s="126"/>
      <c r="N29" s="127"/>
      <c r="O29" s="128"/>
      <c r="P29" s="129"/>
      <c r="Q29" s="130"/>
      <c r="R29" s="129"/>
      <c r="S29" s="130"/>
      <c r="T29" s="129"/>
      <c r="U29" s="130"/>
      <c r="V29" s="129"/>
      <c r="W29" s="128"/>
      <c r="X29" s="129"/>
      <c r="Y29" s="130"/>
      <c r="Z29" s="129"/>
      <c r="AA29" s="130"/>
      <c r="AB29" s="129"/>
      <c r="AC29" s="130"/>
      <c r="AD29" s="129"/>
      <c r="AE29" s="128"/>
      <c r="AF29" s="131"/>
      <c r="AG29" s="168"/>
    </row>
    <row r="30" spans="1:33">
      <c r="A30" s="168"/>
      <c r="B30" s="17">
        <v>6.1</v>
      </c>
      <c r="C30" s="59" t="s">
        <v>26</v>
      </c>
      <c r="D30" s="168"/>
      <c r="E30" s="193">
        <v>5.4</v>
      </c>
      <c r="F30" s="181">
        <v>2</v>
      </c>
      <c r="G30" s="187"/>
      <c r="H30" s="183"/>
      <c r="I30" s="204">
        <v>1</v>
      </c>
      <c r="J30" s="2"/>
      <c r="K30" s="93" t="s">
        <v>52</v>
      </c>
      <c r="L30" s="168"/>
      <c r="M30" s="94"/>
      <c r="N30" s="74"/>
      <c r="O30" s="80"/>
      <c r="P30" s="78"/>
      <c r="Q30" s="77"/>
      <c r="R30" s="78"/>
      <c r="S30" s="77"/>
      <c r="T30" s="78"/>
      <c r="U30" s="77"/>
      <c r="V30" s="79"/>
      <c r="W30" s="80"/>
      <c r="X30" s="78"/>
      <c r="Y30" s="77"/>
      <c r="Z30" s="78"/>
      <c r="AA30" s="77"/>
      <c r="AB30" s="78"/>
      <c r="AC30" s="214">
        <v>2</v>
      </c>
      <c r="AD30" s="82"/>
      <c r="AE30" s="80"/>
      <c r="AF30" s="83"/>
      <c r="AG30" s="168"/>
    </row>
    <row r="31" spans="1:33">
      <c r="A31" s="168"/>
      <c r="B31" s="17">
        <v>6.2</v>
      </c>
      <c r="C31" s="59" t="s">
        <v>27</v>
      </c>
      <c r="D31" s="168"/>
      <c r="E31" s="194">
        <v>6.1</v>
      </c>
      <c r="F31" s="181">
        <v>2</v>
      </c>
      <c r="G31" s="188"/>
      <c r="H31" s="185"/>
      <c r="I31" s="205">
        <v>1</v>
      </c>
      <c r="J31" s="2"/>
      <c r="K31" s="93" t="s">
        <v>52</v>
      </c>
      <c r="L31" s="168"/>
      <c r="M31" s="94"/>
      <c r="N31" s="74"/>
      <c r="O31" s="80"/>
      <c r="P31" s="78"/>
      <c r="Q31" s="77"/>
      <c r="R31" s="78"/>
      <c r="S31" s="77"/>
      <c r="T31" s="78"/>
      <c r="U31" s="77"/>
      <c r="V31" s="79"/>
      <c r="W31" s="80"/>
      <c r="X31" s="78"/>
      <c r="Y31" s="77"/>
      <c r="Z31" s="78"/>
      <c r="AA31" s="77"/>
      <c r="AB31" s="78"/>
      <c r="AC31" s="214">
        <v>2</v>
      </c>
      <c r="AD31" s="82"/>
      <c r="AE31" s="80"/>
      <c r="AF31" s="83"/>
      <c r="AG31" s="168"/>
    </row>
    <row r="32" spans="1:33">
      <c r="A32" s="168"/>
      <c r="B32" s="17">
        <v>6.3</v>
      </c>
      <c r="C32" s="59" t="s">
        <v>28</v>
      </c>
      <c r="D32" s="168"/>
      <c r="E32" s="194">
        <v>6.2</v>
      </c>
      <c r="F32" s="181">
        <v>1</v>
      </c>
      <c r="G32" s="188"/>
      <c r="H32" s="185"/>
      <c r="I32" s="205">
        <v>1</v>
      </c>
      <c r="J32" s="2"/>
      <c r="K32" s="93" t="s">
        <v>52</v>
      </c>
      <c r="L32" s="168"/>
      <c r="M32" s="94"/>
      <c r="N32" s="74"/>
      <c r="O32" s="80"/>
      <c r="P32" s="78"/>
      <c r="Q32" s="77"/>
      <c r="R32" s="78"/>
      <c r="S32" s="77"/>
      <c r="T32" s="78"/>
      <c r="U32" s="77"/>
      <c r="V32" s="79"/>
      <c r="W32" s="80"/>
      <c r="X32" s="78"/>
      <c r="Y32" s="77"/>
      <c r="Z32" s="78"/>
      <c r="AA32" s="77"/>
      <c r="AB32" s="78"/>
      <c r="AC32" s="214">
        <v>1</v>
      </c>
      <c r="AD32" s="82"/>
      <c r="AE32" s="80"/>
      <c r="AF32" s="83"/>
      <c r="AG32" s="168"/>
    </row>
    <row r="33" spans="1:33">
      <c r="A33" s="168"/>
      <c r="B33" s="17">
        <v>6.4</v>
      </c>
      <c r="C33" s="59" t="s">
        <v>29</v>
      </c>
      <c r="D33" s="168"/>
      <c r="E33" s="195" t="s">
        <v>122</v>
      </c>
      <c r="F33" s="181">
        <v>2</v>
      </c>
      <c r="G33" s="189"/>
      <c r="H33" s="186"/>
      <c r="I33" s="206">
        <v>1</v>
      </c>
      <c r="J33" s="2"/>
      <c r="K33" s="93" t="s">
        <v>52</v>
      </c>
      <c r="L33" s="168"/>
      <c r="M33" s="94"/>
      <c r="N33" s="74"/>
      <c r="O33" s="80"/>
      <c r="P33" s="78"/>
      <c r="Q33" s="77"/>
      <c r="R33" s="78"/>
      <c r="S33" s="77"/>
      <c r="T33" s="78"/>
      <c r="U33" s="77"/>
      <c r="V33" s="79"/>
      <c r="W33" s="80"/>
      <c r="X33" s="78"/>
      <c r="Y33" s="77"/>
      <c r="Z33" s="78"/>
      <c r="AA33" s="77"/>
      <c r="AB33" s="78"/>
      <c r="AC33" s="81"/>
      <c r="AD33" s="82"/>
      <c r="AE33" s="212">
        <v>2</v>
      </c>
      <c r="AF33" s="83"/>
      <c r="AG33" s="168"/>
    </row>
    <row r="34" spans="1:33">
      <c r="A34" s="168"/>
      <c r="B34" s="19">
        <v>7</v>
      </c>
      <c r="C34" s="20" t="s">
        <v>30</v>
      </c>
      <c r="D34" s="168"/>
      <c r="E34" s="49"/>
      <c r="F34" s="31">
        <f>SUM(F35)</f>
        <v>2</v>
      </c>
      <c r="G34" s="31">
        <f>SUM(G35)</f>
        <v>0</v>
      </c>
      <c r="H34" s="31"/>
      <c r="I34" s="132"/>
      <c r="J34" s="133"/>
      <c r="K34" s="134"/>
      <c r="L34" s="168"/>
      <c r="M34" s="135"/>
      <c r="N34" s="136"/>
      <c r="O34" s="137"/>
      <c r="P34" s="138"/>
      <c r="Q34" s="139"/>
      <c r="R34" s="138"/>
      <c r="S34" s="139"/>
      <c r="T34" s="138"/>
      <c r="U34" s="139"/>
      <c r="V34" s="138"/>
      <c r="W34" s="137"/>
      <c r="X34" s="138"/>
      <c r="Y34" s="139"/>
      <c r="Z34" s="138"/>
      <c r="AA34" s="139"/>
      <c r="AB34" s="138"/>
      <c r="AC34" s="139"/>
      <c r="AD34" s="138"/>
      <c r="AE34" s="137"/>
      <c r="AF34" s="140"/>
      <c r="AG34" s="168"/>
    </row>
    <row r="35" spans="1:33">
      <c r="A35" s="168"/>
      <c r="B35" s="19">
        <v>7.1</v>
      </c>
      <c r="C35" s="59" t="s">
        <v>71</v>
      </c>
      <c r="D35" s="168"/>
      <c r="E35" s="196">
        <v>6</v>
      </c>
      <c r="F35" s="181">
        <v>2</v>
      </c>
      <c r="G35" s="182"/>
      <c r="H35" s="190"/>
      <c r="I35" s="207">
        <v>1</v>
      </c>
      <c r="J35" s="40"/>
      <c r="K35" s="93" t="s">
        <v>52</v>
      </c>
      <c r="L35" s="168"/>
      <c r="M35" s="94"/>
      <c r="N35" s="74"/>
      <c r="O35" s="80"/>
      <c r="P35" s="78"/>
      <c r="Q35" s="77"/>
      <c r="R35" s="78"/>
      <c r="S35" s="77"/>
      <c r="T35" s="78"/>
      <c r="U35" s="77"/>
      <c r="V35" s="79"/>
      <c r="W35" s="80"/>
      <c r="X35" s="78"/>
      <c r="Y35" s="77"/>
      <c r="Z35" s="78"/>
      <c r="AA35" s="77"/>
      <c r="AB35" s="78"/>
      <c r="AC35" s="81"/>
      <c r="AD35" s="82"/>
      <c r="AE35" s="212">
        <v>2</v>
      </c>
      <c r="AF35" s="83"/>
      <c r="AG35" s="168"/>
    </row>
    <row r="36" spans="1:33">
      <c r="A36" s="168"/>
      <c r="B36" s="21">
        <v>8</v>
      </c>
      <c r="C36" s="22" t="s">
        <v>31</v>
      </c>
      <c r="D36" s="168"/>
      <c r="E36" s="50"/>
      <c r="F36" s="34">
        <f>SUM(F37:F43)</f>
        <v>19</v>
      </c>
      <c r="G36" s="34">
        <f>SUM(G37:G43)</f>
        <v>0</v>
      </c>
      <c r="H36" s="34"/>
      <c r="I36" s="141"/>
      <c r="J36" s="142"/>
      <c r="K36" s="143"/>
      <c r="L36" s="168"/>
      <c r="M36" s="144"/>
      <c r="N36" s="145"/>
      <c r="O36" s="146"/>
      <c r="P36" s="147"/>
      <c r="Q36" s="148"/>
      <c r="R36" s="147"/>
      <c r="S36" s="148"/>
      <c r="T36" s="147"/>
      <c r="U36" s="148"/>
      <c r="V36" s="147"/>
      <c r="W36" s="146"/>
      <c r="X36" s="147"/>
      <c r="Y36" s="148"/>
      <c r="Z36" s="147"/>
      <c r="AA36" s="148"/>
      <c r="AB36" s="147"/>
      <c r="AC36" s="148"/>
      <c r="AD36" s="147"/>
      <c r="AE36" s="146"/>
      <c r="AF36" s="149"/>
      <c r="AG36" s="168"/>
    </row>
    <row r="37" spans="1:33">
      <c r="A37" s="168"/>
      <c r="B37" s="21">
        <v>8.1</v>
      </c>
      <c r="C37" s="59" t="s">
        <v>50</v>
      </c>
      <c r="D37" s="168"/>
      <c r="E37" s="193"/>
      <c r="F37" s="181">
        <f>SUM(M37,O37,Q37,S37,U37,W37,Y37,AA37,AC37,AE37)</f>
        <v>0.99999999999999989</v>
      </c>
      <c r="G37" s="187"/>
      <c r="H37" s="187"/>
      <c r="I37" s="201">
        <v>1</v>
      </c>
      <c r="J37" s="150"/>
      <c r="K37" s="93" t="s">
        <v>52</v>
      </c>
      <c r="L37" s="168"/>
      <c r="M37" s="215">
        <v>0.1</v>
      </c>
      <c r="N37" s="74"/>
      <c r="O37" s="212">
        <v>0.1</v>
      </c>
      <c r="P37" s="78"/>
      <c r="Q37" s="213">
        <v>0.1</v>
      </c>
      <c r="R37" s="78"/>
      <c r="S37" s="213">
        <v>0.1</v>
      </c>
      <c r="T37" s="78"/>
      <c r="U37" s="217">
        <v>0.1</v>
      </c>
      <c r="V37" s="79"/>
      <c r="W37" s="212">
        <v>0.1</v>
      </c>
      <c r="X37" s="78"/>
      <c r="Y37" s="213">
        <v>0.1</v>
      </c>
      <c r="Z37" s="78"/>
      <c r="AA37" s="213">
        <v>0.1</v>
      </c>
      <c r="AB37" s="78"/>
      <c r="AC37" s="214">
        <v>0.1</v>
      </c>
      <c r="AD37" s="82"/>
      <c r="AE37" s="212">
        <v>0.1</v>
      </c>
      <c r="AF37" s="83"/>
      <c r="AG37" s="168"/>
    </row>
    <row r="38" spans="1:33">
      <c r="A38" s="168"/>
      <c r="B38" s="21">
        <v>8.1999999999999993</v>
      </c>
      <c r="C38" s="59" t="s">
        <v>51</v>
      </c>
      <c r="D38" s="168"/>
      <c r="E38" s="194"/>
      <c r="F38" s="181">
        <f>SUM(M38,O38,Q38,S38,U38,W38,Y38,AA38,AC38,AE38)</f>
        <v>1.9999999999999998</v>
      </c>
      <c r="G38" s="188"/>
      <c r="H38" s="188"/>
      <c r="I38" s="202">
        <v>1</v>
      </c>
      <c r="J38" s="150"/>
      <c r="K38" s="93" t="s">
        <v>52</v>
      </c>
      <c r="L38" s="168"/>
      <c r="M38" s="215">
        <v>0.2</v>
      </c>
      <c r="N38" s="74"/>
      <c r="O38" s="216">
        <v>0.2</v>
      </c>
      <c r="P38" s="78"/>
      <c r="Q38" s="214">
        <v>0.2</v>
      </c>
      <c r="R38" s="78"/>
      <c r="S38" s="214">
        <v>0.2</v>
      </c>
      <c r="T38" s="78"/>
      <c r="U38" s="214">
        <v>0.2</v>
      </c>
      <c r="V38" s="82"/>
      <c r="W38" s="216">
        <v>0.2</v>
      </c>
      <c r="X38" s="78"/>
      <c r="Y38" s="214">
        <v>0.2</v>
      </c>
      <c r="Z38" s="78"/>
      <c r="AA38" s="214">
        <v>0.2</v>
      </c>
      <c r="AB38" s="78"/>
      <c r="AC38" s="217">
        <v>0.2</v>
      </c>
      <c r="AD38" s="82"/>
      <c r="AE38" s="216">
        <v>0.2</v>
      </c>
      <c r="AF38" s="83"/>
      <c r="AG38" s="168"/>
    </row>
    <row r="39" spans="1:33">
      <c r="A39" s="168"/>
      <c r="B39" s="21">
        <v>8.3000000000000007</v>
      </c>
      <c r="C39" s="59" t="s">
        <v>68</v>
      </c>
      <c r="D39" s="168"/>
      <c r="E39" s="194"/>
      <c r="F39" s="181">
        <f>SUM(M39,O39,Q39,U39,S39,W39,Y39,AA39,AC39,AE39)</f>
        <v>10</v>
      </c>
      <c r="G39" s="188"/>
      <c r="H39" s="188"/>
      <c r="I39" s="202">
        <v>1</v>
      </c>
      <c r="J39" s="150"/>
      <c r="K39" s="93" t="s">
        <v>52</v>
      </c>
      <c r="L39" s="168"/>
      <c r="M39" s="215">
        <v>0.5</v>
      </c>
      <c r="N39" s="74"/>
      <c r="O39" s="216">
        <v>1</v>
      </c>
      <c r="P39" s="78"/>
      <c r="Q39" s="214">
        <v>1</v>
      </c>
      <c r="R39" s="78"/>
      <c r="S39" s="214">
        <v>1</v>
      </c>
      <c r="T39" s="78"/>
      <c r="U39" s="214">
        <v>1</v>
      </c>
      <c r="V39" s="82"/>
      <c r="W39" s="216">
        <v>1</v>
      </c>
      <c r="X39" s="78"/>
      <c r="Y39" s="214">
        <v>1</v>
      </c>
      <c r="Z39" s="78"/>
      <c r="AA39" s="214">
        <v>1</v>
      </c>
      <c r="AB39" s="78"/>
      <c r="AC39" s="217">
        <v>1</v>
      </c>
      <c r="AD39" s="82"/>
      <c r="AE39" s="216">
        <v>1.5</v>
      </c>
      <c r="AF39" s="83"/>
      <c r="AG39" s="168"/>
    </row>
    <row r="40" spans="1:33">
      <c r="A40" s="168"/>
      <c r="B40" s="21">
        <v>8.4</v>
      </c>
      <c r="C40" s="59" t="s">
        <v>49</v>
      </c>
      <c r="D40" s="168"/>
      <c r="E40" s="194"/>
      <c r="F40" s="181">
        <f>SUM(M40,Q40,U40,Y40,AC40,AE40)</f>
        <v>3</v>
      </c>
      <c r="G40" s="188"/>
      <c r="H40" s="188"/>
      <c r="I40" s="202">
        <v>1</v>
      </c>
      <c r="J40" s="150"/>
      <c r="K40" s="93" t="s">
        <v>52</v>
      </c>
      <c r="L40" s="168"/>
      <c r="M40" s="215">
        <v>0.5</v>
      </c>
      <c r="N40" s="74"/>
      <c r="O40" s="152"/>
      <c r="P40" s="78"/>
      <c r="Q40" s="214">
        <v>0.5</v>
      </c>
      <c r="R40" s="78"/>
      <c r="S40" s="81"/>
      <c r="T40" s="78"/>
      <c r="U40" s="214">
        <v>0.5</v>
      </c>
      <c r="V40" s="82"/>
      <c r="W40" s="152"/>
      <c r="X40" s="78"/>
      <c r="Y40" s="214">
        <v>0.5</v>
      </c>
      <c r="Z40" s="78"/>
      <c r="AA40" s="81"/>
      <c r="AB40" s="78"/>
      <c r="AC40" s="217">
        <v>0.5</v>
      </c>
      <c r="AD40" s="82"/>
      <c r="AE40" s="216">
        <v>0.5</v>
      </c>
      <c r="AF40" s="83"/>
      <c r="AG40" s="168"/>
    </row>
    <row r="41" spans="1:33">
      <c r="A41" s="168"/>
      <c r="B41" s="21">
        <v>8.5</v>
      </c>
      <c r="C41" s="59" t="s">
        <v>72</v>
      </c>
      <c r="D41" s="168"/>
      <c r="E41" s="194"/>
      <c r="F41" s="181">
        <v>1</v>
      </c>
      <c r="G41" s="188"/>
      <c r="H41" s="188"/>
      <c r="I41" s="202">
        <v>1</v>
      </c>
      <c r="J41" s="150"/>
      <c r="K41" s="93" t="s">
        <v>52</v>
      </c>
      <c r="L41" s="168"/>
      <c r="M41" s="94"/>
      <c r="N41" s="74"/>
      <c r="O41" s="216">
        <v>1</v>
      </c>
      <c r="P41" s="78"/>
      <c r="Q41" s="81"/>
      <c r="R41" s="78"/>
      <c r="S41" s="81"/>
      <c r="T41" s="78"/>
      <c r="U41" s="120"/>
      <c r="V41" s="82"/>
      <c r="W41" s="152"/>
      <c r="X41" s="78"/>
      <c r="Y41" s="81"/>
      <c r="Z41" s="78"/>
      <c r="AA41" s="81"/>
      <c r="AB41" s="78"/>
      <c r="AC41" s="151"/>
      <c r="AD41" s="82"/>
      <c r="AE41" s="152"/>
      <c r="AF41" s="83"/>
      <c r="AG41" s="168"/>
    </row>
    <row r="42" spans="1:33">
      <c r="A42" s="168"/>
      <c r="B42" s="21">
        <v>8.6</v>
      </c>
      <c r="C42" s="59" t="s">
        <v>63</v>
      </c>
      <c r="D42" s="168"/>
      <c r="E42" s="197"/>
      <c r="F42" s="181">
        <v>1</v>
      </c>
      <c r="G42" s="188"/>
      <c r="H42" s="188"/>
      <c r="I42" s="202">
        <v>1</v>
      </c>
      <c r="J42" s="150"/>
      <c r="K42" s="93" t="s">
        <v>52</v>
      </c>
      <c r="L42" s="168"/>
      <c r="M42" s="215">
        <v>0.1</v>
      </c>
      <c r="N42" s="74"/>
      <c r="O42" s="216">
        <v>0.1</v>
      </c>
      <c r="P42" s="78"/>
      <c r="Q42" s="214">
        <v>0.1</v>
      </c>
      <c r="R42" s="78"/>
      <c r="S42" s="214">
        <v>0.1</v>
      </c>
      <c r="T42" s="78"/>
      <c r="U42" s="214">
        <v>0.1</v>
      </c>
      <c r="V42" s="82"/>
      <c r="W42" s="216">
        <v>0.1</v>
      </c>
      <c r="X42" s="78"/>
      <c r="Y42" s="214">
        <v>0.1</v>
      </c>
      <c r="Z42" s="78"/>
      <c r="AA42" s="214">
        <v>0.1</v>
      </c>
      <c r="AB42" s="78"/>
      <c r="AC42" s="217">
        <v>0.1</v>
      </c>
      <c r="AD42" s="82"/>
      <c r="AE42" s="216">
        <v>0.1</v>
      </c>
      <c r="AF42" s="83"/>
      <c r="AG42" s="168"/>
    </row>
    <row r="43" spans="1:33">
      <c r="A43" s="168"/>
      <c r="B43" s="21">
        <v>8.6999999999999993</v>
      </c>
      <c r="C43" s="59" t="s">
        <v>62</v>
      </c>
      <c r="D43" s="168"/>
      <c r="E43" s="197"/>
      <c r="F43" s="181">
        <v>1</v>
      </c>
      <c r="G43" s="188"/>
      <c r="H43" s="188"/>
      <c r="I43" s="202">
        <v>1</v>
      </c>
      <c r="J43" s="178">
        <v>42835</v>
      </c>
      <c r="K43" s="93" t="s">
        <v>52</v>
      </c>
      <c r="L43" s="168"/>
      <c r="M43" s="94"/>
      <c r="N43" s="74"/>
      <c r="O43" s="152"/>
      <c r="P43" s="78"/>
      <c r="Q43" s="81"/>
      <c r="R43" s="78"/>
      <c r="S43" s="81"/>
      <c r="T43" s="78"/>
      <c r="U43" s="81"/>
      <c r="V43" s="82"/>
      <c r="W43" s="152"/>
      <c r="X43" s="78"/>
      <c r="Y43" s="81"/>
      <c r="Z43" s="78"/>
      <c r="AA43" s="81"/>
      <c r="AB43" s="78"/>
      <c r="AC43" s="151"/>
      <c r="AD43" s="82"/>
      <c r="AE43" s="216">
        <v>1</v>
      </c>
      <c r="AF43" s="83"/>
      <c r="AG43" s="168"/>
    </row>
    <row r="44" spans="1:33">
      <c r="A44" s="168"/>
      <c r="B44" s="23">
        <v>9</v>
      </c>
      <c r="C44" s="24" t="s">
        <v>32</v>
      </c>
      <c r="D44" s="168"/>
      <c r="E44" s="51"/>
      <c r="F44" s="32">
        <f>SUM(F45)</f>
        <v>8</v>
      </c>
      <c r="G44" s="32">
        <f>SUM(G45)</f>
        <v>0</v>
      </c>
      <c r="H44" s="32"/>
      <c r="I44" s="153"/>
      <c r="J44" s="154"/>
      <c r="K44" s="155"/>
      <c r="L44" s="168"/>
      <c r="M44" s="156"/>
      <c r="N44" s="157"/>
      <c r="O44" s="158"/>
      <c r="P44" s="159"/>
      <c r="Q44" s="160"/>
      <c r="R44" s="159"/>
      <c r="S44" s="160"/>
      <c r="T44" s="159"/>
      <c r="U44" s="160"/>
      <c r="V44" s="159"/>
      <c r="W44" s="158"/>
      <c r="X44" s="159"/>
      <c r="Y44" s="160"/>
      <c r="Z44" s="159"/>
      <c r="AA44" s="160"/>
      <c r="AB44" s="159"/>
      <c r="AC44" s="160"/>
      <c r="AD44" s="159"/>
      <c r="AE44" s="158"/>
      <c r="AF44" s="161"/>
      <c r="AG44" s="168"/>
    </row>
    <row r="45" spans="1:33">
      <c r="A45" s="168"/>
      <c r="B45" s="25">
        <v>9.1</v>
      </c>
      <c r="C45" s="62" t="s">
        <v>33</v>
      </c>
      <c r="D45" s="168"/>
      <c r="E45" s="196"/>
      <c r="F45" s="181">
        <v>8</v>
      </c>
      <c r="G45" s="182"/>
      <c r="H45" s="198"/>
      <c r="I45" s="208"/>
      <c r="J45" s="2"/>
      <c r="K45" s="162"/>
      <c r="L45" s="168"/>
      <c r="M45" s="218">
        <v>0.8</v>
      </c>
      <c r="N45" s="74"/>
      <c r="O45" s="212">
        <v>0.8</v>
      </c>
      <c r="P45" s="78"/>
      <c r="Q45" s="213">
        <v>0.8</v>
      </c>
      <c r="R45" s="78"/>
      <c r="S45" s="219">
        <v>0.8</v>
      </c>
      <c r="T45" s="78"/>
      <c r="U45" s="219">
        <v>0.8</v>
      </c>
      <c r="V45" s="82"/>
      <c r="W45" s="212">
        <v>0.8</v>
      </c>
      <c r="X45" s="78"/>
      <c r="Y45" s="219">
        <v>0.8</v>
      </c>
      <c r="Z45" s="78"/>
      <c r="AA45" s="213">
        <v>0.8</v>
      </c>
      <c r="AB45" s="78"/>
      <c r="AC45" s="219">
        <v>0.8</v>
      </c>
      <c r="AD45" s="82"/>
      <c r="AE45" s="220">
        <v>0.8</v>
      </c>
      <c r="AF45" s="83"/>
      <c r="AG45" s="168"/>
    </row>
    <row r="46" spans="1:33" ht="13.5" thickBot="1">
      <c r="A46" s="168"/>
      <c r="B46" s="26"/>
      <c r="C46" s="63" t="s">
        <v>34</v>
      </c>
      <c r="D46" s="168"/>
      <c r="E46" s="52"/>
      <c r="F46" s="35">
        <f>SUM(F4,F6,F12,F14,F29,F34,F36,F44)</f>
        <v>80</v>
      </c>
      <c r="G46" s="35">
        <f>SUM(G4,G6,G12,G14,G29,G34,G36,G44)</f>
        <v>0</v>
      </c>
      <c r="H46" s="41"/>
      <c r="I46" s="42"/>
      <c r="J46" s="43"/>
      <c r="K46" s="163"/>
      <c r="L46" s="168"/>
      <c r="M46" s="165">
        <f>SUM(M45,M37:M43,M35,M30:M33,M15:M28,M13:M13,M7:M11,M5:M5)</f>
        <v>8.1999999999999993</v>
      </c>
      <c r="N46" s="164">
        <f>SUM(N45,N37:N42,N35,N30:N33,N15:N28,N13:N13,N7:N11,N5:N5)</f>
        <v>0</v>
      </c>
      <c r="O46" s="165">
        <f>SUM(O45,O37:O43,O35,O30:O33,O15:O28,O13:O13,O7:O11,O5:O5)</f>
        <v>8.1999999999999993</v>
      </c>
      <c r="P46" s="164">
        <f>SUM(P45,P37:P42,P35,P30:P33,P15:P28,P13:P13,P7:P11,P5:P5)</f>
        <v>0</v>
      </c>
      <c r="Q46" s="165">
        <f>SUM(Q45,Q37:Q43,Q35,Q30:Q33,Q15:Q28,Q13:Q13,Q7:Q11,Q5:Q5)</f>
        <v>7.7</v>
      </c>
      <c r="R46" s="164">
        <f>SUM(R45,R37:R42,R35,R30:R33,R15:R28,R13:R13,R7:R11,R5:R5)</f>
        <v>0</v>
      </c>
      <c r="S46" s="165">
        <f>SUM(S45,S37:S43,S35,S30:S33,S15:S28,S13:S13,S7:S11,S5:S5)</f>
        <v>8.1999999999999993</v>
      </c>
      <c r="T46" s="164">
        <f>SUM(T45,T37:T42,T35,T30:T33,T15:T28,T13:T13,T7:T11,T5:T5)</f>
        <v>0</v>
      </c>
      <c r="U46" s="165">
        <f>SUM(U45,U37:U43,U35,U30:U33,U15:U28,U13:U13,U7:U11,U5:U5)</f>
        <v>8.1999999999999993</v>
      </c>
      <c r="V46" s="164">
        <f>SUM(V45,V37:V42,V35,V30:V33,V15:V28,V13:V13,V7:V11,V5:V5)</f>
        <v>0</v>
      </c>
      <c r="W46" s="165">
        <f>SUM(W45,W37:W43,W35,W30:W33,W15:W28,W13:W13,W7:W11,W5:W5)</f>
        <v>8.1999999999999993</v>
      </c>
      <c r="X46" s="164">
        <f>SUM(X45,X37:X42,X35,X30:X33,X15:X28,X13:X13,X7:X11,X5:X5)</f>
        <v>0</v>
      </c>
      <c r="Y46" s="165">
        <f>SUM(Y45,Y37:Y43,Y35,Y30:Y33,Y15:Y28,Y13:Y13,Y7:Y11,Y5:Y5)</f>
        <v>7.7</v>
      </c>
      <c r="Z46" s="164">
        <f>SUM(Z45,Z37:Z42,Z35,Z30:Z33,Z15:Z28,Z13:Z13,Z7:Z11,Z5:Z5)</f>
        <v>0</v>
      </c>
      <c r="AA46" s="165">
        <f>SUM(AA45,AA37:AA43,AA35,AA30:AA33,AA15:AA28,AA13:AA13,AA7:AA11,AA5:AA5)</f>
        <v>7.7</v>
      </c>
      <c r="AB46" s="164">
        <f>SUM(AB45,AB37:AB42,AB35,AB30:AB33,AB15:AB28,AB13:AB13,AB7:AB11,AB5:AB5)</f>
        <v>0</v>
      </c>
      <c r="AC46" s="165">
        <f>SUM(AC45,AC37:AC43,AC35,AC30:AC33,AC15:AC28,AC13:AC13,AC7:AC11,AC5:AC5)</f>
        <v>7.7</v>
      </c>
      <c r="AD46" s="164">
        <f>SUM(AD45,AD37:AD42,AD35,AD30:AD33,AD15:AD28,AD13:AD13,AD7:AD11,AD5:AD5)</f>
        <v>0</v>
      </c>
      <c r="AE46" s="165">
        <f>SUM(AE45,AE37:AE43,AE35,AE30:AE33,AE15:AE28,AE13:AE13,AE7:AE11,AE5:AE5)</f>
        <v>8.1999999999999993</v>
      </c>
      <c r="AF46" s="166">
        <f>SUM(AF45,AF37:AF43,AF35,AF30:AF33,AF15:AF28,AF13:AF13,AF7:AF11,AF5:AF5)</f>
        <v>0</v>
      </c>
      <c r="AG46" s="168"/>
    </row>
    <row r="47" spans="1:33">
      <c r="C47" s="5"/>
      <c r="F47" s="211">
        <f>SUM(M46,O46,S46,Q46,U46,W46,Y46,AA46,AC46,AE46)</f>
        <v>80.000000000000014</v>
      </c>
    </row>
    <row r="48" spans="1:33">
      <c r="B48" s="176" t="s">
        <v>55</v>
      </c>
      <c r="C48" s="169" t="s">
        <v>56</v>
      </c>
    </row>
    <row r="49" spans="2:3">
      <c r="B49" s="177" t="s">
        <v>55</v>
      </c>
      <c r="C49" s="169" t="s">
        <v>57</v>
      </c>
    </row>
    <row r="50" spans="2:3">
      <c r="B50" s="171"/>
      <c r="C50" s="169" t="s">
        <v>58</v>
      </c>
    </row>
    <row r="51" spans="2:3">
      <c r="B51" s="172" t="s">
        <v>52</v>
      </c>
      <c r="C51" s="170" t="s">
        <v>60</v>
      </c>
    </row>
    <row r="52" spans="2:3">
      <c r="B52" s="172" t="s">
        <v>54</v>
      </c>
      <c r="C52" s="170" t="s">
        <v>59</v>
      </c>
    </row>
    <row r="53" spans="2:3">
      <c r="B53" s="172" t="s">
        <v>53</v>
      </c>
      <c r="C53" s="170" t="s">
        <v>61</v>
      </c>
    </row>
  </sheetData>
  <mergeCells count="29">
    <mergeCell ref="AC2:AD2"/>
    <mergeCell ref="G2:G3"/>
    <mergeCell ref="Q2:R2"/>
    <mergeCell ref="S2:T2"/>
    <mergeCell ref="M2:N2"/>
    <mergeCell ref="J2:J3"/>
    <mergeCell ref="K2:K3"/>
    <mergeCell ref="E2:E3"/>
    <mergeCell ref="F2:F3"/>
    <mergeCell ref="U2:V2"/>
    <mergeCell ref="W2:X2"/>
    <mergeCell ref="I2:I3"/>
    <mergeCell ref="H2:H3"/>
    <mergeCell ref="AE2:AF2"/>
    <mergeCell ref="O2:P2"/>
    <mergeCell ref="AE1:AF1"/>
    <mergeCell ref="F1:H1"/>
    <mergeCell ref="J1:K1"/>
    <mergeCell ref="U1:V1"/>
    <mergeCell ref="W1:X1"/>
    <mergeCell ref="Y1:Z1"/>
    <mergeCell ref="AA1:AB1"/>
    <mergeCell ref="AC1:AD1"/>
    <mergeCell ref="O1:P1"/>
    <mergeCell ref="Q1:R1"/>
    <mergeCell ref="S1:T1"/>
    <mergeCell ref="M1:N1"/>
    <mergeCell ref="Y2:Z2"/>
    <mergeCell ref="AA2:AB2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:C38"/>
  <sheetViews>
    <sheetView workbookViewId="0">
      <selection activeCell="A2" sqref="A2"/>
    </sheetView>
  </sheetViews>
  <sheetFormatPr baseColWidth="10" defaultRowHeight="12.75"/>
  <cols>
    <col min="1" max="1" width="4.42578125" bestFit="1" customWidth="1"/>
    <col min="2" max="2" width="65.85546875" bestFit="1" customWidth="1"/>
    <col min="3" max="3" width="53.140625" style="233" customWidth="1"/>
  </cols>
  <sheetData>
    <row r="1" spans="1:3" ht="15.75" thickBot="1">
      <c r="A1" s="222" t="s">
        <v>5</v>
      </c>
      <c r="B1" s="223" t="s">
        <v>67</v>
      </c>
      <c r="C1" s="230" t="s">
        <v>66</v>
      </c>
    </row>
    <row r="2" spans="1:3" ht="72" thickBot="1">
      <c r="A2" s="224">
        <v>1.1000000000000001</v>
      </c>
      <c r="B2" s="225" t="s">
        <v>80</v>
      </c>
      <c r="C2" s="231" t="s">
        <v>81</v>
      </c>
    </row>
    <row r="3" spans="1:3" ht="14.25">
      <c r="A3" s="376">
        <v>2.1</v>
      </c>
      <c r="B3" s="378" t="s">
        <v>16</v>
      </c>
      <c r="C3" s="232" t="s">
        <v>82</v>
      </c>
    </row>
    <row r="4" spans="1:3" ht="29.25" thickBot="1">
      <c r="A4" s="377"/>
      <c r="B4" s="379"/>
      <c r="C4" s="231" t="s">
        <v>83</v>
      </c>
    </row>
    <row r="5" spans="1:3" ht="29.25" thickBot="1">
      <c r="A5" s="227">
        <v>2.2000000000000002</v>
      </c>
      <c r="B5" s="225" t="s">
        <v>17</v>
      </c>
      <c r="C5" s="221" t="s">
        <v>84</v>
      </c>
    </row>
    <row r="6" spans="1:3" ht="43.5" thickBot="1">
      <c r="A6" s="227">
        <v>2.2999999999999998</v>
      </c>
      <c r="B6" s="225" t="s">
        <v>70</v>
      </c>
      <c r="C6" s="231" t="s">
        <v>85</v>
      </c>
    </row>
    <row r="7" spans="1:3" ht="15" thickBot="1">
      <c r="A7" s="227">
        <v>2.4</v>
      </c>
      <c r="B7" s="225" t="s">
        <v>18</v>
      </c>
      <c r="C7" s="231" t="s">
        <v>86</v>
      </c>
    </row>
    <row r="8" spans="1:3" ht="29.25" thickBot="1">
      <c r="A8" s="227">
        <v>2.5</v>
      </c>
      <c r="B8" s="225" t="s">
        <v>19</v>
      </c>
      <c r="C8" s="231" t="s">
        <v>87</v>
      </c>
    </row>
    <row r="9" spans="1:3" ht="43.5" thickBot="1">
      <c r="A9" s="228">
        <v>3.1</v>
      </c>
      <c r="B9" s="225" t="s">
        <v>21</v>
      </c>
      <c r="C9" s="231" t="s">
        <v>88</v>
      </c>
    </row>
    <row r="10" spans="1:3" ht="43.5" thickBot="1">
      <c r="A10" s="229">
        <v>4.0999999999999996</v>
      </c>
      <c r="B10" s="225" t="s">
        <v>75</v>
      </c>
      <c r="C10" s="231" t="s">
        <v>89</v>
      </c>
    </row>
    <row r="11" spans="1:3" ht="43.5" thickBot="1">
      <c r="A11" s="229">
        <v>4.2</v>
      </c>
      <c r="B11" s="225" t="s">
        <v>23</v>
      </c>
      <c r="C11" s="231" t="s">
        <v>90</v>
      </c>
    </row>
    <row r="12" spans="1:3" ht="29.25" thickBot="1">
      <c r="A12" s="229">
        <v>4.3</v>
      </c>
      <c r="B12" s="225" t="s">
        <v>38</v>
      </c>
      <c r="C12" s="231" t="s">
        <v>91</v>
      </c>
    </row>
    <row r="13" spans="1:3" ht="15" thickBot="1">
      <c r="A13" s="229">
        <v>4.4000000000000004</v>
      </c>
      <c r="B13" s="225" t="s">
        <v>48</v>
      </c>
      <c r="C13" s="231" t="s">
        <v>92</v>
      </c>
    </row>
    <row r="14" spans="1:3" ht="29.25" thickBot="1">
      <c r="A14" s="229">
        <v>4.5</v>
      </c>
      <c r="B14" s="225" t="s">
        <v>39</v>
      </c>
      <c r="C14" s="231" t="s">
        <v>93</v>
      </c>
    </row>
    <row r="15" spans="1:3" ht="29.25" thickBot="1">
      <c r="A15" s="229">
        <v>4.5999999999999996</v>
      </c>
      <c r="B15" s="225" t="s">
        <v>40</v>
      </c>
      <c r="C15" s="231" t="s">
        <v>94</v>
      </c>
    </row>
    <row r="16" spans="1:3" ht="28.5">
      <c r="A16" s="380">
        <v>4.7</v>
      </c>
      <c r="B16" s="378" t="s">
        <v>41</v>
      </c>
      <c r="C16" s="232" t="s">
        <v>95</v>
      </c>
    </row>
    <row r="17" spans="1:3" ht="29.25" thickBot="1">
      <c r="A17" s="381"/>
      <c r="B17" s="379"/>
      <c r="C17" s="231" t="s">
        <v>96</v>
      </c>
    </row>
    <row r="18" spans="1:3" ht="57.75" thickBot="1">
      <c r="A18" s="229">
        <v>4.8</v>
      </c>
      <c r="B18" s="225" t="s">
        <v>42</v>
      </c>
      <c r="C18" s="231" t="s">
        <v>97</v>
      </c>
    </row>
    <row r="19" spans="1:3" ht="29.25" thickBot="1">
      <c r="A19" s="235">
        <v>4.9000000000000004</v>
      </c>
      <c r="B19" s="236" t="s">
        <v>43</v>
      </c>
      <c r="C19" s="237" t="s">
        <v>98</v>
      </c>
    </row>
    <row r="20" spans="1:3" ht="28.5">
      <c r="A20" s="382">
        <v>5</v>
      </c>
      <c r="B20" s="384" t="s">
        <v>44</v>
      </c>
      <c r="C20" s="232" t="s">
        <v>99</v>
      </c>
    </row>
    <row r="21" spans="1:3" ht="29.25" thickBot="1">
      <c r="A21" s="383"/>
      <c r="B21" s="385"/>
      <c r="C21" s="231" t="s">
        <v>96</v>
      </c>
    </row>
    <row r="22" spans="1:3" ht="29.25" thickBot="1">
      <c r="A22" s="238">
        <v>5.0999999999999996</v>
      </c>
      <c r="B22" s="221" t="s">
        <v>45</v>
      </c>
      <c r="C22" s="231" t="s">
        <v>100</v>
      </c>
    </row>
    <row r="23" spans="1:3" ht="29.25" thickBot="1">
      <c r="A23" s="238">
        <v>5.2</v>
      </c>
      <c r="B23" s="221" t="s">
        <v>46</v>
      </c>
      <c r="C23" s="231" t="s">
        <v>101</v>
      </c>
    </row>
    <row r="24" spans="1:3" ht="29.25" thickBot="1">
      <c r="A24" s="238">
        <v>5.3</v>
      </c>
      <c r="B24" s="221" t="s">
        <v>47</v>
      </c>
      <c r="C24" s="231" t="s">
        <v>102</v>
      </c>
    </row>
    <row r="25" spans="1:3" ht="43.5" thickBot="1">
      <c r="A25" s="238">
        <v>5.4</v>
      </c>
      <c r="B25" s="221" t="s">
        <v>24</v>
      </c>
      <c r="C25" s="231" t="s">
        <v>103</v>
      </c>
    </row>
    <row r="26" spans="1:3" ht="29.25" thickBot="1">
      <c r="A26" s="239">
        <v>6.1</v>
      </c>
      <c r="B26" s="221" t="s">
        <v>26</v>
      </c>
      <c r="C26" s="231" t="s">
        <v>104</v>
      </c>
    </row>
    <row r="27" spans="1:3" ht="43.5" thickBot="1">
      <c r="A27" s="239">
        <v>6.2</v>
      </c>
      <c r="B27" s="221" t="s">
        <v>27</v>
      </c>
      <c r="C27" s="231" t="s">
        <v>105</v>
      </c>
    </row>
    <row r="28" spans="1:3" ht="29.25" thickBot="1">
      <c r="A28" s="239">
        <v>6.3</v>
      </c>
      <c r="B28" s="221" t="s">
        <v>28</v>
      </c>
      <c r="C28" s="231" t="s">
        <v>106</v>
      </c>
    </row>
    <row r="29" spans="1:3" ht="29.25" thickBot="1">
      <c r="A29" s="239">
        <v>6.4</v>
      </c>
      <c r="B29" s="221" t="s">
        <v>29</v>
      </c>
      <c r="C29" s="231" t="s">
        <v>107</v>
      </c>
    </row>
    <row r="30" spans="1:3" ht="43.5" thickBot="1">
      <c r="A30" s="240">
        <v>7.1</v>
      </c>
      <c r="B30" s="221" t="s">
        <v>71</v>
      </c>
      <c r="C30" s="231" t="s">
        <v>108</v>
      </c>
    </row>
    <row r="31" spans="1:3" ht="29.25" thickBot="1">
      <c r="A31" s="241">
        <v>8.1</v>
      </c>
      <c r="B31" s="221" t="s">
        <v>50</v>
      </c>
      <c r="C31" s="231" t="s">
        <v>109</v>
      </c>
    </row>
    <row r="32" spans="1:3" ht="29.25" thickBot="1">
      <c r="A32" s="241">
        <v>8.1999999999999993</v>
      </c>
      <c r="B32" s="221" t="s">
        <v>51</v>
      </c>
      <c r="C32" s="231" t="s">
        <v>110</v>
      </c>
    </row>
    <row r="33" spans="1:3" ht="29.25" thickBot="1">
      <c r="A33" s="241">
        <v>8.3000000000000007</v>
      </c>
      <c r="B33" s="221" t="s">
        <v>68</v>
      </c>
      <c r="C33" s="231" t="s">
        <v>111</v>
      </c>
    </row>
    <row r="34" spans="1:3" ht="57.75" thickBot="1">
      <c r="A34" s="241">
        <v>8.4</v>
      </c>
      <c r="B34" s="221" t="s">
        <v>49</v>
      </c>
      <c r="C34" s="231" t="s">
        <v>112</v>
      </c>
    </row>
    <row r="35" spans="1:3" ht="43.5" thickBot="1">
      <c r="A35" s="241">
        <v>8.5</v>
      </c>
      <c r="B35" s="221" t="s">
        <v>72</v>
      </c>
      <c r="C35" s="231" t="s">
        <v>113</v>
      </c>
    </row>
    <row r="36" spans="1:3" ht="43.5" thickBot="1">
      <c r="A36" s="242">
        <v>8.6</v>
      </c>
      <c r="B36" s="236" t="s">
        <v>63</v>
      </c>
      <c r="C36" s="237" t="s">
        <v>114</v>
      </c>
    </row>
    <row r="37" spans="1:3" ht="57.75" thickBot="1">
      <c r="A37" s="241">
        <v>8.6999999999999993</v>
      </c>
      <c r="B37" s="221" t="s">
        <v>62</v>
      </c>
      <c r="C37" s="231" t="s">
        <v>115</v>
      </c>
    </row>
    <row r="38" spans="1:3" ht="15" thickBot="1">
      <c r="A38" s="243">
        <v>9.1</v>
      </c>
      <c r="B38" s="221" t="s">
        <v>33</v>
      </c>
      <c r="C38" s="231" t="s">
        <v>116</v>
      </c>
    </row>
  </sheetData>
  <mergeCells count="6">
    <mergeCell ref="A3:A4"/>
    <mergeCell ref="B3:B4"/>
    <mergeCell ref="A16:A17"/>
    <mergeCell ref="B16:B17"/>
    <mergeCell ref="A20:A21"/>
    <mergeCell ref="B20:B2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Tabelle4"/>
  <dimension ref="A1:D5"/>
  <sheetViews>
    <sheetView workbookViewId="0">
      <selection activeCell="B7" sqref="B7"/>
    </sheetView>
  </sheetViews>
  <sheetFormatPr baseColWidth="10" defaultRowHeight="12.75"/>
  <cols>
    <col min="1" max="1" width="4.42578125" bestFit="1" customWidth="1"/>
    <col min="2" max="2" width="51" bestFit="1" customWidth="1"/>
    <col min="3" max="3" width="26.7109375" bestFit="1" customWidth="1"/>
    <col min="4" max="4" width="11.28515625" bestFit="1" customWidth="1"/>
  </cols>
  <sheetData>
    <row r="1" spans="1:4" ht="15.75" thickBot="1">
      <c r="A1" s="222" t="s">
        <v>5</v>
      </c>
      <c r="B1" s="223" t="s">
        <v>58</v>
      </c>
      <c r="C1" s="223" t="s">
        <v>73</v>
      </c>
      <c r="D1" s="223" t="s">
        <v>74</v>
      </c>
    </row>
    <row r="2" spans="1:4" ht="15" thickBot="1">
      <c r="A2" s="227">
        <v>2.2000000000000002</v>
      </c>
      <c r="B2" s="225" t="s">
        <v>17</v>
      </c>
      <c r="C2" s="226" t="s">
        <v>117</v>
      </c>
      <c r="D2" s="244">
        <v>42818</v>
      </c>
    </row>
    <row r="3" spans="1:4" ht="15" thickBot="1">
      <c r="A3" s="229">
        <v>4.2</v>
      </c>
      <c r="B3" s="225" t="s">
        <v>38</v>
      </c>
      <c r="C3" s="226" t="s">
        <v>118</v>
      </c>
      <c r="D3" s="244">
        <v>42822</v>
      </c>
    </row>
    <row r="4" spans="1:4" ht="15" thickBot="1">
      <c r="A4" s="229">
        <v>5.4</v>
      </c>
      <c r="B4" s="225" t="s">
        <v>24</v>
      </c>
      <c r="C4" s="226" t="s">
        <v>119</v>
      </c>
      <c r="D4" s="244">
        <v>42831</v>
      </c>
    </row>
    <row r="5" spans="1:4" ht="15" thickBot="1">
      <c r="A5" s="234">
        <v>8.6999999999999993</v>
      </c>
      <c r="B5" s="225" t="s">
        <v>62</v>
      </c>
      <c r="C5" s="226" t="s">
        <v>120</v>
      </c>
      <c r="D5" s="244">
        <v>42835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Tabelle5"/>
  <dimension ref="A1:AG53"/>
  <sheetViews>
    <sheetView workbookViewId="0">
      <selection activeCell="W45" sqref="W45"/>
    </sheetView>
  </sheetViews>
  <sheetFormatPr baseColWidth="10" defaultRowHeight="12.75"/>
  <cols>
    <col min="1" max="1" width="1.140625" style="1" customWidth="1"/>
    <col min="2" max="2" width="4.85546875" style="1" bestFit="1" customWidth="1"/>
    <col min="3" max="3" width="49.5703125" style="1" bestFit="1" customWidth="1"/>
    <col min="4" max="4" width="1.140625" style="1" customWidth="1"/>
    <col min="5" max="5" width="9.85546875" style="1" bestFit="1" customWidth="1"/>
    <col min="6" max="6" width="4.42578125" style="1" bestFit="1" customWidth="1"/>
    <col min="7" max="7" width="4" style="1" bestFit="1" customWidth="1"/>
    <col min="8" max="8" width="3.140625" style="1" customWidth="1"/>
    <col min="9" max="9" width="3" style="1" bestFit="1" customWidth="1"/>
    <col min="10" max="10" width="7.28515625" style="1" bestFit="1" customWidth="1"/>
    <col min="11" max="11" width="6.5703125" style="1" customWidth="1"/>
    <col min="12" max="12" width="1.140625" style="1" customWidth="1"/>
    <col min="13" max="13" width="4.5703125" style="1" bestFit="1" customWidth="1"/>
    <col min="14" max="20" width="4.140625" style="1" customWidth="1"/>
    <col min="21" max="21" width="4.140625" style="209" customWidth="1"/>
    <col min="22" max="32" width="4.140625" style="1" customWidth="1"/>
    <col min="33" max="33" width="1.140625" style="1" customWidth="1"/>
    <col min="34" max="16384" width="11.42578125" style="1"/>
  </cols>
  <sheetData>
    <row r="1" spans="1:33">
      <c r="A1" s="168"/>
      <c r="B1" s="6"/>
      <c r="C1" s="55"/>
      <c r="D1" s="168"/>
      <c r="E1" s="191" t="s">
        <v>35</v>
      </c>
      <c r="F1" s="352" t="s">
        <v>0</v>
      </c>
      <c r="G1" s="353"/>
      <c r="H1" s="354"/>
      <c r="I1" s="199"/>
      <c r="J1" s="355" t="s">
        <v>11</v>
      </c>
      <c r="K1" s="356"/>
      <c r="L1" s="168"/>
      <c r="M1" s="335" t="s">
        <v>1</v>
      </c>
      <c r="N1" s="336"/>
      <c r="O1" s="337" t="s">
        <v>2</v>
      </c>
      <c r="P1" s="338"/>
      <c r="Q1" s="338" t="s">
        <v>3</v>
      </c>
      <c r="R1" s="338"/>
      <c r="S1" s="339" t="s">
        <v>4</v>
      </c>
      <c r="T1" s="339"/>
      <c r="U1" s="338" t="s">
        <v>1</v>
      </c>
      <c r="V1" s="336"/>
      <c r="W1" s="337" t="s">
        <v>2</v>
      </c>
      <c r="X1" s="338"/>
      <c r="Y1" s="338" t="s">
        <v>3</v>
      </c>
      <c r="Z1" s="338"/>
      <c r="AA1" s="339" t="s">
        <v>4</v>
      </c>
      <c r="AB1" s="339"/>
      <c r="AC1" s="338" t="s">
        <v>1</v>
      </c>
      <c r="AD1" s="336"/>
      <c r="AE1" s="337" t="s">
        <v>2</v>
      </c>
      <c r="AF1" s="361"/>
      <c r="AG1" s="168"/>
    </row>
    <row r="2" spans="1:33" ht="56.25" customHeight="1">
      <c r="A2" s="168"/>
      <c r="B2" s="7" t="s">
        <v>5</v>
      </c>
      <c r="C2" s="56" t="s">
        <v>67</v>
      </c>
      <c r="D2" s="168"/>
      <c r="E2" s="386" t="s">
        <v>6</v>
      </c>
      <c r="F2" s="387" t="s">
        <v>7</v>
      </c>
      <c r="G2" s="371" t="s">
        <v>8</v>
      </c>
      <c r="H2" s="371" t="s">
        <v>36</v>
      </c>
      <c r="I2" s="370" t="s">
        <v>9</v>
      </c>
      <c r="J2" s="374" t="s">
        <v>10</v>
      </c>
      <c r="K2" s="375" t="s">
        <v>11</v>
      </c>
      <c r="L2" s="168"/>
      <c r="M2" s="373">
        <v>42818</v>
      </c>
      <c r="N2" s="372"/>
      <c r="O2" s="364">
        <v>42821</v>
      </c>
      <c r="P2" s="366"/>
      <c r="Q2" s="367">
        <v>42822</v>
      </c>
      <c r="R2" s="367"/>
      <c r="S2" s="367">
        <v>42824</v>
      </c>
      <c r="T2" s="367"/>
      <c r="U2" s="367">
        <v>42825</v>
      </c>
      <c r="V2" s="368"/>
      <c r="W2" s="369">
        <v>42828</v>
      </c>
      <c r="X2" s="367"/>
      <c r="Y2" s="366">
        <v>42829</v>
      </c>
      <c r="Z2" s="366"/>
      <c r="AA2" s="366">
        <v>42831</v>
      </c>
      <c r="AB2" s="366"/>
      <c r="AC2" s="366">
        <v>42832</v>
      </c>
      <c r="AD2" s="372"/>
      <c r="AE2" s="364">
        <v>42835</v>
      </c>
      <c r="AF2" s="365"/>
      <c r="AG2" s="168"/>
    </row>
    <row r="3" spans="1:33">
      <c r="A3" s="168"/>
      <c r="B3" s="8"/>
      <c r="C3" s="57"/>
      <c r="D3" s="168"/>
      <c r="E3" s="340"/>
      <c r="F3" s="388"/>
      <c r="G3" s="351"/>
      <c r="H3" s="351"/>
      <c r="I3" s="346"/>
      <c r="J3" s="348"/>
      <c r="K3" s="358"/>
      <c r="L3" s="168"/>
      <c r="M3" s="54" t="s">
        <v>12</v>
      </c>
      <c r="N3" s="37" t="s">
        <v>13</v>
      </c>
      <c r="O3" s="36" t="s">
        <v>12</v>
      </c>
      <c r="P3" s="37" t="s">
        <v>13</v>
      </c>
      <c r="Q3" s="36" t="s">
        <v>12</v>
      </c>
      <c r="R3" s="37" t="s">
        <v>13</v>
      </c>
      <c r="S3" s="36" t="s">
        <v>12</v>
      </c>
      <c r="T3" s="37" t="s">
        <v>13</v>
      </c>
      <c r="U3" s="36" t="s">
        <v>12</v>
      </c>
      <c r="V3" s="37" t="s">
        <v>13</v>
      </c>
      <c r="W3" s="36" t="s">
        <v>12</v>
      </c>
      <c r="X3" s="37" t="s">
        <v>13</v>
      </c>
      <c r="Y3" s="36" t="s">
        <v>12</v>
      </c>
      <c r="Z3" s="37" t="s">
        <v>13</v>
      </c>
      <c r="AA3" s="36" t="s">
        <v>12</v>
      </c>
      <c r="AB3" s="37" t="s">
        <v>13</v>
      </c>
      <c r="AC3" s="36" t="s">
        <v>12</v>
      </c>
      <c r="AD3" s="37" t="s">
        <v>13</v>
      </c>
      <c r="AE3" s="36" t="s">
        <v>12</v>
      </c>
      <c r="AF3" s="53" t="s">
        <v>13</v>
      </c>
      <c r="AG3" s="168"/>
    </row>
    <row r="4" spans="1:33">
      <c r="A4" s="168"/>
      <c r="B4" s="9">
        <v>1</v>
      </c>
      <c r="C4" s="10" t="s">
        <v>14</v>
      </c>
      <c r="D4" s="168"/>
      <c r="E4" s="44"/>
      <c r="F4" s="28">
        <f>SUM(F5:F5)</f>
        <v>1</v>
      </c>
      <c r="G4" s="28">
        <f>SUM(G5:G5)</f>
        <v>0</v>
      </c>
      <c r="H4" s="3"/>
      <c r="I4" s="64"/>
      <c r="J4" s="65"/>
      <c r="K4" s="66"/>
      <c r="L4" s="168"/>
      <c r="M4" s="67"/>
      <c r="N4" s="68"/>
      <c r="O4" s="69"/>
      <c r="P4" s="70"/>
      <c r="Q4" s="71"/>
      <c r="R4" s="70"/>
      <c r="S4" s="71"/>
      <c r="T4" s="70"/>
      <c r="U4" s="71"/>
      <c r="V4" s="70"/>
      <c r="W4" s="69"/>
      <c r="X4" s="70"/>
      <c r="Y4" s="71"/>
      <c r="Z4" s="70"/>
      <c r="AA4" s="71"/>
      <c r="AB4" s="70"/>
      <c r="AC4" s="71"/>
      <c r="AD4" s="70"/>
      <c r="AE4" s="69"/>
      <c r="AF4" s="72"/>
      <c r="AG4" s="168"/>
    </row>
    <row r="5" spans="1:33">
      <c r="A5" s="168"/>
      <c r="B5" s="9">
        <v>1.1000000000000001</v>
      </c>
      <c r="C5" s="58" t="s">
        <v>69</v>
      </c>
      <c r="D5" s="168"/>
      <c r="E5" s="192"/>
      <c r="F5" s="179">
        <v>1</v>
      </c>
      <c r="G5" s="180">
        <v>0</v>
      </c>
      <c r="H5" s="180"/>
      <c r="I5" s="200">
        <v>1</v>
      </c>
      <c r="J5" s="38"/>
      <c r="K5" s="73" t="s">
        <v>53</v>
      </c>
      <c r="L5" s="168"/>
      <c r="M5" s="173">
        <v>1</v>
      </c>
      <c r="N5" s="174">
        <v>1</v>
      </c>
      <c r="O5" s="75"/>
      <c r="P5" s="76"/>
      <c r="Q5" s="77"/>
      <c r="R5" s="78"/>
      <c r="S5" s="77"/>
      <c r="T5" s="78"/>
      <c r="U5" s="77"/>
      <c r="V5" s="79"/>
      <c r="W5" s="80"/>
      <c r="X5" s="78"/>
      <c r="Y5" s="77"/>
      <c r="Z5" s="78"/>
      <c r="AA5" s="77"/>
      <c r="AB5" s="78"/>
      <c r="AC5" s="81"/>
      <c r="AD5" s="82"/>
      <c r="AE5" s="80"/>
      <c r="AF5" s="83"/>
      <c r="AG5" s="168"/>
    </row>
    <row r="6" spans="1:33">
      <c r="A6" s="168"/>
      <c r="B6" s="11">
        <v>2</v>
      </c>
      <c r="C6" s="12" t="s">
        <v>15</v>
      </c>
      <c r="D6" s="168"/>
      <c r="E6" s="45"/>
      <c r="F6" s="29">
        <f>SUM(F7:F11)</f>
        <v>6</v>
      </c>
      <c r="G6" s="29">
        <f>SUM(G7:G11)</f>
        <v>6</v>
      </c>
      <c r="H6" s="4"/>
      <c r="I6" s="84"/>
      <c r="J6" s="85"/>
      <c r="K6" s="86"/>
      <c r="L6" s="168"/>
      <c r="M6" s="87"/>
      <c r="N6" s="88"/>
      <c r="O6" s="89"/>
      <c r="P6" s="90"/>
      <c r="Q6" s="91"/>
      <c r="R6" s="90"/>
      <c r="S6" s="91"/>
      <c r="T6" s="90"/>
      <c r="U6" s="91"/>
      <c r="V6" s="90"/>
      <c r="W6" s="89"/>
      <c r="X6" s="90"/>
      <c r="Y6" s="91"/>
      <c r="Z6" s="90"/>
      <c r="AA6" s="91"/>
      <c r="AB6" s="90"/>
      <c r="AC6" s="91"/>
      <c r="AD6" s="90"/>
      <c r="AE6" s="89"/>
      <c r="AF6" s="92"/>
      <c r="AG6" s="168"/>
    </row>
    <row r="7" spans="1:33">
      <c r="A7" s="168"/>
      <c r="B7" s="11">
        <v>2.1</v>
      </c>
      <c r="C7" s="59" t="s">
        <v>16</v>
      </c>
      <c r="D7" s="168"/>
      <c r="E7" s="193">
        <v>1.1000000000000001</v>
      </c>
      <c r="F7" s="181">
        <v>1.5</v>
      </c>
      <c r="G7" s="187">
        <v>1.5</v>
      </c>
      <c r="H7" s="183"/>
      <c r="I7" s="201">
        <v>1</v>
      </c>
      <c r="J7" s="39"/>
      <c r="K7" s="93" t="s">
        <v>53</v>
      </c>
      <c r="L7" s="168"/>
      <c r="M7" s="175">
        <v>1.5</v>
      </c>
      <c r="N7" s="174">
        <v>1.5</v>
      </c>
      <c r="O7" s="80"/>
      <c r="P7" s="78"/>
      <c r="Q7" s="77"/>
      <c r="R7" s="78"/>
      <c r="S7" s="77"/>
      <c r="T7" s="78"/>
      <c r="U7" s="77"/>
      <c r="V7" s="79"/>
      <c r="W7" s="80"/>
      <c r="X7" s="78"/>
      <c r="Y7" s="77"/>
      <c r="Z7" s="78"/>
      <c r="AA7" s="77"/>
      <c r="AB7" s="78"/>
      <c r="AC7" s="81"/>
      <c r="AD7" s="82"/>
      <c r="AE7" s="80"/>
      <c r="AF7" s="83"/>
      <c r="AG7" s="168"/>
    </row>
    <row r="8" spans="1:33">
      <c r="A8" s="168"/>
      <c r="B8" s="11">
        <v>2.2000000000000002</v>
      </c>
      <c r="C8" s="59" t="s">
        <v>17</v>
      </c>
      <c r="D8" s="168"/>
      <c r="E8" s="194">
        <v>1.1000000000000001</v>
      </c>
      <c r="F8" s="181">
        <v>2</v>
      </c>
      <c r="G8" s="188">
        <v>2</v>
      </c>
      <c r="H8" s="184"/>
      <c r="I8" s="202">
        <v>1</v>
      </c>
      <c r="J8" s="178">
        <v>42818</v>
      </c>
      <c r="K8" s="93" t="s">
        <v>53</v>
      </c>
      <c r="L8" s="168"/>
      <c r="M8" s="175">
        <v>2</v>
      </c>
      <c r="N8" s="174">
        <v>2</v>
      </c>
      <c r="O8" s="80"/>
      <c r="P8" s="78"/>
      <c r="Q8" s="77"/>
      <c r="R8" s="78"/>
      <c r="S8" s="77"/>
      <c r="T8" s="78"/>
      <c r="U8" s="77"/>
      <c r="V8" s="79"/>
      <c r="W8" s="80"/>
      <c r="X8" s="78"/>
      <c r="Y8" s="77"/>
      <c r="Z8" s="78"/>
      <c r="AA8" s="77"/>
      <c r="AB8" s="78"/>
      <c r="AC8" s="81"/>
      <c r="AD8" s="82"/>
      <c r="AE8" s="80"/>
      <c r="AF8" s="83"/>
      <c r="AG8" s="168"/>
    </row>
    <row r="9" spans="1:33">
      <c r="A9" s="168"/>
      <c r="B9" s="11">
        <v>2.2999999999999998</v>
      </c>
      <c r="C9" s="59" t="s">
        <v>70</v>
      </c>
      <c r="D9" s="168"/>
      <c r="E9" s="194" t="s">
        <v>37</v>
      </c>
      <c r="F9" s="181">
        <v>0.5</v>
      </c>
      <c r="G9" s="188">
        <f>SUM(N9,P9,R9,T9,V9,X9,Z9,AB9,AD9,AF9)</f>
        <v>0.5</v>
      </c>
      <c r="H9" s="185"/>
      <c r="I9" s="202">
        <v>1</v>
      </c>
      <c r="J9" s="2"/>
      <c r="K9" s="93" t="s">
        <v>54</v>
      </c>
      <c r="L9" s="168"/>
      <c r="M9" s="175">
        <v>0.5</v>
      </c>
      <c r="N9" s="174">
        <v>0.5</v>
      </c>
      <c r="O9" s="80"/>
      <c r="P9" s="78"/>
      <c r="Q9" s="77"/>
      <c r="R9" s="78"/>
      <c r="S9" s="77"/>
      <c r="T9" s="78"/>
      <c r="U9" s="77"/>
      <c r="V9" s="79"/>
      <c r="W9" s="80"/>
      <c r="X9" s="78"/>
      <c r="Y9" s="77"/>
      <c r="Z9" s="78"/>
      <c r="AA9" s="77"/>
      <c r="AB9" s="78"/>
      <c r="AC9" s="81"/>
      <c r="AD9" s="82"/>
      <c r="AE9" s="80"/>
      <c r="AF9" s="83"/>
      <c r="AG9" s="168"/>
    </row>
    <row r="10" spans="1:33">
      <c r="A10" s="168"/>
      <c r="B10" s="11">
        <v>2.4</v>
      </c>
      <c r="C10" s="59" t="s">
        <v>18</v>
      </c>
      <c r="D10" s="168"/>
      <c r="E10" s="194"/>
      <c r="F10" s="181">
        <v>2</v>
      </c>
      <c r="G10" s="188">
        <f t="shared" ref="G10:G43" si="0">SUM(N10,P10,R10,T10,V10,X10,Z10,AB10,AD10,AF10)</f>
        <v>2</v>
      </c>
      <c r="H10" s="185"/>
      <c r="I10" s="202">
        <v>1</v>
      </c>
      <c r="J10" s="2"/>
      <c r="K10" s="93" t="s">
        <v>54</v>
      </c>
      <c r="L10" s="168"/>
      <c r="M10" s="215">
        <v>1</v>
      </c>
      <c r="N10" s="174">
        <v>1</v>
      </c>
      <c r="O10" s="212">
        <v>1</v>
      </c>
      <c r="P10" s="245">
        <v>1</v>
      </c>
      <c r="Q10" s="77"/>
      <c r="R10" s="78"/>
      <c r="S10" s="77"/>
      <c r="T10" s="78"/>
      <c r="U10" s="77"/>
      <c r="V10" s="79"/>
      <c r="W10" s="80"/>
      <c r="X10" s="78"/>
      <c r="Y10" s="77"/>
      <c r="Z10" s="78"/>
      <c r="AA10" s="77"/>
      <c r="AB10" s="78"/>
      <c r="AC10" s="81"/>
      <c r="AD10" s="82"/>
      <c r="AE10" s="80"/>
      <c r="AF10" s="83"/>
      <c r="AG10" s="168"/>
    </row>
    <row r="11" spans="1:33">
      <c r="A11" s="168"/>
      <c r="B11" s="11">
        <v>2.5</v>
      </c>
      <c r="C11" s="59" t="s">
        <v>19</v>
      </c>
      <c r="D11" s="168"/>
      <c r="E11" s="195"/>
      <c r="F11" s="181">
        <v>0</v>
      </c>
      <c r="G11" s="188">
        <f t="shared" si="0"/>
        <v>0</v>
      </c>
      <c r="H11" s="186"/>
      <c r="I11" s="203">
        <v>1</v>
      </c>
      <c r="J11" s="2"/>
      <c r="K11" s="93" t="s">
        <v>53</v>
      </c>
      <c r="L11" s="168"/>
      <c r="M11" s="212">
        <v>0</v>
      </c>
      <c r="N11" s="174">
        <v>0</v>
      </c>
      <c r="P11" s="78"/>
      <c r="Q11" s="77"/>
      <c r="R11" s="78"/>
      <c r="S11" s="77"/>
      <c r="T11" s="78"/>
      <c r="U11" s="77"/>
      <c r="V11" s="79"/>
      <c r="W11" s="80"/>
      <c r="X11" s="78"/>
      <c r="Y11" s="77"/>
      <c r="Z11" s="78"/>
      <c r="AA11" s="77"/>
      <c r="AB11" s="78"/>
      <c r="AC11" s="81"/>
      <c r="AD11" s="82"/>
      <c r="AE11" s="80"/>
      <c r="AF11" s="83"/>
      <c r="AG11" s="168"/>
    </row>
    <row r="12" spans="1:33">
      <c r="A12" s="168"/>
      <c r="B12" s="13">
        <v>3</v>
      </c>
      <c r="C12" s="14" t="s">
        <v>20</v>
      </c>
      <c r="D12" s="168"/>
      <c r="E12" s="46"/>
      <c r="F12" s="27">
        <f>SUM(F13:F13)</f>
        <v>2</v>
      </c>
      <c r="G12" s="27">
        <f>SUM(G13:G13)</f>
        <v>2</v>
      </c>
      <c r="H12" s="27"/>
      <c r="I12" s="95"/>
      <c r="J12" s="96"/>
      <c r="K12" s="97"/>
      <c r="L12" s="168"/>
      <c r="M12" s="98"/>
      <c r="N12" s="99"/>
      <c r="O12" s="100"/>
      <c r="P12" s="101"/>
      <c r="Q12" s="102"/>
      <c r="R12" s="101"/>
      <c r="S12" s="102"/>
      <c r="T12" s="101"/>
      <c r="U12" s="102"/>
      <c r="V12" s="101"/>
      <c r="W12" s="100"/>
      <c r="X12" s="101"/>
      <c r="Y12" s="102"/>
      <c r="Z12" s="101"/>
      <c r="AA12" s="102"/>
      <c r="AB12" s="101"/>
      <c r="AC12" s="102"/>
      <c r="AD12" s="101"/>
      <c r="AE12" s="100"/>
      <c r="AF12" s="103"/>
      <c r="AG12" s="168"/>
    </row>
    <row r="13" spans="1:33">
      <c r="A13" s="168"/>
      <c r="B13" s="13">
        <v>3.1</v>
      </c>
      <c r="C13" s="59" t="s">
        <v>21</v>
      </c>
      <c r="D13" s="168"/>
      <c r="E13" s="193"/>
      <c r="F13" s="181">
        <v>2</v>
      </c>
      <c r="G13" s="188">
        <f t="shared" si="0"/>
        <v>2</v>
      </c>
      <c r="H13" s="183"/>
      <c r="I13" s="204">
        <v>1</v>
      </c>
      <c r="J13" s="2"/>
      <c r="K13" s="93" t="s">
        <v>54</v>
      </c>
      <c r="L13" s="168"/>
      <c r="M13" s="94"/>
      <c r="N13" s="74"/>
      <c r="O13" s="212">
        <v>2</v>
      </c>
      <c r="P13" s="245">
        <v>2</v>
      </c>
      <c r="Q13" s="77"/>
      <c r="R13" s="78"/>
      <c r="S13" s="77"/>
      <c r="T13" s="78"/>
      <c r="U13" s="77"/>
      <c r="V13" s="79"/>
      <c r="W13" s="80"/>
      <c r="X13" s="78"/>
      <c r="Y13" s="77"/>
      <c r="Z13" s="78"/>
      <c r="AA13" s="77"/>
      <c r="AB13" s="78"/>
      <c r="AC13" s="81"/>
      <c r="AD13" s="82"/>
      <c r="AE13" s="80"/>
      <c r="AF13" s="83"/>
      <c r="AG13" s="168"/>
    </row>
    <row r="14" spans="1:33">
      <c r="A14" s="168"/>
      <c r="B14" s="15">
        <v>4</v>
      </c>
      <c r="C14" s="16" t="s">
        <v>22</v>
      </c>
      <c r="D14" s="168"/>
      <c r="E14" s="47"/>
      <c r="F14" s="33">
        <f>SUM(F15:F28)</f>
        <v>35</v>
      </c>
      <c r="G14" s="33">
        <f>SUM(G15:G28)</f>
        <v>34.799999999999997</v>
      </c>
      <c r="H14" s="33"/>
      <c r="I14" s="104"/>
      <c r="J14" s="105"/>
      <c r="K14" s="106"/>
      <c r="L14" s="168"/>
      <c r="M14" s="107"/>
      <c r="N14" s="108"/>
      <c r="O14" s="109"/>
      <c r="P14" s="110"/>
      <c r="Q14" s="111"/>
      <c r="R14" s="110"/>
      <c r="S14" s="111"/>
      <c r="T14" s="110"/>
      <c r="U14" s="111"/>
      <c r="V14" s="110"/>
      <c r="W14" s="109"/>
      <c r="X14" s="110"/>
      <c r="Y14" s="111"/>
      <c r="Z14" s="110"/>
      <c r="AA14" s="111"/>
      <c r="AB14" s="110"/>
      <c r="AC14" s="111"/>
      <c r="AD14" s="110"/>
      <c r="AE14" s="109"/>
      <c r="AF14" s="112"/>
      <c r="AG14" s="168"/>
    </row>
    <row r="15" spans="1:33">
      <c r="A15" s="168"/>
      <c r="B15" s="15">
        <v>4.0999999999999996</v>
      </c>
      <c r="C15" s="59" t="s">
        <v>123</v>
      </c>
      <c r="D15" s="168"/>
      <c r="E15" s="193"/>
      <c r="F15" s="181">
        <v>1.5</v>
      </c>
      <c r="G15" s="188">
        <f>SUM(N15,P15,T15,V15,X15,Z15,AB15,AD15,AF15)</f>
        <v>2</v>
      </c>
      <c r="H15" s="183"/>
      <c r="I15" s="204">
        <v>1</v>
      </c>
      <c r="J15" s="2"/>
      <c r="K15" s="93" t="s">
        <v>54</v>
      </c>
      <c r="L15" s="168"/>
      <c r="M15" s="94"/>
      <c r="N15" s="74"/>
      <c r="O15" s="212">
        <v>1.5</v>
      </c>
      <c r="P15" s="245">
        <v>2</v>
      </c>
      <c r="Q15" s="77"/>
      <c r="R15" s="78">
        <v>0.5</v>
      </c>
      <c r="S15" s="77"/>
      <c r="T15" s="78"/>
      <c r="U15" s="77"/>
      <c r="V15" s="79"/>
      <c r="W15" s="80"/>
      <c r="X15" s="78"/>
      <c r="Y15" s="77"/>
      <c r="Z15" s="78"/>
      <c r="AA15" s="77"/>
      <c r="AB15" s="78"/>
      <c r="AC15" s="81"/>
      <c r="AD15" s="82"/>
      <c r="AE15" s="80"/>
      <c r="AF15" s="83"/>
      <c r="AG15" s="168"/>
    </row>
    <row r="16" spans="1:33">
      <c r="A16" s="168"/>
      <c r="B16" s="15">
        <v>4.2</v>
      </c>
      <c r="C16" s="60" t="s">
        <v>23</v>
      </c>
      <c r="D16" s="168"/>
      <c r="E16" s="194"/>
      <c r="F16" s="181">
        <v>0.5</v>
      </c>
      <c r="G16" s="188">
        <f t="shared" si="0"/>
        <v>0.5</v>
      </c>
      <c r="H16" s="185"/>
      <c r="I16" s="205">
        <v>1</v>
      </c>
      <c r="J16" s="2"/>
      <c r="K16" s="93" t="s">
        <v>53</v>
      </c>
      <c r="L16" s="168"/>
      <c r="M16" s="94"/>
      <c r="N16" s="74"/>
      <c r="O16" s="212">
        <v>0.5</v>
      </c>
      <c r="P16" s="245">
        <v>0.5</v>
      </c>
      <c r="Q16" s="77"/>
      <c r="R16" s="78"/>
      <c r="S16" s="77"/>
      <c r="T16" s="78"/>
      <c r="U16" s="77"/>
      <c r="V16" s="79"/>
      <c r="W16" s="80"/>
      <c r="X16" s="78"/>
      <c r="Y16" s="77"/>
      <c r="Z16" s="78"/>
      <c r="AA16" s="77"/>
      <c r="AB16" s="78"/>
      <c r="AC16" s="81"/>
      <c r="AD16" s="82"/>
      <c r="AE16" s="80"/>
      <c r="AF16" s="83"/>
      <c r="AG16" s="168"/>
    </row>
    <row r="17" spans="1:33">
      <c r="A17" s="168"/>
      <c r="B17" s="15">
        <v>4.3</v>
      </c>
      <c r="C17" s="60" t="s">
        <v>38</v>
      </c>
      <c r="D17" s="168"/>
      <c r="E17" s="194"/>
      <c r="F17" s="181">
        <v>0.5</v>
      </c>
      <c r="G17" s="188">
        <f t="shared" si="0"/>
        <v>0.5</v>
      </c>
      <c r="H17" s="185"/>
      <c r="I17" s="205">
        <v>1</v>
      </c>
      <c r="J17" s="178">
        <v>42822</v>
      </c>
      <c r="K17" s="93" t="s">
        <v>53</v>
      </c>
      <c r="L17" s="168"/>
      <c r="M17" s="94"/>
      <c r="N17" s="74"/>
      <c r="O17" s="116"/>
      <c r="P17" s="78"/>
      <c r="Q17" s="213">
        <v>0.5</v>
      </c>
      <c r="R17" s="245">
        <v>0.5</v>
      </c>
      <c r="S17" s="77"/>
      <c r="T17" s="78"/>
      <c r="U17" s="77"/>
      <c r="V17" s="79"/>
      <c r="W17" s="80"/>
      <c r="X17" s="78"/>
      <c r="Y17" s="77"/>
      <c r="Z17" s="78"/>
      <c r="AA17" s="77"/>
      <c r="AB17" s="78"/>
      <c r="AC17" s="81"/>
      <c r="AD17" s="82"/>
      <c r="AE17" s="80"/>
      <c r="AF17" s="83"/>
      <c r="AG17" s="168"/>
    </row>
    <row r="18" spans="1:33">
      <c r="A18" s="168"/>
      <c r="B18" s="15">
        <v>4.4000000000000004</v>
      </c>
      <c r="C18" s="167" t="s">
        <v>124</v>
      </c>
      <c r="D18" s="168"/>
      <c r="E18" s="194">
        <v>4.2</v>
      </c>
      <c r="F18" s="181">
        <v>1.5</v>
      </c>
      <c r="G18" s="188">
        <f t="shared" si="0"/>
        <v>1.5</v>
      </c>
      <c r="H18" s="185"/>
      <c r="I18" s="205">
        <v>1</v>
      </c>
      <c r="J18" s="2"/>
      <c r="K18" s="93" t="s">
        <v>53</v>
      </c>
      <c r="L18" s="168"/>
      <c r="M18" s="94"/>
      <c r="N18" s="74"/>
      <c r="O18" s="116"/>
      <c r="P18" s="78"/>
      <c r="Q18" s="213">
        <v>1.5</v>
      </c>
      <c r="R18" s="245">
        <v>1.5</v>
      </c>
      <c r="S18" s="77"/>
      <c r="T18" s="78"/>
      <c r="U18" s="77"/>
      <c r="V18" s="79"/>
      <c r="W18" s="80"/>
      <c r="X18" s="78"/>
      <c r="Y18" s="77"/>
      <c r="Z18" s="78"/>
      <c r="AA18" s="77"/>
      <c r="AB18" s="78"/>
      <c r="AC18" s="81"/>
      <c r="AD18" s="82"/>
      <c r="AE18" s="80"/>
      <c r="AF18" s="83"/>
      <c r="AG18" s="168"/>
    </row>
    <row r="19" spans="1:33">
      <c r="A19" s="168"/>
      <c r="B19" s="15">
        <v>4.5</v>
      </c>
      <c r="C19" s="60" t="s">
        <v>39</v>
      </c>
      <c r="D19" s="168"/>
      <c r="E19" s="194">
        <v>4.2</v>
      </c>
      <c r="F19" s="181">
        <v>1</v>
      </c>
      <c r="G19" s="188">
        <f t="shared" si="0"/>
        <v>1</v>
      </c>
      <c r="H19" s="185"/>
      <c r="I19" s="205">
        <v>1</v>
      </c>
      <c r="J19" s="2"/>
      <c r="K19" s="93" t="s">
        <v>53</v>
      </c>
      <c r="L19" s="168"/>
      <c r="M19" s="94"/>
      <c r="N19" s="74"/>
      <c r="O19" s="80"/>
      <c r="P19" s="78"/>
      <c r="Q19" s="213">
        <v>1</v>
      </c>
      <c r="R19" s="245">
        <v>1</v>
      </c>
      <c r="S19" s="77"/>
      <c r="T19" s="78"/>
      <c r="U19" s="77"/>
      <c r="V19" s="79"/>
      <c r="W19" s="80"/>
      <c r="X19" s="78"/>
      <c r="Y19" s="77"/>
      <c r="Z19" s="78"/>
      <c r="AA19" s="77"/>
      <c r="AB19" s="78"/>
      <c r="AC19" s="81"/>
      <c r="AD19" s="82"/>
      <c r="AE19" s="80"/>
      <c r="AF19" s="83"/>
      <c r="AG19" s="168"/>
    </row>
    <row r="20" spans="1:33">
      <c r="A20" s="168"/>
      <c r="B20" s="15">
        <v>4.5999999999999996</v>
      </c>
      <c r="C20" s="210" t="s">
        <v>40</v>
      </c>
      <c r="D20" s="168"/>
      <c r="E20" s="194">
        <v>4.2</v>
      </c>
      <c r="F20" s="181">
        <v>2</v>
      </c>
      <c r="G20" s="188">
        <f t="shared" si="0"/>
        <v>2</v>
      </c>
      <c r="H20" s="185"/>
      <c r="I20" s="205">
        <v>1</v>
      </c>
      <c r="J20" s="2"/>
      <c r="K20" s="93" t="s">
        <v>53</v>
      </c>
      <c r="L20" s="168"/>
      <c r="M20" s="94"/>
      <c r="N20" s="74"/>
      <c r="O20" s="80"/>
      <c r="P20" s="78"/>
      <c r="Q20" s="213">
        <v>2</v>
      </c>
      <c r="R20" s="245">
        <v>2</v>
      </c>
      <c r="S20" s="77"/>
      <c r="T20" s="78"/>
      <c r="U20" s="77"/>
      <c r="V20" s="79"/>
      <c r="W20" s="80"/>
      <c r="X20" s="78"/>
      <c r="Y20" s="77"/>
      <c r="Z20" s="78"/>
      <c r="AA20" s="77"/>
      <c r="AB20" s="78"/>
      <c r="AC20" s="81"/>
      <c r="AD20" s="82"/>
      <c r="AE20" s="80"/>
      <c r="AF20" s="83"/>
      <c r="AG20" s="168"/>
    </row>
    <row r="21" spans="1:33">
      <c r="A21" s="168"/>
      <c r="B21" s="15">
        <v>4.7</v>
      </c>
      <c r="C21" s="61" t="s">
        <v>41</v>
      </c>
      <c r="D21" s="168"/>
      <c r="E21" s="194" t="s">
        <v>76</v>
      </c>
      <c r="F21" s="181">
        <v>3</v>
      </c>
      <c r="G21" s="188">
        <f t="shared" si="0"/>
        <v>4</v>
      </c>
      <c r="H21" s="185"/>
      <c r="I21" s="205">
        <v>1</v>
      </c>
      <c r="J21" s="2"/>
      <c r="K21" s="93" t="s">
        <v>53</v>
      </c>
      <c r="L21" s="168"/>
      <c r="M21" s="94"/>
      <c r="N21" s="74"/>
      <c r="O21" s="80"/>
      <c r="P21" s="78"/>
      <c r="Q21" s="77"/>
      <c r="R21" s="78"/>
      <c r="S21" s="213">
        <v>3</v>
      </c>
      <c r="T21" s="245">
        <v>4</v>
      </c>
      <c r="U21" s="77"/>
      <c r="V21" s="79"/>
      <c r="W21" s="80"/>
      <c r="X21" s="78"/>
      <c r="Y21" s="77"/>
      <c r="Z21" s="78"/>
      <c r="AA21" s="77"/>
      <c r="AB21" s="78"/>
      <c r="AC21" s="81"/>
      <c r="AD21" s="82"/>
      <c r="AE21" s="80"/>
      <c r="AF21" s="83"/>
      <c r="AG21" s="168"/>
    </row>
    <row r="22" spans="1:33">
      <c r="A22" s="168"/>
      <c r="B22" s="15">
        <v>4.8</v>
      </c>
      <c r="C22" s="61" t="s">
        <v>42</v>
      </c>
      <c r="D22" s="168"/>
      <c r="E22" s="194" t="s">
        <v>76</v>
      </c>
      <c r="F22" s="181">
        <v>3</v>
      </c>
      <c r="G22" s="188">
        <f t="shared" si="0"/>
        <v>3</v>
      </c>
      <c r="H22" s="185"/>
      <c r="I22" s="205">
        <v>1</v>
      </c>
      <c r="J22" s="2"/>
      <c r="K22" s="93" t="s">
        <v>53</v>
      </c>
      <c r="L22" s="168"/>
      <c r="M22" s="94"/>
      <c r="N22" s="74"/>
      <c r="O22" s="80"/>
      <c r="P22" s="78"/>
      <c r="Q22" s="77"/>
      <c r="R22" s="78"/>
      <c r="S22" s="213">
        <v>3</v>
      </c>
      <c r="T22" s="245">
        <v>3</v>
      </c>
      <c r="U22" s="77"/>
      <c r="V22" s="79"/>
      <c r="W22" s="80"/>
      <c r="X22" s="78"/>
      <c r="Y22" s="77"/>
      <c r="Z22" s="78"/>
      <c r="AA22" s="77"/>
      <c r="AB22" s="78"/>
      <c r="AC22" s="81"/>
      <c r="AD22" s="82"/>
      <c r="AE22" s="80"/>
      <c r="AF22" s="83"/>
      <c r="AG22" s="168"/>
    </row>
    <row r="23" spans="1:33">
      <c r="A23" s="168"/>
      <c r="B23" s="15">
        <v>4.9000000000000004</v>
      </c>
      <c r="C23" s="61" t="s">
        <v>43</v>
      </c>
      <c r="D23" s="168"/>
      <c r="E23" s="194" t="s">
        <v>77</v>
      </c>
      <c r="F23" s="181">
        <v>3</v>
      </c>
      <c r="G23" s="188">
        <f t="shared" si="0"/>
        <v>2</v>
      </c>
      <c r="H23" s="185"/>
      <c r="I23" s="205">
        <v>1</v>
      </c>
      <c r="J23" s="2"/>
      <c r="K23" s="93" t="s">
        <v>53</v>
      </c>
      <c r="L23" s="168"/>
      <c r="M23" s="94"/>
      <c r="N23" s="74"/>
      <c r="O23" s="80"/>
      <c r="P23" s="78"/>
      <c r="Q23" s="77"/>
      <c r="R23" s="78"/>
      <c r="S23" s="77"/>
      <c r="T23" s="78"/>
      <c r="U23" s="213">
        <v>3</v>
      </c>
      <c r="V23" s="248">
        <v>2</v>
      </c>
      <c r="W23" s="80"/>
      <c r="X23" s="78"/>
      <c r="Y23" s="77"/>
      <c r="Z23" s="78"/>
      <c r="AA23" s="77"/>
      <c r="AB23" s="78"/>
      <c r="AC23" s="81"/>
      <c r="AD23" s="82"/>
      <c r="AE23" s="80"/>
      <c r="AF23" s="83"/>
      <c r="AG23" s="168"/>
    </row>
    <row r="24" spans="1:33">
      <c r="A24" s="168"/>
      <c r="B24" s="15">
        <v>5</v>
      </c>
      <c r="C24" s="210" t="s">
        <v>44</v>
      </c>
      <c r="D24" s="168"/>
      <c r="E24" s="194" t="s">
        <v>78</v>
      </c>
      <c r="F24" s="181">
        <v>5</v>
      </c>
      <c r="G24" s="188">
        <f t="shared" si="0"/>
        <v>4.5</v>
      </c>
      <c r="H24" s="185"/>
      <c r="I24" s="205">
        <v>1</v>
      </c>
      <c r="J24" s="2"/>
      <c r="K24" s="93" t="s">
        <v>53</v>
      </c>
      <c r="L24" s="168"/>
      <c r="M24" s="94"/>
      <c r="N24" s="74"/>
      <c r="O24" s="80"/>
      <c r="P24" s="78"/>
      <c r="Q24" s="77"/>
      <c r="R24" s="78"/>
      <c r="S24" s="77"/>
      <c r="T24" s="78"/>
      <c r="U24" s="213">
        <v>2.5</v>
      </c>
      <c r="V24" s="248">
        <v>3</v>
      </c>
      <c r="W24" s="212">
        <v>2.5</v>
      </c>
      <c r="X24" s="245">
        <v>1.5</v>
      </c>
      <c r="Y24" s="77"/>
      <c r="Z24" s="78"/>
      <c r="AA24" s="77"/>
      <c r="AB24" s="78"/>
      <c r="AC24" s="81"/>
      <c r="AD24" s="82"/>
      <c r="AE24" s="80"/>
      <c r="AF24" s="83"/>
      <c r="AG24" s="168"/>
    </row>
    <row r="25" spans="1:33">
      <c r="A25" s="168"/>
      <c r="B25" s="15">
        <v>5.0999999999999996</v>
      </c>
      <c r="C25" s="61" t="s">
        <v>45</v>
      </c>
      <c r="D25" s="168"/>
      <c r="E25" s="194" t="s">
        <v>79</v>
      </c>
      <c r="F25" s="181">
        <v>4</v>
      </c>
      <c r="G25" s="188">
        <f t="shared" si="0"/>
        <v>3.8</v>
      </c>
      <c r="H25" s="185"/>
      <c r="I25" s="205">
        <v>1</v>
      </c>
      <c r="J25" s="2"/>
      <c r="K25" s="93" t="s">
        <v>54</v>
      </c>
      <c r="L25" s="168"/>
      <c r="M25" s="94"/>
      <c r="N25" s="74"/>
      <c r="O25" s="80"/>
      <c r="P25" s="78"/>
      <c r="Q25" s="77"/>
      <c r="R25" s="78"/>
      <c r="S25" s="77"/>
      <c r="T25" s="78"/>
      <c r="U25" s="77"/>
      <c r="V25" s="79"/>
      <c r="W25" s="212">
        <v>3.5</v>
      </c>
      <c r="X25" s="245">
        <v>3.5</v>
      </c>
      <c r="Y25" s="213">
        <v>0.5</v>
      </c>
      <c r="Z25" s="245">
        <v>0.3</v>
      </c>
      <c r="AA25" s="77"/>
      <c r="AB25" s="78"/>
      <c r="AC25" s="81"/>
      <c r="AD25" s="82"/>
      <c r="AE25" s="80"/>
      <c r="AF25" s="83"/>
      <c r="AG25" s="168"/>
    </row>
    <row r="26" spans="1:33">
      <c r="A26" s="168"/>
      <c r="B26" s="15">
        <v>5.2</v>
      </c>
      <c r="C26" s="61" t="s">
        <v>46</v>
      </c>
      <c r="D26" s="168"/>
      <c r="E26" s="194">
        <v>4.0999999999999996</v>
      </c>
      <c r="F26" s="181">
        <v>1</v>
      </c>
      <c r="G26" s="188">
        <f t="shared" si="0"/>
        <v>0.5</v>
      </c>
      <c r="H26" s="185"/>
      <c r="I26" s="205">
        <v>2</v>
      </c>
      <c r="J26" s="2"/>
      <c r="K26" s="113" t="s">
        <v>52</v>
      </c>
      <c r="L26" s="168"/>
      <c r="M26" s="114"/>
      <c r="N26" s="115"/>
      <c r="O26" s="116"/>
      <c r="P26" s="117"/>
      <c r="Q26" s="118"/>
      <c r="R26" s="117"/>
      <c r="S26" s="118"/>
      <c r="T26" s="117"/>
      <c r="U26" s="118"/>
      <c r="V26" s="119"/>
      <c r="W26" s="116"/>
      <c r="X26" s="117"/>
      <c r="Y26" s="213">
        <v>1</v>
      </c>
      <c r="Z26" s="245">
        <v>0.5</v>
      </c>
      <c r="AA26" s="118"/>
      <c r="AB26" s="117"/>
      <c r="AC26" s="120"/>
      <c r="AD26" s="121"/>
      <c r="AE26" s="116"/>
      <c r="AF26" s="122"/>
      <c r="AG26" s="168"/>
    </row>
    <row r="27" spans="1:33">
      <c r="A27" s="168"/>
      <c r="B27" s="15">
        <v>5.3</v>
      </c>
      <c r="C27" s="61" t="s">
        <v>47</v>
      </c>
      <c r="D27" s="168"/>
      <c r="E27" s="194">
        <v>4.0999999999999996</v>
      </c>
      <c r="F27" s="181">
        <v>1</v>
      </c>
      <c r="G27" s="188">
        <f t="shared" si="0"/>
        <v>0.5</v>
      </c>
      <c r="H27" s="185"/>
      <c r="I27" s="205">
        <v>2</v>
      </c>
      <c r="J27" s="2"/>
      <c r="K27" s="93" t="s">
        <v>52</v>
      </c>
      <c r="L27" s="168"/>
      <c r="M27" s="94"/>
      <c r="N27" s="74"/>
      <c r="O27" s="80"/>
      <c r="P27" s="78"/>
      <c r="Q27" s="77"/>
      <c r="R27" s="78"/>
      <c r="S27" s="77"/>
      <c r="T27" s="78"/>
      <c r="U27" s="77"/>
      <c r="V27" s="79"/>
      <c r="W27" s="80"/>
      <c r="X27" s="78"/>
      <c r="Y27" s="213">
        <v>1</v>
      </c>
      <c r="Z27" s="245">
        <v>0.5</v>
      </c>
      <c r="AA27" s="77"/>
      <c r="AB27" s="78"/>
      <c r="AC27" s="81"/>
      <c r="AD27" s="82"/>
      <c r="AE27" s="80"/>
      <c r="AF27" s="83"/>
      <c r="AG27" s="168"/>
    </row>
    <row r="28" spans="1:33">
      <c r="A28" s="168"/>
      <c r="B28" s="15">
        <v>5.4</v>
      </c>
      <c r="C28" s="61" t="s">
        <v>24</v>
      </c>
      <c r="D28" s="168"/>
      <c r="E28" s="195" t="s">
        <v>64</v>
      </c>
      <c r="F28" s="181">
        <v>8</v>
      </c>
      <c r="G28" s="188">
        <f t="shared" si="0"/>
        <v>9</v>
      </c>
      <c r="H28" s="186"/>
      <c r="I28" s="206">
        <v>1</v>
      </c>
      <c r="J28" s="178">
        <v>42831</v>
      </c>
      <c r="K28" s="93" t="s">
        <v>52</v>
      </c>
      <c r="L28" s="168"/>
      <c r="M28" s="94"/>
      <c r="N28" s="74"/>
      <c r="O28" s="80"/>
      <c r="P28" s="78"/>
      <c r="Q28" s="77"/>
      <c r="R28" s="78"/>
      <c r="S28" s="77"/>
      <c r="T28" s="78"/>
      <c r="U28" s="77"/>
      <c r="V28" s="79"/>
      <c r="W28" s="80"/>
      <c r="X28" s="78"/>
      <c r="Y28" s="213">
        <v>2.5</v>
      </c>
      <c r="Z28" s="245">
        <v>2.5</v>
      </c>
      <c r="AA28" s="213">
        <v>5.5</v>
      </c>
      <c r="AB28" s="245">
        <v>6.5</v>
      </c>
      <c r="AC28" s="81"/>
      <c r="AD28" s="82"/>
      <c r="AE28" s="80"/>
      <c r="AF28" s="83"/>
      <c r="AG28" s="168"/>
    </row>
    <row r="29" spans="1:33">
      <c r="A29" s="168"/>
      <c r="B29" s="17">
        <v>6</v>
      </c>
      <c r="C29" s="18" t="s">
        <v>25</v>
      </c>
      <c r="D29" s="168"/>
      <c r="E29" s="48"/>
      <c r="F29" s="30">
        <f>SUM(F30:F33)</f>
        <v>7</v>
      </c>
      <c r="G29" s="30">
        <f>SUM(G30:G33)</f>
        <v>7</v>
      </c>
      <c r="H29" s="30"/>
      <c r="I29" s="123"/>
      <c r="J29" s="124"/>
      <c r="K29" s="125"/>
      <c r="L29" s="168"/>
      <c r="M29" s="126"/>
      <c r="N29" s="127"/>
      <c r="O29" s="128"/>
      <c r="P29" s="129"/>
      <c r="Q29" s="130"/>
      <c r="R29" s="129"/>
      <c r="S29" s="130"/>
      <c r="T29" s="129"/>
      <c r="U29" s="130"/>
      <c r="V29" s="129"/>
      <c r="W29" s="128"/>
      <c r="X29" s="129"/>
      <c r="Y29" s="130"/>
      <c r="Z29" s="129"/>
      <c r="AA29" s="130"/>
      <c r="AB29" s="129"/>
      <c r="AC29" s="130"/>
      <c r="AD29" s="129"/>
      <c r="AE29" s="128"/>
      <c r="AF29" s="131"/>
      <c r="AG29" s="168"/>
    </row>
    <row r="30" spans="1:33">
      <c r="A30" s="168"/>
      <c r="B30" s="17">
        <v>6.1</v>
      </c>
      <c r="C30" s="59" t="s">
        <v>26</v>
      </c>
      <c r="D30" s="168"/>
      <c r="E30" s="193">
        <v>5.3</v>
      </c>
      <c r="F30" s="181">
        <v>2</v>
      </c>
      <c r="G30" s="188">
        <f t="shared" si="0"/>
        <v>2</v>
      </c>
      <c r="H30" s="183"/>
      <c r="I30" s="204">
        <v>1</v>
      </c>
      <c r="J30" s="2"/>
      <c r="K30" s="93" t="s">
        <v>52</v>
      </c>
      <c r="L30" s="168"/>
      <c r="M30" s="94"/>
      <c r="N30" s="74"/>
      <c r="O30" s="80"/>
      <c r="P30" s="78"/>
      <c r="Q30" s="77"/>
      <c r="R30" s="78"/>
      <c r="S30" s="77"/>
      <c r="T30" s="78"/>
      <c r="U30" s="77"/>
      <c r="V30" s="79"/>
      <c r="W30" s="80"/>
      <c r="X30" s="78"/>
      <c r="Y30" s="77"/>
      <c r="Z30" s="78"/>
      <c r="AA30" s="77"/>
      <c r="AB30" s="78"/>
      <c r="AC30" s="214">
        <v>2</v>
      </c>
      <c r="AD30" s="246">
        <v>2</v>
      </c>
      <c r="AE30" s="80"/>
      <c r="AF30" s="83"/>
      <c r="AG30" s="168"/>
    </row>
    <row r="31" spans="1:33">
      <c r="A31" s="168"/>
      <c r="B31" s="17">
        <v>6.2</v>
      </c>
      <c r="C31" s="59" t="s">
        <v>27</v>
      </c>
      <c r="D31" s="168"/>
      <c r="E31" s="194"/>
      <c r="F31" s="181">
        <v>2</v>
      </c>
      <c r="G31" s="188">
        <f t="shared" si="0"/>
        <v>2</v>
      </c>
      <c r="H31" s="185"/>
      <c r="I31" s="205">
        <v>1</v>
      </c>
      <c r="J31" s="2"/>
      <c r="K31" s="93" t="s">
        <v>52</v>
      </c>
      <c r="L31" s="168"/>
      <c r="M31" s="94"/>
      <c r="N31" s="74"/>
      <c r="O31" s="80"/>
      <c r="P31" s="78"/>
      <c r="Q31" s="77"/>
      <c r="R31" s="78"/>
      <c r="S31" s="77"/>
      <c r="T31" s="78"/>
      <c r="U31" s="77"/>
      <c r="V31" s="79"/>
      <c r="W31" s="80"/>
      <c r="X31" s="78"/>
      <c r="Y31" s="77"/>
      <c r="Z31" s="78"/>
      <c r="AA31" s="77"/>
      <c r="AB31" s="78"/>
      <c r="AC31" s="214">
        <v>2</v>
      </c>
      <c r="AD31" s="246">
        <v>2</v>
      </c>
      <c r="AE31" s="80"/>
      <c r="AF31" s="83"/>
      <c r="AG31" s="168"/>
    </row>
    <row r="32" spans="1:33">
      <c r="A32" s="168"/>
      <c r="B32" s="17">
        <v>6.3</v>
      </c>
      <c r="C32" s="59" t="s">
        <v>28</v>
      </c>
      <c r="D32" s="168"/>
      <c r="E32" s="194"/>
      <c r="F32" s="181">
        <v>1</v>
      </c>
      <c r="G32" s="188">
        <f t="shared" si="0"/>
        <v>1</v>
      </c>
      <c r="H32" s="185"/>
      <c r="I32" s="205">
        <v>1</v>
      </c>
      <c r="J32" s="2"/>
      <c r="K32" s="93" t="s">
        <v>52</v>
      </c>
      <c r="L32" s="168"/>
      <c r="M32" s="94"/>
      <c r="N32" s="74"/>
      <c r="O32" s="80"/>
      <c r="P32" s="78"/>
      <c r="Q32" s="77"/>
      <c r="R32" s="78"/>
      <c r="S32" s="77"/>
      <c r="T32" s="78"/>
      <c r="U32" s="77"/>
      <c r="V32" s="79"/>
      <c r="W32" s="80"/>
      <c r="X32" s="78"/>
      <c r="Y32" s="77"/>
      <c r="Z32" s="78"/>
      <c r="AA32" s="77"/>
      <c r="AB32" s="78"/>
      <c r="AC32" s="214">
        <v>1</v>
      </c>
      <c r="AD32" s="246">
        <v>1</v>
      </c>
      <c r="AE32" s="80"/>
      <c r="AF32" s="83"/>
      <c r="AG32" s="168"/>
    </row>
    <row r="33" spans="1:33">
      <c r="A33" s="168"/>
      <c r="B33" s="17">
        <v>6.4</v>
      </c>
      <c r="C33" s="59" t="s">
        <v>29</v>
      </c>
      <c r="D33" s="168"/>
      <c r="E33" s="195" t="s">
        <v>65</v>
      </c>
      <c r="F33" s="181">
        <v>2</v>
      </c>
      <c r="G33" s="188">
        <f t="shared" si="0"/>
        <v>2</v>
      </c>
      <c r="H33" s="186"/>
      <c r="I33" s="206">
        <v>1</v>
      </c>
      <c r="J33" s="2"/>
      <c r="K33" s="93" t="s">
        <v>52</v>
      </c>
      <c r="L33" s="168"/>
      <c r="M33" s="94"/>
      <c r="N33" s="74"/>
      <c r="O33" s="80"/>
      <c r="P33" s="78"/>
      <c r="Q33" s="77"/>
      <c r="R33" s="78"/>
      <c r="S33" s="77"/>
      <c r="T33" s="78"/>
      <c r="U33" s="77"/>
      <c r="V33" s="79"/>
      <c r="W33" s="80"/>
      <c r="X33" s="78"/>
      <c r="Y33" s="77"/>
      <c r="Z33" s="78"/>
      <c r="AA33" s="77"/>
      <c r="AB33" s="78"/>
      <c r="AC33" s="81"/>
      <c r="AD33" s="82"/>
      <c r="AE33" s="212">
        <v>2</v>
      </c>
      <c r="AF33" s="247">
        <v>2</v>
      </c>
      <c r="AG33" s="168"/>
    </row>
    <row r="34" spans="1:33">
      <c r="A34" s="168"/>
      <c r="B34" s="19">
        <v>7</v>
      </c>
      <c r="C34" s="20" t="s">
        <v>30</v>
      </c>
      <c r="D34" s="168"/>
      <c r="E34" s="49"/>
      <c r="F34" s="31">
        <f>SUM(F35)</f>
        <v>2</v>
      </c>
      <c r="G34" s="31">
        <f>SUM(G35)</f>
        <v>2</v>
      </c>
      <c r="H34" s="31"/>
      <c r="I34" s="132"/>
      <c r="J34" s="133"/>
      <c r="K34" s="134"/>
      <c r="L34" s="168"/>
      <c r="M34" s="135"/>
      <c r="N34" s="136"/>
      <c r="O34" s="137"/>
      <c r="P34" s="138"/>
      <c r="Q34" s="139"/>
      <c r="R34" s="138"/>
      <c r="S34" s="139"/>
      <c r="T34" s="138"/>
      <c r="U34" s="139"/>
      <c r="V34" s="138"/>
      <c r="W34" s="137"/>
      <c r="X34" s="138"/>
      <c r="Y34" s="139"/>
      <c r="Z34" s="138"/>
      <c r="AA34" s="139"/>
      <c r="AB34" s="138"/>
      <c r="AC34" s="139"/>
      <c r="AD34" s="138"/>
      <c r="AE34" s="137"/>
      <c r="AF34" s="140"/>
      <c r="AG34" s="168"/>
    </row>
    <row r="35" spans="1:33">
      <c r="A35" s="168"/>
      <c r="B35" s="19">
        <v>7.1</v>
      </c>
      <c r="C35" s="59" t="s">
        <v>71</v>
      </c>
      <c r="D35" s="168"/>
      <c r="E35" s="196"/>
      <c r="F35" s="181">
        <v>2</v>
      </c>
      <c r="G35" s="188">
        <f t="shared" si="0"/>
        <v>2</v>
      </c>
      <c r="H35" s="190"/>
      <c r="I35" s="207">
        <v>1</v>
      </c>
      <c r="J35" s="40"/>
      <c r="K35" s="93" t="s">
        <v>52</v>
      </c>
      <c r="L35" s="168"/>
      <c r="M35" s="94"/>
      <c r="N35" s="74"/>
      <c r="O35" s="80"/>
      <c r="P35" s="78"/>
      <c r="Q35" s="77"/>
      <c r="R35" s="78"/>
      <c r="S35" s="77"/>
      <c r="T35" s="78"/>
      <c r="U35" s="77"/>
      <c r="V35" s="79"/>
      <c r="W35" s="80"/>
      <c r="X35" s="78"/>
      <c r="Y35" s="77"/>
      <c r="Z35" s="78"/>
      <c r="AA35" s="77"/>
      <c r="AB35" s="78"/>
      <c r="AC35" s="81"/>
      <c r="AD35" s="82"/>
      <c r="AE35" s="212">
        <v>2</v>
      </c>
      <c r="AF35" s="247">
        <v>2</v>
      </c>
      <c r="AG35" s="168"/>
    </row>
    <row r="36" spans="1:33">
      <c r="A36" s="168"/>
      <c r="B36" s="21">
        <v>8</v>
      </c>
      <c r="C36" s="22" t="s">
        <v>31</v>
      </c>
      <c r="D36" s="168"/>
      <c r="E36" s="50"/>
      <c r="F36" s="34">
        <f>SUM(F37:F43)</f>
        <v>19</v>
      </c>
      <c r="G36" s="34">
        <f>SUM(G37:G43)</f>
        <v>21.85</v>
      </c>
      <c r="H36" s="34"/>
      <c r="I36" s="141"/>
      <c r="J36" s="142"/>
      <c r="K36" s="143"/>
      <c r="L36" s="168"/>
      <c r="M36" s="144"/>
      <c r="N36" s="145"/>
      <c r="O36" s="146"/>
      <c r="P36" s="146"/>
      <c r="Q36" s="148"/>
      <c r="R36" s="147"/>
      <c r="S36" s="148"/>
      <c r="T36" s="147"/>
      <c r="U36" s="148"/>
      <c r="V36" s="147"/>
      <c r="W36" s="146"/>
      <c r="X36" s="147"/>
      <c r="Y36" s="148"/>
      <c r="Z36" s="147"/>
      <c r="AA36" s="148"/>
      <c r="AB36" s="146"/>
      <c r="AC36" s="148"/>
      <c r="AD36" s="147"/>
      <c r="AE36" s="146"/>
      <c r="AF36" s="149"/>
      <c r="AG36" s="168"/>
    </row>
    <row r="37" spans="1:33">
      <c r="A37" s="168"/>
      <c r="B37" s="21">
        <v>8.1</v>
      </c>
      <c r="C37" s="59" t="s">
        <v>50</v>
      </c>
      <c r="D37" s="168"/>
      <c r="E37" s="193"/>
      <c r="F37" s="181">
        <f>SUM(M37,O37,Q37,S37,U37,W37,Y37,AA37,AC37,AE37)</f>
        <v>0.99999999999999989</v>
      </c>
      <c r="G37" s="188">
        <f t="shared" si="0"/>
        <v>0.99999999999999989</v>
      </c>
      <c r="H37" s="187"/>
      <c r="I37" s="201">
        <v>1</v>
      </c>
      <c r="J37" s="150"/>
      <c r="K37" s="93" t="s">
        <v>54</v>
      </c>
      <c r="L37" s="168"/>
      <c r="M37" s="215">
        <v>0.1</v>
      </c>
      <c r="N37" s="174">
        <v>0.1</v>
      </c>
      <c r="O37" s="212">
        <v>0.1</v>
      </c>
      <c r="P37" s="245">
        <v>0.1</v>
      </c>
      <c r="Q37" s="213">
        <v>0.1</v>
      </c>
      <c r="R37" s="245">
        <v>0.1</v>
      </c>
      <c r="S37" s="213">
        <v>0.1</v>
      </c>
      <c r="T37" s="245">
        <v>0.1</v>
      </c>
      <c r="U37" s="214">
        <v>0.1</v>
      </c>
      <c r="V37" s="248">
        <v>0.1</v>
      </c>
      <c r="W37" s="212">
        <v>0.1</v>
      </c>
      <c r="X37" s="245">
        <v>0.1</v>
      </c>
      <c r="Y37" s="213">
        <v>0.1</v>
      </c>
      <c r="Z37" s="245">
        <v>0.1</v>
      </c>
      <c r="AA37" s="213">
        <v>0.1</v>
      </c>
      <c r="AB37" s="245">
        <v>0.1</v>
      </c>
      <c r="AC37" s="214">
        <v>0.1</v>
      </c>
      <c r="AD37" s="246">
        <v>0.1</v>
      </c>
      <c r="AE37" s="212">
        <v>0.1</v>
      </c>
      <c r="AF37" s="247">
        <v>0.1</v>
      </c>
      <c r="AG37" s="168"/>
    </row>
    <row r="38" spans="1:33">
      <c r="A38" s="168"/>
      <c r="B38" s="21">
        <v>8.1999999999999993</v>
      </c>
      <c r="C38" s="59" t="s">
        <v>51</v>
      </c>
      <c r="D38" s="168"/>
      <c r="E38" s="194"/>
      <c r="F38" s="181">
        <f>SUM(M38,O38,Q38,S38,U38,W38,Y38,AA38,AC38,AE38)</f>
        <v>1.9999999999999998</v>
      </c>
      <c r="G38" s="188">
        <f t="shared" si="0"/>
        <v>1.9999999999999998</v>
      </c>
      <c r="H38" s="188"/>
      <c r="I38" s="202">
        <v>1</v>
      </c>
      <c r="J38" s="150"/>
      <c r="K38" s="93" t="s">
        <v>54</v>
      </c>
      <c r="L38" s="168"/>
      <c r="M38" s="215">
        <v>0.2</v>
      </c>
      <c r="N38" s="174">
        <v>0.2</v>
      </c>
      <c r="O38" s="216">
        <v>0.2</v>
      </c>
      <c r="P38" s="245">
        <v>0.2</v>
      </c>
      <c r="Q38" s="214">
        <v>0.2</v>
      </c>
      <c r="R38" s="245">
        <v>0.2</v>
      </c>
      <c r="S38" s="214">
        <v>0.2</v>
      </c>
      <c r="T38" s="245">
        <v>0.2</v>
      </c>
      <c r="U38" s="214">
        <v>0.2</v>
      </c>
      <c r="V38" s="246">
        <v>0.2</v>
      </c>
      <c r="W38" s="216">
        <v>0.2</v>
      </c>
      <c r="X38" s="245">
        <v>0.2</v>
      </c>
      <c r="Y38" s="214">
        <v>0.2</v>
      </c>
      <c r="Z38" s="245">
        <v>0.2</v>
      </c>
      <c r="AA38" s="214">
        <v>0.2</v>
      </c>
      <c r="AB38" s="245">
        <v>0.2</v>
      </c>
      <c r="AC38" s="217">
        <v>0.2</v>
      </c>
      <c r="AD38" s="246">
        <v>0.2</v>
      </c>
      <c r="AE38" s="216">
        <v>0.2</v>
      </c>
      <c r="AF38" s="247">
        <v>0.2</v>
      </c>
      <c r="AG38" s="168"/>
    </row>
    <row r="39" spans="1:33">
      <c r="A39" s="168"/>
      <c r="B39" s="21">
        <v>8.3000000000000007</v>
      </c>
      <c r="C39" s="59" t="s">
        <v>68</v>
      </c>
      <c r="D39" s="168"/>
      <c r="E39" s="194"/>
      <c r="F39" s="181">
        <f>SUM(M39,O39,Q39,U39,S39,W39,Y39,AA39,AC39,AE39)</f>
        <v>10</v>
      </c>
      <c r="G39" s="188">
        <f t="shared" si="0"/>
        <v>13</v>
      </c>
      <c r="H39" s="188"/>
      <c r="I39" s="202">
        <v>1</v>
      </c>
      <c r="J39" s="150"/>
      <c r="K39" s="93" t="s">
        <v>54</v>
      </c>
      <c r="L39" s="168"/>
      <c r="M39" s="215">
        <v>0.5</v>
      </c>
      <c r="N39" s="174">
        <v>0.5</v>
      </c>
      <c r="O39" s="216">
        <v>1</v>
      </c>
      <c r="P39" s="245">
        <v>1</v>
      </c>
      <c r="Q39" s="214">
        <v>1</v>
      </c>
      <c r="R39" s="245">
        <v>1</v>
      </c>
      <c r="S39" s="214">
        <v>1</v>
      </c>
      <c r="T39" s="245">
        <v>1</v>
      </c>
      <c r="U39" s="214">
        <v>1</v>
      </c>
      <c r="V39" s="246">
        <v>1</v>
      </c>
      <c r="W39" s="216">
        <v>1</v>
      </c>
      <c r="X39" s="245">
        <v>1</v>
      </c>
      <c r="Y39" s="214">
        <v>1</v>
      </c>
      <c r="Z39" s="245">
        <v>2</v>
      </c>
      <c r="AA39" s="214">
        <v>1</v>
      </c>
      <c r="AB39" s="245">
        <v>1.5</v>
      </c>
      <c r="AC39" s="217">
        <v>1</v>
      </c>
      <c r="AD39" s="246">
        <v>2</v>
      </c>
      <c r="AE39" s="216">
        <v>1.5</v>
      </c>
      <c r="AF39" s="247">
        <v>2</v>
      </c>
      <c r="AG39" s="168"/>
    </row>
    <row r="40" spans="1:33">
      <c r="A40" s="168"/>
      <c r="B40" s="21">
        <v>8.4</v>
      </c>
      <c r="C40" s="59" t="s">
        <v>49</v>
      </c>
      <c r="D40" s="168"/>
      <c r="E40" s="194"/>
      <c r="F40" s="181">
        <f>SUM(M40,Q40,U40,Y40,AC40,AE40)</f>
        <v>3</v>
      </c>
      <c r="G40" s="188">
        <f t="shared" si="0"/>
        <v>3</v>
      </c>
      <c r="H40" s="188"/>
      <c r="I40" s="202">
        <v>1</v>
      </c>
      <c r="J40" s="150"/>
      <c r="K40" s="93" t="s">
        <v>54</v>
      </c>
      <c r="L40" s="168"/>
      <c r="M40" s="215">
        <v>0.5</v>
      </c>
      <c r="N40" s="174">
        <v>0.5</v>
      </c>
      <c r="O40" s="152"/>
      <c r="P40" s="78"/>
      <c r="Q40" s="214">
        <v>0.5</v>
      </c>
      <c r="R40" s="245">
        <v>0.5</v>
      </c>
      <c r="S40" s="81"/>
      <c r="T40" s="78"/>
      <c r="U40" s="214">
        <v>0.5</v>
      </c>
      <c r="V40" s="246">
        <v>0.5</v>
      </c>
      <c r="W40" s="152"/>
      <c r="X40" s="78"/>
      <c r="Y40" s="214">
        <v>0.5</v>
      </c>
      <c r="Z40" s="245">
        <v>0.5</v>
      </c>
      <c r="AA40" s="81"/>
      <c r="AB40" s="78"/>
      <c r="AC40" s="217">
        <v>0.5</v>
      </c>
      <c r="AD40" s="246">
        <v>0.5</v>
      </c>
      <c r="AE40" s="216">
        <v>0.5</v>
      </c>
      <c r="AF40" s="247">
        <v>0.5</v>
      </c>
      <c r="AG40" s="168"/>
    </row>
    <row r="41" spans="1:33">
      <c r="A41" s="168"/>
      <c r="B41" s="21">
        <v>8.5</v>
      </c>
      <c r="C41" s="59" t="s">
        <v>72</v>
      </c>
      <c r="D41" s="168"/>
      <c r="E41" s="194"/>
      <c r="F41" s="181">
        <v>1</v>
      </c>
      <c r="G41" s="188">
        <f t="shared" si="0"/>
        <v>0.75</v>
      </c>
      <c r="H41" s="188"/>
      <c r="I41" s="202">
        <v>1</v>
      </c>
      <c r="J41" s="150"/>
      <c r="K41" s="93" t="s">
        <v>53</v>
      </c>
      <c r="L41" s="168"/>
      <c r="M41" s="94"/>
      <c r="N41" s="74"/>
      <c r="O41" s="216">
        <v>1</v>
      </c>
      <c r="P41" s="245">
        <v>0.75</v>
      </c>
      <c r="Q41" s="81"/>
      <c r="R41" s="78"/>
      <c r="S41" s="81"/>
      <c r="T41" s="78"/>
      <c r="U41" s="120"/>
      <c r="V41" s="82"/>
      <c r="W41" s="152"/>
      <c r="X41" s="78"/>
      <c r="Y41" s="81"/>
      <c r="Z41" s="78"/>
      <c r="AA41" s="81"/>
      <c r="AB41" s="78"/>
      <c r="AC41" s="151"/>
      <c r="AD41" s="82"/>
      <c r="AE41" s="152"/>
      <c r="AF41" s="83"/>
      <c r="AG41" s="168"/>
    </row>
    <row r="42" spans="1:33">
      <c r="A42" s="168"/>
      <c r="B42" s="21">
        <v>8.6</v>
      </c>
      <c r="C42" s="59" t="s">
        <v>63</v>
      </c>
      <c r="D42" s="168"/>
      <c r="E42" s="197"/>
      <c r="F42" s="181">
        <v>1</v>
      </c>
      <c r="G42" s="188">
        <f t="shared" si="0"/>
        <v>1.0999999999999999</v>
      </c>
      <c r="H42" s="188"/>
      <c r="I42" s="202">
        <v>1</v>
      </c>
      <c r="J42" s="150"/>
      <c r="K42" s="93" t="s">
        <v>52</v>
      </c>
      <c r="L42" s="168"/>
      <c r="M42" s="215">
        <v>0.1</v>
      </c>
      <c r="N42" s="174">
        <v>0.1</v>
      </c>
      <c r="O42" s="216">
        <v>0.1</v>
      </c>
      <c r="P42" s="245">
        <v>0.2</v>
      </c>
      <c r="Q42" s="214">
        <v>0.1</v>
      </c>
      <c r="R42" s="245">
        <v>0.1</v>
      </c>
      <c r="S42" s="214">
        <v>0.1</v>
      </c>
      <c r="T42" s="245">
        <v>0.1</v>
      </c>
      <c r="U42" s="214">
        <v>0.1</v>
      </c>
      <c r="V42" s="246">
        <v>0.1</v>
      </c>
      <c r="W42" s="216">
        <v>0.1</v>
      </c>
      <c r="X42" s="245">
        <v>0.1</v>
      </c>
      <c r="Y42" s="214">
        <v>0.1</v>
      </c>
      <c r="Z42" s="245">
        <v>0.1</v>
      </c>
      <c r="AA42" s="214">
        <v>0.1</v>
      </c>
      <c r="AB42" s="245">
        <v>0.1</v>
      </c>
      <c r="AC42" s="217">
        <v>0.1</v>
      </c>
      <c r="AD42" s="246">
        <v>0.1</v>
      </c>
      <c r="AE42" s="216">
        <v>0.1</v>
      </c>
      <c r="AF42" s="247">
        <v>0.1</v>
      </c>
      <c r="AG42" s="168"/>
    </row>
    <row r="43" spans="1:33">
      <c r="A43" s="168"/>
      <c r="B43" s="21">
        <v>8.6999999999999993</v>
      </c>
      <c r="C43" s="59" t="s">
        <v>62</v>
      </c>
      <c r="D43" s="168"/>
      <c r="E43" s="197"/>
      <c r="F43" s="181">
        <v>1</v>
      </c>
      <c r="G43" s="188">
        <f t="shared" si="0"/>
        <v>1</v>
      </c>
      <c r="H43" s="188"/>
      <c r="I43" s="202">
        <v>1</v>
      </c>
      <c r="J43" s="178">
        <v>42835</v>
      </c>
      <c r="K43" s="93" t="s">
        <v>52</v>
      </c>
      <c r="L43" s="168"/>
      <c r="M43" s="94"/>
      <c r="N43" s="74"/>
      <c r="O43" s="152"/>
      <c r="P43" s="78"/>
      <c r="Q43" s="81"/>
      <c r="R43" s="78"/>
      <c r="S43" s="81"/>
      <c r="T43" s="78"/>
      <c r="U43" s="81"/>
      <c r="V43" s="82"/>
      <c r="W43" s="152"/>
      <c r="X43" s="78"/>
      <c r="Y43" s="81"/>
      <c r="Z43" s="78"/>
      <c r="AA43" s="81"/>
      <c r="AB43" s="78"/>
      <c r="AC43" s="151"/>
      <c r="AD43" s="82"/>
      <c r="AE43" s="216">
        <v>1</v>
      </c>
      <c r="AF43" s="247">
        <v>1</v>
      </c>
      <c r="AG43" s="168"/>
    </row>
    <row r="44" spans="1:33">
      <c r="A44" s="168"/>
      <c r="B44" s="23">
        <v>9</v>
      </c>
      <c r="C44" s="24" t="s">
        <v>32</v>
      </c>
      <c r="D44" s="168"/>
      <c r="E44" s="51"/>
      <c r="F44" s="32">
        <f>SUM(F45)</f>
        <v>8</v>
      </c>
      <c r="G44" s="32">
        <f>SUM(G45)</f>
        <v>6.3999999999999995</v>
      </c>
      <c r="H44" s="32"/>
      <c r="I44" s="153"/>
      <c r="J44" s="154"/>
      <c r="K44" s="155"/>
      <c r="L44" s="168"/>
      <c r="M44" s="156"/>
      <c r="N44" s="157"/>
      <c r="O44" s="158"/>
      <c r="P44" s="159"/>
      <c r="Q44" s="160"/>
      <c r="R44" s="159"/>
      <c r="S44" s="160"/>
      <c r="T44" s="159"/>
      <c r="U44" s="160"/>
      <c r="V44" s="159"/>
      <c r="W44" s="158"/>
      <c r="X44" s="159"/>
      <c r="Y44" s="160"/>
      <c r="Z44" s="159"/>
      <c r="AA44" s="160"/>
      <c r="AB44" s="159"/>
      <c r="AC44" s="160"/>
      <c r="AD44" s="159"/>
      <c r="AE44" s="158"/>
      <c r="AF44" s="161"/>
      <c r="AG44" s="168"/>
    </row>
    <row r="45" spans="1:33">
      <c r="A45" s="168"/>
      <c r="B45" s="25">
        <v>9.1</v>
      </c>
      <c r="C45" s="62" t="s">
        <v>33</v>
      </c>
      <c r="D45" s="168"/>
      <c r="E45" s="196"/>
      <c r="F45" s="181">
        <v>8</v>
      </c>
      <c r="G45" s="188">
        <f>SUM(N45,P45,T45,V45,X45,Z45,AB45,AD45,AF45)</f>
        <v>6.3999999999999995</v>
      </c>
      <c r="H45" s="198"/>
      <c r="I45" s="208"/>
      <c r="J45" s="2"/>
      <c r="K45" s="162"/>
      <c r="L45" s="168"/>
      <c r="M45" s="218">
        <v>0.8</v>
      </c>
      <c r="N45" s="174">
        <v>0</v>
      </c>
      <c r="O45" s="212">
        <v>0.8</v>
      </c>
      <c r="P45" s="245">
        <v>0</v>
      </c>
      <c r="Q45" s="213">
        <v>0.8</v>
      </c>
      <c r="R45" s="245">
        <f>R15</f>
        <v>0.5</v>
      </c>
      <c r="S45" s="219">
        <v>0.8</v>
      </c>
      <c r="T45" s="245">
        <v>0.5</v>
      </c>
      <c r="U45" s="219">
        <v>0.8</v>
      </c>
      <c r="V45" s="246">
        <v>1</v>
      </c>
      <c r="W45" s="212">
        <v>0.8</v>
      </c>
      <c r="X45" s="245">
        <v>1.5</v>
      </c>
      <c r="Y45" s="219">
        <v>0.8</v>
      </c>
      <c r="Z45" s="245">
        <v>1</v>
      </c>
      <c r="AA45" s="213">
        <v>0.8</v>
      </c>
      <c r="AB45" s="245">
        <v>0.8</v>
      </c>
      <c r="AC45" s="219">
        <v>0.8</v>
      </c>
      <c r="AD45" s="246">
        <v>0.8</v>
      </c>
      <c r="AE45" s="220">
        <v>0.8</v>
      </c>
      <c r="AF45" s="247">
        <v>0.8</v>
      </c>
      <c r="AG45" s="168"/>
    </row>
    <row r="46" spans="1:33" ht="13.5" thickBot="1">
      <c r="A46" s="168"/>
      <c r="B46" s="26"/>
      <c r="C46" s="63" t="s">
        <v>34</v>
      </c>
      <c r="D46" s="168"/>
      <c r="E46" s="52"/>
      <c r="F46" s="35">
        <f>SUM(F4,F6,F12,F14,F29,F34,F36,F44)</f>
        <v>80</v>
      </c>
      <c r="G46" s="35">
        <f>SUM(G4,G6,G12,G14,G29,G34,G36,G44)</f>
        <v>80.050000000000011</v>
      </c>
      <c r="H46" s="41"/>
      <c r="I46" s="42"/>
      <c r="J46" s="43"/>
      <c r="K46" s="163"/>
      <c r="L46" s="168"/>
      <c r="M46" s="165">
        <f>SUM(M45,M37:M43,M35,M30:M33,M15:M28,M13:M13,M7:M11,M5:M5)</f>
        <v>8.1999999999999993</v>
      </c>
      <c r="N46" s="164">
        <f>SUM(N45,N37:N42,N35,N30:N33,N15:N28,N13:N13,N7:N11,N5:N5)</f>
        <v>7.4</v>
      </c>
      <c r="O46" s="165">
        <f>SUM(O45,O37:O43,O35,O30:O33,O15:O28,O13:O13,O7:O11,O5:O5)</f>
        <v>8.1999999999999993</v>
      </c>
      <c r="P46" s="164">
        <f>SUM(P45,P37:P42,P35,P30:P33,P15:P28,P13:P13,P7:P11,P5:P5)</f>
        <v>7.75</v>
      </c>
      <c r="Q46" s="165">
        <f>SUM(Q45,Q37:Q43,Q35,Q30:Q33,Q15:Q28,Q13:Q13,Q7:Q11,Q5:Q5)</f>
        <v>7.7</v>
      </c>
      <c r="R46" s="164">
        <f>SUM(R45,R37:R42,R35,R30:R33,R17:R28,R13:R13,R7:R11,R5:R5)</f>
        <v>7.4</v>
      </c>
      <c r="S46" s="165">
        <f>SUM(S45,S37:S43,S35,S30:S33,S15:S28,S13:S13,S7:S11,S5:S5)</f>
        <v>8.1999999999999993</v>
      </c>
      <c r="T46" s="164">
        <f>SUM(T45,T37:T42,T35,T30:T33,T15:T28,T13:T13,T7:T11,T5:T5)</f>
        <v>8.9</v>
      </c>
      <c r="U46" s="165">
        <f>SUM(U45,U37:U43,U35,U30:U33,U15:U28,U13:U13,U7:U11,U5:U5)</f>
        <v>8.1999999999999993</v>
      </c>
      <c r="V46" s="164">
        <f>SUM(V45,V37:V42,V35,V30:V33,V15:V28,V13:V13,V7:V11,V5:V5)</f>
        <v>7.9</v>
      </c>
      <c r="W46" s="165">
        <f>SUM(W45,W37:W43,W35,W30:W33,W15:W28,W13:W13,W7:W11,W5:W5)</f>
        <v>8.1999999999999993</v>
      </c>
      <c r="X46" s="164">
        <f>SUM(X45,X37:X42,X35,X30:X33,X15:X28,X13:X13,X7:X11,X5:X5)</f>
        <v>7.9</v>
      </c>
      <c r="Y46" s="165">
        <f>SUM(Y45,Y37:Y43,Y35,Y30:Y33,Y15:Y28,Y13:Y13,Y7:Y11,Y5:Y5)</f>
        <v>7.7</v>
      </c>
      <c r="Z46" s="164">
        <f>SUM(Z45,Z37:Z42,Z35,Z30:Z33,Z15:Z28,Z13:Z13,Z7:Z11,Z5:Z5)</f>
        <v>7.7</v>
      </c>
      <c r="AA46" s="165">
        <f>SUM(AA45,AA37:AA43,AA35,AA30:AA33,AA15:AA28,AA13:AA13,AA7:AA11,AA5:AA5)</f>
        <v>7.7</v>
      </c>
      <c r="AB46" s="164">
        <f>SUM(AB45,AB37:AB42,AB35,AB30:AB33,AB15:AB28,AB13:AB13,AB7:AB11,AB5:AB5)</f>
        <v>9.1999999999999993</v>
      </c>
      <c r="AC46" s="165">
        <f>SUM(AC45,AC37:AC43,AC35,AC30:AC33,AC15:AC28,AC13:AC13,AC7:AC11,AC5:AC5)</f>
        <v>7.7</v>
      </c>
      <c r="AD46" s="164">
        <f>SUM(AD45,AD37:AD42,AD35,AD30:AD33,AD15:AD28,AD13:AD13,AD7:AD11,AD5:AD5)</f>
        <v>8.6999999999999993</v>
      </c>
      <c r="AE46" s="165">
        <f>SUM(AE45,AE37:AE43,AE35,AE30:AE33,AE15:AE28,AE13:AE13,AE7:AE11,AE5:AE5)</f>
        <v>8.1999999999999993</v>
      </c>
      <c r="AF46" s="166">
        <f>SUM(AF45,AF37:AF43,AF35,AF30:AF33,AF15:AF28,AF13:AF13,AF7:AF11,AF5:AF5)</f>
        <v>8.6999999999999993</v>
      </c>
      <c r="AG46" s="168"/>
    </row>
    <row r="47" spans="1:33">
      <c r="C47" s="5"/>
      <c r="F47" s="211">
        <f>SUM(M46,O46,S46,Q46,U46,W46,Y46,AA46,AC46,AE46)</f>
        <v>80.000000000000014</v>
      </c>
    </row>
    <row r="48" spans="1:33">
      <c r="B48" s="176" t="s">
        <v>55</v>
      </c>
      <c r="C48" s="169" t="s">
        <v>56</v>
      </c>
    </row>
    <row r="49" spans="2:3" s="1" customFormat="1">
      <c r="B49" s="177" t="s">
        <v>55</v>
      </c>
      <c r="C49" s="169" t="s">
        <v>57</v>
      </c>
    </row>
    <row r="50" spans="2:3" s="1" customFormat="1">
      <c r="B50" s="171"/>
      <c r="C50" s="169" t="s">
        <v>58</v>
      </c>
    </row>
    <row r="51" spans="2:3" s="1" customFormat="1">
      <c r="B51" s="172" t="s">
        <v>52</v>
      </c>
      <c r="C51" s="170" t="s">
        <v>60</v>
      </c>
    </row>
    <row r="52" spans="2:3" s="1" customFormat="1">
      <c r="B52" s="172" t="s">
        <v>54</v>
      </c>
      <c r="C52" s="170" t="s">
        <v>59</v>
      </c>
    </row>
    <row r="53" spans="2:3" s="1" customFormat="1">
      <c r="B53" s="172" t="s">
        <v>53</v>
      </c>
      <c r="C53" s="170" t="s">
        <v>61</v>
      </c>
    </row>
  </sheetData>
  <mergeCells count="29">
    <mergeCell ref="W2:X2"/>
    <mergeCell ref="Y2:Z2"/>
    <mergeCell ref="AA2:AB2"/>
    <mergeCell ref="AC2:AD2"/>
    <mergeCell ref="AE2:AF2"/>
    <mergeCell ref="U2:V2"/>
    <mergeCell ref="E2:E3"/>
    <mergeCell ref="F2:F3"/>
    <mergeCell ref="G2:G3"/>
    <mergeCell ref="H2:H3"/>
    <mergeCell ref="I2:I3"/>
    <mergeCell ref="J2:J3"/>
    <mergeCell ref="K2:K3"/>
    <mergeCell ref="M2:N2"/>
    <mergeCell ref="O2:P2"/>
    <mergeCell ref="Q2:R2"/>
    <mergeCell ref="S2:T2"/>
    <mergeCell ref="AE1:AF1"/>
    <mergeCell ref="F1:H1"/>
    <mergeCell ref="J1:K1"/>
    <mergeCell ref="M1:N1"/>
    <mergeCell ref="O1:P1"/>
    <mergeCell ref="Q1:R1"/>
    <mergeCell ref="S1:T1"/>
    <mergeCell ref="U1:V1"/>
    <mergeCell ref="W1:X1"/>
    <mergeCell ref="Y1:Z1"/>
    <mergeCell ref="AA1:AB1"/>
    <mergeCell ref="AC1:AD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Zeitplan_Ist</vt:lpstr>
      <vt:lpstr>Zeitplan_Soll</vt:lpstr>
      <vt:lpstr>Tätigkeiten_Beschreibung</vt:lpstr>
      <vt:lpstr>Meilensteine_Beschreibung</vt:lpstr>
      <vt:lpstr>Tabelle1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Wanda Lao</dc:creator>
  <cp:lastModifiedBy>Wanda Lao</cp:lastModifiedBy>
  <dcterms:created xsi:type="dcterms:W3CDTF">2017-03-24T05:55:38Z</dcterms:created>
  <dcterms:modified xsi:type="dcterms:W3CDTF">2017-05-01T17:15:24Z</dcterms:modified>
</cp:coreProperties>
</file>