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600" windowHeight="7740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Q20" i="4" l="1"/>
  <c r="R20" i="4" s="1"/>
  <c r="P20" i="4"/>
  <c r="O20" i="4"/>
  <c r="N20" i="4"/>
  <c r="M20" i="4"/>
  <c r="Q19" i="4"/>
  <c r="R19" i="4" s="1"/>
  <c r="P19" i="4"/>
  <c r="N19" i="4"/>
  <c r="O19" i="4" s="1"/>
  <c r="M19" i="4"/>
  <c r="Q18" i="4"/>
  <c r="R18" i="4" s="1"/>
  <c r="P18" i="4"/>
  <c r="O18" i="4"/>
  <c r="P29" i="4" s="1"/>
  <c r="N18" i="4"/>
  <c r="M18" i="4"/>
  <c r="Q16" i="4"/>
  <c r="R16" i="4" s="1"/>
  <c r="P16" i="4"/>
  <c r="N16" i="4"/>
  <c r="O16" i="4" s="1"/>
  <c r="M16" i="4"/>
  <c r="Q15" i="4"/>
  <c r="R15" i="4" s="1"/>
  <c r="P15" i="4"/>
  <c r="O15" i="4"/>
  <c r="N15" i="4"/>
  <c r="M15" i="4"/>
  <c r="Q14" i="4"/>
  <c r="R14" i="4" s="1"/>
  <c r="Q28" i="4" s="1"/>
  <c r="P14" i="4"/>
  <c r="N14" i="4"/>
  <c r="O14" i="4" s="1"/>
  <c r="M14" i="4"/>
  <c r="Q12" i="4"/>
  <c r="R12" i="4" s="1"/>
  <c r="P12" i="4"/>
  <c r="O12" i="4"/>
  <c r="N12" i="4"/>
  <c r="M12" i="4"/>
  <c r="Q11" i="4"/>
  <c r="R11" i="4" s="1"/>
  <c r="P11" i="4"/>
  <c r="N11" i="4"/>
  <c r="O11" i="4" s="1"/>
  <c r="M11" i="4"/>
  <c r="Q10" i="4"/>
  <c r="R10" i="4" s="1"/>
  <c r="Q27" i="4" s="1"/>
  <c r="P10" i="4"/>
  <c r="O10" i="4"/>
  <c r="P27" i="4" s="1"/>
  <c r="N10" i="4"/>
  <c r="M10" i="4"/>
  <c r="Q8" i="4"/>
  <c r="R8" i="4" s="1"/>
  <c r="P8" i="4"/>
  <c r="N8" i="4"/>
  <c r="O8" i="4" s="1"/>
  <c r="M8" i="4"/>
  <c r="Q7" i="4"/>
  <c r="R7" i="4" s="1"/>
  <c r="P7" i="4"/>
  <c r="O7" i="4"/>
  <c r="N7" i="4"/>
  <c r="M7" i="4"/>
  <c r="Q6" i="4"/>
  <c r="R6" i="4" s="1"/>
  <c r="Q26" i="4" s="1"/>
  <c r="P6" i="4"/>
  <c r="N6" i="4"/>
  <c r="O6" i="4" s="1"/>
  <c r="P26" i="4" s="1"/>
  <c r="M6" i="4"/>
  <c r="M14" i="1"/>
  <c r="P15" i="1"/>
  <c r="P16" i="1"/>
  <c r="P14" i="1"/>
  <c r="N14" i="1"/>
  <c r="M15" i="1"/>
  <c r="M16" i="1"/>
  <c r="Q14" i="1"/>
  <c r="Q6" i="1"/>
  <c r="P6" i="1"/>
  <c r="P28" i="4" l="1"/>
  <c r="Q29" i="4"/>
  <c r="N18" i="1"/>
  <c r="P18" i="1"/>
  <c r="Q18" i="1"/>
  <c r="R18" i="1" s="1"/>
  <c r="Q19" i="1"/>
  <c r="Q20" i="1"/>
  <c r="P19" i="1"/>
  <c r="P20" i="1"/>
  <c r="N19" i="1"/>
  <c r="N20" i="1"/>
  <c r="M19" i="1"/>
  <c r="M20" i="1"/>
  <c r="M18" i="1"/>
  <c r="Q16" i="1"/>
  <c r="Q15" i="1"/>
  <c r="N15" i="1"/>
  <c r="N16" i="1"/>
  <c r="Q11" i="1"/>
  <c r="Q12" i="1"/>
  <c r="Q10" i="1"/>
  <c r="P11" i="1"/>
  <c r="P12" i="1"/>
  <c r="P10" i="1"/>
  <c r="N10" i="1"/>
  <c r="N11" i="1"/>
  <c r="N12" i="1"/>
  <c r="M12" i="1"/>
  <c r="M11" i="1"/>
  <c r="M10" i="1"/>
  <c r="Q7" i="1"/>
  <c r="Q8" i="1"/>
  <c r="P7" i="1"/>
  <c r="P8" i="1"/>
  <c r="N7" i="1"/>
  <c r="N8" i="1"/>
  <c r="N6" i="1"/>
  <c r="M8" i="1"/>
  <c r="M7" i="1"/>
  <c r="M6" i="1"/>
  <c r="O19" i="1" l="1"/>
  <c r="O10" i="1"/>
  <c r="O20" i="1"/>
  <c r="O18" i="1"/>
  <c r="R12" i="1"/>
  <c r="O15" i="1"/>
  <c r="R14" i="1"/>
  <c r="R19" i="1"/>
  <c r="O14" i="1"/>
  <c r="R20" i="1"/>
  <c r="R10" i="1"/>
  <c r="O16" i="1"/>
  <c r="R16" i="1"/>
  <c r="R15" i="1"/>
  <c r="O12" i="1"/>
  <c r="R11" i="1"/>
  <c r="O11" i="1"/>
  <c r="P27" i="1" s="1"/>
  <c r="O6" i="1"/>
  <c r="R6" i="1"/>
  <c r="R8" i="1"/>
  <c r="O8" i="1"/>
  <c r="R7" i="1"/>
  <c r="O7" i="1"/>
  <c r="Q29" i="1" l="1"/>
  <c r="P29" i="1"/>
  <c r="Q28" i="1"/>
  <c r="P28" i="1"/>
  <c r="Q27" i="1"/>
  <c r="Q26" i="1"/>
  <c r="P26" i="1"/>
</calcChain>
</file>

<file path=xl/sharedStrings.xml><?xml version="1.0" encoding="utf-8"?>
<sst xmlns="http://schemas.openxmlformats.org/spreadsheetml/2006/main" count="126" uniqueCount="41">
  <si>
    <t>Mass of cart 1:</t>
  </si>
  <si>
    <t>kg</t>
  </si>
  <si>
    <t>Mass of cart 2:</t>
  </si>
  <si>
    <t>Mass of bar:</t>
  </si>
  <si>
    <r>
      <t>m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</si>
  <si>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</si>
  <si>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 xml:space="preserve"> = </t>
    </r>
  </si>
  <si>
    <t>Trial</t>
  </si>
  <si>
    <r>
      <t>m</t>
    </r>
    <r>
      <rPr>
        <vertAlign val="subscript"/>
        <sz val="14"/>
        <color theme="1"/>
        <rFont val="Calibri"/>
        <family val="2"/>
        <scheme val="minor"/>
      </rPr>
      <t>1</t>
    </r>
  </si>
  <si>
    <r>
      <t>m</t>
    </r>
    <r>
      <rPr>
        <vertAlign val="subscript"/>
        <sz val="14"/>
        <color theme="1"/>
        <rFont val="Calibri"/>
        <family val="2"/>
        <scheme val="minor"/>
      </rPr>
      <t>2</t>
    </r>
  </si>
  <si>
    <r>
      <t>v</t>
    </r>
    <r>
      <rPr>
        <vertAlign val="subscript"/>
        <sz val="14"/>
        <color theme="1"/>
        <rFont val="Calibri"/>
        <family val="2"/>
        <scheme val="minor"/>
      </rPr>
      <t>1i</t>
    </r>
    <r>
      <rPr>
        <sz val="14"/>
        <color theme="1"/>
        <rFont val="Calibri"/>
        <family val="2"/>
        <scheme val="minor"/>
      </rPr>
      <t>(m/s)</t>
    </r>
  </si>
  <si>
    <r>
      <t>v</t>
    </r>
    <r>
      <rPr>
        <vertAlign val="subscript"/>
        <sz val="14"/>
        <color theme="1"/>
        <rFont val="Calibri"/>
        <family val="2"/>
        <scheme val="minor"/>
      </rPr>
      <t>1f</t>
    </r>
    <r>
      <rPr>
        <sz val="14"/>
        <color theme="1"/>
        <rFont val="Calibri"/>
        <family val="2"/>
        <scheme val="minor"/>
      </rPr>
      <t>(m/s)</t>
    </r>
  </si>
  <si>
    <r>
      <t>v</t>
    </r>
    <r>
      <rPr>
        <vertAlign val="subscript"/>
        <sz val="14"/>
        <color theme="1"/>
        <rFont val="Calibri"/>
        <family val="2"/>
        <scheme val="minor"/>
      </rPr>
      <t>2f</t>
    </r>
    <r>
      <rPr>
        <sz val="14"/>
        <color theme="1"/>
        <rFont val="Calibri"/>
        <family val="2"/>
        <scheme val="minor"/>
      </rPr>
      <t>(m/s)</t>
    </r>
  </si>
  <si>
    <r>
      <t xml:space="preserve">Table 2. Elastic Collision - </t>
    </r>
    <r>
      <rPr>
        <i/>
        <sz val="14"/>
        <color theme="1"/>
        <rFont val="Calibri"/>
        <family val="2"/>
        <scheme val="minor"/>
      </rPr>
      <t>Smaller mass in motion</t>
    </r>
  </si>
  <si>
    <r>
      <t xml:space="preserve">Table 1. Elastic Collision - </t>
    </r>
    <r>
      <rPr>
        <i/>
        <sz val="14"/>
        <color theme="1"/>
        <rFont val="Calibri"/>
        <family val="2"/>
        <scheme val="minor"/>
      </rPr>
      <t>Similar Masses</t>
    </r>
  </si>
  <si>
    <r>
      <t>m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+m</t>
    </r>
    <r>
      <rPr>
        <vertAlign val="subscript"/>
        <sz val="14"/>
        <color theme="1"/>
        <rFont val="Calibri"/>
        <family val="2"/>
        <scheme val="minor"/>
      </rPr>
      <t>B</t>
    </r>
  </si>
  <si>
    <r>
      <t xml:space="preserve">Table 3. Elastic Collision - </t>
    </r>
    <r>
      <rPr>
        <i/>
        <sz val="14"/>
        <color theme="1"/>
        <rFont val="Calibri"/>
        <family val="2"/>
        <scheme val="minor"/>
      </rPr>
      <t>Larger mass in motion</t>
    </r>
  </si>
  <si>
    <t>Table 4. Totally Inelastic Collision</t>
  </si>
  <si>
    <r>
      <t>m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+m</t>
    </r>
    <r>
      <rPr>
        <vertAlign val="subscript"/>
        <sz val="14"/>
        <color theme="1"/>
        <rFont val="Calibri"/>
        <family val="2"/>
        <scheme val="minor"/>
      </rPr>
      <t>2</t>
    </r>
  </si>
  <si>
    <r>
      <t>m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+m</t>
    </r>
    <r>
      <rPr>
        <vertAlign val="subscript"/>
        <sz val="14"/>
        <color theme="1"/>
        <rFont val="Calibri"/>
        <family val="2"/>
        <scheme val="minor"/>
      </rPr>
      <t>B</t>
    </r>
  </si>
  <si>
    <r>
      <t>m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/>
    </r>
  </si>
  <si>
    <r>
      <t xml:space="preserve">Elastic Collision - </t>
    </r>
    <r>
      <rPr>
        <i/>
        <sz val="14"/>
        <color theme="1"/>
        <rFont val="Calibri"/>
        <family val="2"/>
        <scheme val="minor"/>
      </rPr>
      <t>Similar Masses</t>
    </r>
  </si>
  <si>
    <r>
      <t xml:space="preserve">Elastic Collision - </t>
    </r>
    <r>
      <rPr>
        <i/>
        <sz val="14"/>
        <color theme="1"/>
        <rFont val="Calibri"/>
        <family val="2"/>
        <scheme val="minor"/>
      </rPr>
      <t>Smaller mass in motion</t>
    </r>
  </si>
  <si>
    <r>
      <t xml:space="preserve">Elastic Collision - </t>
    </r>
    <r>
      <rPr>
        <i/>
        <sz val="14"/>
        <color theme="1"/>
        <rFont val="Calibri"/>
        <family val="2"/>
        <scheme val="minor"/>
      </rPr>
      <t>Larger mass in motion</t>
    </r>
  </si>
  <si>
    <t>Totally Inelastic Collision</t>
  </si>
  <si>
    <t>Table 5</t>
  </si>
  <si>
    <t>Type of collision</t>
  </si>
  <si>
    <t>Elastic</t>
  </si>
  <si>
    <t>Totally Inelastic</t>
  </si>
  <si>
    <t>Similar masses</t>
  </si>
  <si>
    <t>Smaller mass in motion</t>
  </si>
  <si>
    <t>Larger mass in motion</t>
  </si>
  <si>
    <r>
      <t xml:space="preserve">Total </t>
    </r>
    <r>
      <rPr>
        <b/>
        <sz val="14"/>
        <color theme="1"/>
        <rFont val="Calibri"/>
        <family val="2"/>
        <scheme val="minor"/>
      </rPr>
      <t>p</t>
    </r>
    <r>
      <rPr>
        <vertAlign val="subscript"/>
        <sz val="14"/>
        <color theme="1"/>
        <rFont val="Calibri"/>
        <family val="2"/>
        <scheme val="minor"/>
      </rPr>
      <t xml:space="preserve">i
</t>
    </r>
    <r>
      <rPr>
        <sz val="14"/>
        <color theme="1"/>
        <rFont val="Calibri"/>
        <family val="2"/>
        <scheme val="minor"/>
      </rPr>
      <t>(kg m/s)</t>
    </r>
  </si>
  <si>
    <r>
      <t xml:space="preserve">Total </t>
    </r>
    <r>
      <rPr>
        <b/>
        <sz val="14"/>
        <color theme="1"/>
        <rFont val="Calibri"/>
        <family val="2"/>
        <scheme val="minor"/>
      </rPr>
      <t>p</t>
    </r>
    <r>
      <rPr>
        <vertAlign val="subscript"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 xml:space="preserve">
(kg m/s)</t>
    </r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</si>
  <si>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p/p</t>
    </r>
    <r>
      <rPr>
        <vertAlign val="subscript"/>
        <sz val="14"/>
        <color theme="1"/>
        <rFont val="Calibri"/>
        <family val="2"/>
        <scheme val="minor"/>
      </rPr>
      <t xml:space="preserve">i
</t>
    </r>
    <r>
      <rPr>
        <sz val="14"/>
        <color theme="1"/>
        <rFont val="Calibri"/>
        <family val="2"/>
        <scheme val="minor"/>
      </rPr>
      <t xml:space="preserve">(%)  </t>
    </r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</si>
  <si>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</rPr>
      <t>K</t>
    </r>
    <r>
      <rPr>
        <sz val="14"/>
        <color theme="1"/>
        <rFont val="Calibri"/>
        <family val="2"/>
        <scheme val="minor"/>
      </rPr>
      <t>/K</t>
    </r>
    <r>
      <rPr>
        <vertAlign val="subscript"/>
        <sz val="14"/>
        <color theme="1"/>
        <rFont val="Calibri"/>
        <family val="2"/>
        <scheme val="minor"/>
      </rPr>
      <t xml:space="preserve">i
</t>
    </r>
    <r>
      <rPr>
        <sz val="14"/>
        <color theme="1"/>
        <rFont val="Calibri"/>
        <family val="2"/>
        <scheme val="minor"/>
      </rPr>
      <t xml:space="preserve">(%)  </t>
    </r>
  </si>
  <si>
    <r>
      <t>Total K</t>
    </r>
    <r>
      <rPr>
        <vertAlign val="subscript"/>
        <sz val="14"/>
        <color theme="1"/>
        <rFont val="Calibri"/>
        <family val="2"/>
        <scheme val="minor"/>
      </rPr>
      <t xml:space="preserve">i
</t>
    </r>
    <r>
      <rPr>
        <sz val="14"/>
        <color theme="1"/>
        <rFont val="Calibri"/>
        <family val="2"/>
        <scheme val="minor"/>
      </rPr>
      <t>(J)</t>
    </r>
  </si>
  <si>
    <r>
      <t>Total K</t>
    </r>
    <r>
      <rPr>
        <vertAlign val="subscript"/>
        <sz val="14"/>
        <color theme="1"/>
        <rFont val="Calibri"/>
        <family val="2"/>
        <scheme val="minor"/>
      </rPr>
      <t xml:space="preserve">f
</t>
    </r>
    <r>
      <rPr>
        <sz val="14"/>
        <color theme="1"/>
        <rFont val="Calibri"/>
        <family val="2"/>
        <scheme val="minor"/>
      </rPr>
      <t>(J)</t>
    </r>
  </si>
  <si>
    <r>
      <t xml:space="preserve">Average
</t>
    </r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p/p</t>
    </r>
    <r>
      <rPr>
        <vertAlign val="subscript"/>
        <sz val="14"/>
        <color theme="1"/>
        <rFont val="Calibri"/>
        <family val="2"/>
        <scheme val="minor"/>
      </rPr>
      <t xml:space="preserve">i </t>
    </r>
    <r>
      <rPr>
        <sz val="14"/>
        <color theme="1"/>
        <rFont val="Calibri"/>
        <family val="2"/>
        <scheme val="minor"/>
      </rPr>
      <t xml:space="preserve">(%)  </t>
    </r>
  </si>
  <si>
    <r>
      <t xml:space="preserve">Average
</t>
    </r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K/K</t>
    </r>
    <r>
      <rPr>
        <vertAlign val="subscript"/>
        <sz val="14"/>
        <color theme="1"/>
        <rFont val="Calibri"/>
        <family val="2"/>
        <scheme val="minor"/>
      </rPr>
      <t xml:space="preserve">i </t>
    </r>
    <r>
      <rPr>
        <sz val="14"/>
        <color theme="1"/>
        <rFont val="Calibri"/>
        <family val="2"/>
        <scheme val="minor"/>
      </rPr>
      <t xml:space="preserve">(%)  </t>
    </r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</si>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</sst>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b/>
      <sz val="14"/>
      <color theme="3" tint="0.59999389629810485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164" fontId="7" fillId="0" borderId="1" xfId="0" applyNumberFormat="1" applyFont="1" applyBorder="1"/>
    <xf numFmtId="164" fontId="9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165" fontId="10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workbookViewId="0">
      <selection activeCell="J25" sqref="J25"/>
    </sheetView>
  </sheetViews>
  <sheetFormatPr defaultRowHeight="18.75" x14ac:dyDescent="0.3"/>
  <cols>
    <col min="1" max="1" width="17.85546875" style="1" bestFit="1" customWidth="1"/>
    <col min="2" max="2" width="10.140625" style="2" bestFit="1" customWidth="1"/>
    <col min="3" max="3" width="13.42578125" style="4" customWidth="1"/>
    <col min="4" max="4" width="10.140625" style="1" bestFit="1" customWidth="1"/>
    <col min="5" max="5" width="9.140625" style="1"/>
    <col min="6" max="6" width="9.140625" style="3"/>
    <col min="7" max="9" width="17.140625" style="3" customWidth="1"/>
    <col min="10" max="11" width="9.140625" style="1"/>
    <col min="12" max="12" width="9.140625" style="3"/>
    <col min="13" max="18" width="15.7109375" style="3" customWidth="1"/>
    <col min="19" max="16384" width="9.140625" style="1"/>
  </cols>
  <sheetData>
    <row r="2" spans="1:18" x14ac:dyDescent="0.3">
      <c r="F2" s="15" t="s">
        <v>14</v>
      </c>
      <c r="G2" s="15"/>
      <c r="H2" s="15"/>
      <c r="I2" s="15"/>
      <c r="L2" s="16" t="s">
        <v>25</v>
      </c>
      <c r="M2" s="16"/>
      <c r="N2" s="16"/>
      <c r="O2" s="16"/>
      <c r="P2" s="16"/>
      <c r="Q2" s="16"/>
      <c r="R2" s="16"/>
    </row>
    <row r="3" spans="1:18" ht="39.75" customHeight="1" x14ac:dyDescent="0.35">
      <c r="F3" s="5"/>
      <c r="G3" s="5" t="s">
        <v>8</v>
      </c>
      <c r="H3" s="5" t="s">
        <v>8</v>
      </c>
      <c r="I3" s="5" t="s">
        <v>9</v>
      </c>
      <c r="L3" s="22"/>
      <c r="M3" s="17" t="s">
        <v>32</v>
      </c>
      <c r="N3" s="17" t="s">
        <v>33</v>
      </c>
      <c r="O3" s="17" t="s">
        <v>34</v>
      </c>
      <c r="P3" s="17" t="s">
        <v>36</v>
      </c>
      <c r="Q3" s="17" t="s">
        <v>37</v>
      </c>
      <c r="R3" s="17" t="s">
        <v>35</v>
      </c>
    </row>
    <row r="4" spans="1:18" ht="20.25" x14ac:dyDescent="0.35">
      <c r="F4" s="5" t="s">
        <v>7</v>
      </c>
      <c r="G4" s="5" t="s">
        <v>10</v>
      </c>
      <c r="H4" s="5" t="s">
        <v>11</v>
      </c>
      <c r="I4" s="5" t="s">
        <v>12</v>
      </c>
      <c r="L4" s="23"/>
      <c r="M4" s="19"/>
      <c r="N4" s="19"/>
      <c r="O4" s="19"/>
      <c r="P4" s="18"/>
      <c r="Q4" s="18"/>
      <c r="R4" s="19"/>
    </row>
    <row r="5" spans="1:18" ht="20.25" x14ac:dyDescent="0.35">
      <c r="A5" s="1" t="s">
        <v>0</v>
      </c>
      <c r="B5" s="2" t="s">
        <v>4</v>
      </c>
      <c r="C5" s="8"/>
      <c r="D5" s="1" t="s">
        <v>1</v>
      </c>
      <c r="F5" s="5">
        <v>1</v>
      </c>
      <c r="G5" s="9"/>
      <c r="H5" s="9"/>
      <c r="I5" s="9"/>
      <c r="L5" s="5" t="s">
        <v>7</v>
      </c>
      <c r="M5" s="21" t="s">
        <v>21</v>
      </c>
      <c r="N5" s="21"/>
      <c r="O5" s="21"/>
      <c r="P5" s="21"/>
      <c r="Q5" s="21"/>
      <c r="R5" s="21"/>
    </row>
    <row r="6" spans="1:18" ht="20.25" x14ac:dyDescent="0.35">
      <c r="A6" s="1" t="s">
        <v>2</v>
      </c>
      <c r="B6" s="2" t="s">
        <v>5</v>
      </c>
      <c r="C6" s="8"/>
      <c r="D6" s="1" t="s">
        <v>1</v>
      </c>
      <c r="F6" s="5">
        <v>2</v>
      </c>
      <c r="G6" s="9"/>
      <c r="H6" s="9"/>
      <c r="I6" s="9"/>
      <c r="L6" s="5">
        <v>1</v>
      </c>
      <c r="M6" s="10">
        <f>$C$5*G5</f>
        <v>0</v>
      </c>
      <c r="N6" s="10">
        <f>$C$5*H5+$C$6*I5</f>
        <v>0</v>
      </c>
      <c r="O6" s="11" t="e">
        <f>(N6-M6)/M6*100</f>
        <v>#DIV/0!</v>
      </c>
      <c r="P6" s="10">
        <f>1/2*$C$5*G5^2</f>
        <v>0</v>
      </c>
      <c r="Q6" s="10">
        <f>1/2*$C$5*H5^2+1/2*$C$6*I5^2</f>
        <v>0</v>
      </c>
      <c r="R6" s="11" t="e">
        <f>(Q6-P6)/P6*100</f>
        <v>#DIV/0!</v>
      </c>
    </row>
    <row r="7" spans="1:18" ht="20.25" x14ac:dyDescent="0.35">
      <c r="A7" s="1" t="s">
        <v>3</v>
      </c>
      <c r="B7" s="2" t="s">
        <v>6</v>
      </c>
      <c r="C7" s="8"/>
      <c r="D7" s="1" t="s">
        <v>1</v>
      </c>
      <c r="F7" s="5">
        <v>3</v>
      </c>
      <c r="G7" s="9"/>
      <c r="H7" s="9"/>
      <c r="I7" s="9"/>
      <c r="L7" s="5">
        <v>2</v>
      </c>
      <c r="M7" s="10">
        <f>$C$5*G6</f>
        <v>0</v>
      </c>
      <c r="N7" s="10">
        <f>$C$5*H6+$C$6*I6</f>
        <v>0</v>
      </c>
      <c r="O7" s="11" t="e">
        <f t="shared" ref="O7:O8" si="0">(N7-M7)/M7*100</f>
        <v>#DIV/0!</v>
      </c>
      <c r="P7" s="10">
        <f>1/2*$C$5*G6^2</f>
        <v>0</v>
      </c>
      <c r="Q7" s="10">
        <f>1/2*$C$5*H6^2+1/2*$C$6*I6^2</f>
        <v>0</v>
      </c>
      <c r="R7" s="11" t="e">
        <f t="shared" ref="R7:R8" si="1">(Q7-P7)/P7*100</f>
        <v>#DIV/0!</v>
      </c>
    </row>
    <row r="8" spans="1:18" x14ac:dyDescent="0.3">
      <c r="B8" s="1"/>
      <c r="L8" s="5">
        <v>3</v>
      </c>
      <c r="M8" s="10">
        <f>$C$5*G7</f>
        <v>0</v>
      </c>
      <c r="N8" s="10">
        <f>$C$5*H7+$C$6*I7</f>
        <v>0</v>
      </c>
      <c r="O8" s="11" t="e">
        <f t="shared" si="0"/>
        <v>#DIV/0!</v>
      </c>
      <c r="P8" s="10">
        <f>1/2*$C$5*G7^2</f>
        <v>0</v>
      </c>
      <c r="Q8" s="10">
        <f>1/2*$C$5*H7^2+1/2*$C$6*I7^2</f>
        <v>0</v>
      </c>
      <c r="R8" s="14" t="e">
        <f t="shared" si="1"/>
        <v>#DIV/0!</v>
      </c>
    </row>
    <row r="9" spans="1:18" x14ac:dyDescent="0.3">
      <c r="B9" s="1"/>
      <c r="F9" s="15" t="s">
        <v>13</v>
      </c>
      <c r="G9" s="15"/>
      <c r="H9" s="15"/>
      <c r="I9" s="15"/>
      <c r="L9" s="5" t="s">
        <v>7</v>
      </c>
      <c r="M9" s="21" t="s">
        <v>22</v>
      </c>
      <c r="N9" s="21"/>
      <c r="O9" s="21"/>
      <c r="P9" s="21"/>
      <c r="Q9" s="21"/>
      <c r="R9" s="21"/>
    </row>
    <row r="10" spans="1:18" ht="20.25" x14ac:dyDescent="0.35">
      <c r="B10" s="1"/>
      <c r="F10" s="5"/>
      <c r="G10" s="5" t="s">
        <v>8</v>
      </c>
      <c r="H10" s="5" t="s">
        <v>8</v>
      </c>
      <c r="I10" s="5" t="s">
        <v>15</v>
      </c>
      <c r="L10" s="5">
        <v>1</v>
      </c>
      <c r="M10" s="10">
        <f>$C$5*G12</f>
        <v>0</v>
      </c>
      <c r="N10" s="10">
        <f>$C$5*H12+($C$6+$C$7)*I12</f>
        <v>0</v>
      </c>
      <c r="O10" s="11" t="e">
        <f>(N10-M10)/M10*100</f>
        <v>#DIV/0!</v>
      </c>
      <c r="P10" s="10">
        <f>1/2*$C$5*G12^2</f>
        <v>0</v>
      </c>
      <c r="Q10" s="10">
        <f>1/2*$C$5*H12^2+1/2*($C$6+$C$7)*I12^2</f>
        <v>0</v>
      </c>
      <c r="R10" s="11" t="e">
        <f>(Q10-P10)/P10*100</f>
        <v>#DIV/0!</v>
      </c>
    </row>
    <row r="11" spans="1:18" ht="20.25" x14ac:dyDescent="0.35">
      <c r="B11" s="1"/>
      <c r="F11" s="5" t="s">
        <v>7</v>
      </c>
      <c r="G11" s="5" t="s">
        <v>10</v>
      </c>
      <c r="H11" s="5" t="s">
        <v>11</v>
      </c>
      <c r="I11" s="5" t="s">
        <v>12</v>
      </c>
      <c r="L11" s="5">
        <v>2</v>
      </c>
      <c r="M11" s="10">
        <f>$C$5*G13</f>
        <v>0</v>
      </c>
      <c r="N11" s="10">
        <f>$C$5*H13+($C$6+$C$7)*I13</f>
        <v>0</v>
      </c>
      <c r="O11" s="11" t="e">
        <f t="shared" ref="O11:O12" si="2">(N11-M11)/M11*100</f>
        <v>#DIV/0!</v>
      </c>
      <c r="P11" s="10">
        <f t="shared" ref="P11:P12" si="3">1/2*$C$5*G13^2</f>
        <v>0</v>
      </c>
      <c r="Q11" s="10">
        <f>1/2*$C$5*H13^2+1/2*($C$6+$C$7)*I13^2</f>
        <v>0</v>
      </c>
      <c r="R11" s="11" t="e">
        <f t="shared" ref="R11:R16" si="4">(Q11-P11)/P11*100</f>
        <v>#DIV/0!</v>
      </c>
    </row>
    <row r="12" spans="1:18" x14ac:dyDescent="0.3">
      <c r="F12" s="5">
        <v>1</v>
      </c>
      <c r="G12" s="9"/>
      <c r="H12" s="9"/>
      <c r="I12" s="9"/>
      <c r="L12" s="5">
        <v>3</v>
      </c>
      <c r="M12" s="10">
        <f>$C$5*G14</f>
        <v>0</v>
      </c>
      <c r="N12" s="10">
        <f>$C$5*H14+($C$6+$C$7)*I14</f>
        <v>0</v>
      </c>
      <c r="O12" s="11" t="e">
        <f t="shared" si="2"/>
        <v>#DIV/0!</v>
      </c>
      <c r="P12" s="10">
        <f t="shared" si="3"/>
        <v>0</v>
      </c>
      <c r="Q12" s="10">
        <f>1/2*$C$5*H14^2+1/2*($C$6+$C$7)*I14^2</f>
        <v>0</v>
      </c>
      <c r="R12" s="11" t="e">
        <f t="shared" si="4"/>
        <v>#DIV/0!</v>
      </c>
    </row>
    <row r="13" spans="1:18" x14ac:dyDescent="0.3">
      <c r="F13" s="5">
        <v>2</v>
      </c>
      <c r="G13" s="9"/>
      <c r="H13" s="9"/>
      <c r="I13" s="9"/>
      <c r="L13" s="5" t="s">
        <v>7</v>
      </c>
      <c r="M13" s="21" t="s">
        <v>23</v>
      </c>
      <c r="N13" s="21"/>
      <c r="O13" s="21"/>
      <c r="P13" s="21"/>
      <c r="Q13" s="21"/>
      <c r="R13" s="21"/>
    </row>
    <row r="14" spans="1:18" x14ac:dyDescent="0.3">
      <c r="F14" s="5">
        <v>3</v>
      </c>
      <c r="G14" s="9"/>
      <c r="H14" s="9"/>
      <c r="I14" s="9"/>
      <c r="L14" s="5">
        <v>1</v>
      </c>
      <c r="M14" s="10">
        <f>($C$5+$C$7)*G19</f>
        <v>0</v>
      </c>
      <c r="N14" s="10">
        <f>($C$5+$C$7)*H19+$C$6*I19</f>
        <v>0</v>
      </c>
      <c r="O14" s="11" t="e">
        <f>(N14-M14)/M14*100</f>
        <v>#DIV/0!</v>
      </c>
      <c r="P14" s="10">
        <f>1/2*($C$5+$C$7)*G19^2</f>
        <v>0</v>
      </c>
      <c r="Q14" s="10">
        <f>1/2*($C$5+$C$7)*H19^2+1/2*$C$6*I19^2</f>
        <v>0</v>
      </c>
      <c r="R14" s="11" t="e">
        <f t="shared" si="4"/>
        <v>#DIV/0!</v>
      </c>
    </row>
    <row r="15" spans="1:18" x14ac:dyDescent="0.3">
      <c r="L15" s="5">
        <v>2</v>
      </c>
      <c r="M15" s="10">
        <f t="shared" ref="M15:M16" si="5">($C$5+$C$7)*G20</f>
        <v>0</v>
      </c>
      <c r="N15" s="10">
        <f t="shared" ref="N15:N16" si="6">($C$5+$C$7)*H20+$C$6*I20</f>
        <v>0</v>
      </c>
      <c r="O15" s="11" t="e">
        <f t="shared" ref="O15:O20" si="7">(N15-M15)/M15*100</f>
        <v>#DIV/0!</v>
      </c>
      <c r="P15" s="10">
        <f t="shared" ref="P15:P16" si="8">1/2*($C$5+$C$7)*G20^2</f>
        <v>0</v>
      </c>
      <c r="Q15" s="10">
        <f>1/2*($C$5+$C$7)*H20^2+1/2*$C$6*I20^2</f>
        <v>0</v>
      </c>
      <c r="R15" s="11" t="e">
        <f t="shared" si="4"/>
        <v>#DIV/0!</v>
      </c>
    </row>
    <row r="16" spans="1:18" x14ac:dyDescent="0.3">
      <c r="F16" s="15" t="s">
        <v>16</v>
      </c>
      <c r="G16" s="15"/>
      <c r="H16" s="15"/>
      <c r="I16" s="15"/>
      <c r="L16" s="5">
        <v>3</v>
      </c>
      <c r="M16" s="10">
        <f t="shared" si="5"/>
        <v>0</v>
      </c>
      <c r="N16" s="10">
        <f t="shared" si="6"/>
        <v>0</v>
      </c>
      <c r="O16" s="11" t="e">
        <f t="shared" si="7"/>
        <v>#DIV/0!</v>
      </c>
      <c r="P16" s="10">
        <f t="shared" si="8"/>
        <v>0</v>
      </c>
      <c r="Q16" s="10">
        <f>1/2*($C$5+$C$7)*H21^2+1/2*$C$6*I21^2</f>
        <v>0</v>
      </c>
      <c r="R16" s="11" t="e">
        <f t="shared" si="4"/>
        <v>#DIV/0!</v>
      </c>
    </row>
    <row r="17" spans="6:18" ht="20.25" x14ac:dyDescent="0.35">
      <c r="F17" s="5"/>
      <c r="G17" s="5" t="s">
        <v>19</v>
      </c>
      <c r="H17" s="5" t="s">
        <v>19</v>
      </c>
      <c r="I17" s="5" t="s">
        <v>20</v>
      </c>
      <c r="L17" s="5" t="s">
        <v>7</v>
      </c>
      <c r="M17" s="21" t="s">
        <v>24</v>
      </c>
      <c r="N17" s="21"/>
      <c r="O17" s="21"/>
      <c r="P17" s="21"/>
      <c r="Q17" s="21"/>
      <c r="R17" s="21"/>
    </row>
    <row r="18" spans="6:18" ht="20.25" x14ac:dyDescent="0.35">
      <c r="F18" s="5" t="s">
        <v>7</v>
      </c>
      <c r="G18" s="5" t="s">
        <v>10</v>
      </c>
      <c r="H18" s="5" t="s">
        <v>11</v>
      </c>
      <c r="I18" s="5" t="s">
        <v>12</v>
      </c>
      <c r="L18" s="5">
        <v>1</v>
      </c>
      <c r="M18" s="10">
        <f>$C$5*G26</f>
        <v>0</v>
      </c>
      <c r="N18" s="10">
        <f>($C$5+$C$6)*H26</f>
        <v>0</v>
      </c>
      <c r="O18" s="11" t="e">
        <f t="shared" si="7"/>
        <v>#DIV/0!</v>
      </c>
      <c r="P18" s="10">
        <f>1/2*$C$5*G26^2</f>
        <v>0</v>
      </c>
      <c r="Q18" s="10">
        <f>1/2*($C$5+$C$6)*H26^2</f>
        <v>0</v>
      </c>
      <c r="R18" s="11" t="e">
        <f t="shared" ref="R18:R20" si="9">(Q18-P18)/P18*100</f>
        <v>#DIV/0!</v>
      </c>
    </row>
    <row r="19" spans="6:18" x14ac:dyDescent="0.3">
      <c r="F19" s="5">
        <v>1</v>
      </c>
      <c r="G19" s="9"/>
      <c r="H19" s="9"/>
      <c r="I19" s="9"/>
      <c r="L19" s="5">
        <v>2</v>
      </c>
      <c r="M19" s="10">
        <f t="shared" ref="M19:M20" si="10">$C$5*G27</f>
        <v>0</v>
      </c>
      <c r="N19" s="10">
        <f t="shared" ref="N19:N20" si="11">($C$5+$C$6)*H27</f>
        <v>0</v>
      </c>
      <c r="O19" s="11" t="e">
        <f t="shared" si="7"/>
        <v>#DIV/0!</v>
      </c>
      <c r="P19" s="10">
        <f t="shared" ref="P19:P20" si="12">1/2*$C$5*G27^2</f>
        <v>0</v>
      </c>
      <c r="Q19" s="10">
        <f t="shared" ref="Q19:Q20" si="13">1/2*($C$5+$C$6)*H27^2</f>
        <v>0</v>
      </c>
      <c r="R19" s="11" t="e">
        <f t="shared" si="9"/>
        <v>#DIV/0!</v>
      </c>
    </row>
    <row r="20" spans="6:18" x14ac:dyDescent="0.3">
      <c r="F20" s="5">
        <v>2</v>
      </c>
      <c r="G20" s="9"/>
      <c r="H20" s="9"/>
      <c r="I20" s="9"/>
      <c r="L20" s="5">
        <v>3</v>
      </c>
      <c r="M20" s="10">
        <f t="shared" si="10"/>
        <v>0</v>
      </c>
      <c r="N20" s="10">
        <f t="shared" si="11"/>
        <v>0</v>
      </c>
      <c r="O20" s="11" t="e">
        <f t="shared" si="7"/>
        <v>#DIV/0!</v>
      </c>
      <c r="P20" s="10">
        <f t="shared" si="12"/>
        <v>0</v>
      </c>
      <c r="Q20" s="10">
        <f t="shared" si="13"/>
        <v>0</v>
      </c>
      <c r="R20" s="11" t="e">
        <f t="shared" si="9"/>
        <v>#DIV/0!</v>
      </c>
    </row>
    <row r="21" spans="6:18" x14ac:dyDescent="0.3">
      <c r="F21" s="5">
        <v>3</v>
      </c>
      <c r="G21" s="9"/>
      <c r="H21" s="9"/>
      <c r="I21" s="9"/>
      <c r="L21" s="7"/>
      <c r="M21" s="7"/>
      <c r="N21" s="7"/>
      <c r="O21" s="7"/>
      <c r="P21" s="7"/>
      <c r="Q21" s="7"/>
      <c r="R21" s="7"/>
    </row>
    <row r="22" spans="6:18" x14ac:dyDescent="0.3">
      <c r="L22" s="7"/>
      <c r="M22" s="7"/>
      <c r="N22" s="7"/>
      <c r="O22" s="7"/>
      <c r="P22" s="7"/>
      <c r="Q22" s="7"/>
      <c r="R22" s="7"/>
    </row>
    <row r="23" spans="6:18" x14ac:dyDescent="0.3">
      <c r="F23" s="16" t="s">
        <v>17</v>
      </c>
      <c r="G23" s="16"/>
      <c r="H23" s="16"/>
      <c r="I23" s="6"/>
      <c r="L23" s="16" t="s">
        <v>40</v>
      </c>
      <c r="M23" s="16"/>
      <c r="N23" s="16"/>
      <c r="O23" s="16"/>
      <c r="P23" s="16"/>
      <c r="Q23" s="16"/>
    </row>
    <row r="24" spans="6:18" ht="20.25" x14ac:dyDescent="0.35">
      <c r="F24" s="5"/>
      <c r="G24" s="5" t="s">
        <v>8</v>
      </c>
      <c r="H24" s="5" t="s">
        <v>18</v>
      </c>
      <c r="I24" s="1"/>
      <c r="L24" s="25" t="s">
        <v>26</v>
      </c>
      <c r="M24" s="25"/>
      <c r="N24" s="21"/>
      <c r="O24" s="21"/>
      <c r="P24" s="24" t="s">
        <v>38</v>
      </c>
      <c r="Q24" s="24" t="s">
        <v>39</v>
      </c>
    </row>
    <row r="25" spans="6:18" ht="20.25" x14ac:dyDescent="0.35">
      <c r="F25" s="5" t="s">
        <v>7</v>
      </c>
      <c r="G25" s="5" t="s">
        <v>10</v>
      </c>
      <c r="H25" s="5" t="s">
        <v>12</v>
      </c>
      <c r="I25" s="1"/>
      <c r="L25" s="25"/>
      <c r="M25" s="25"/>
      <c r="N25" s="21"/>
      <c r="O25" s="21"/>
      <c r="P25" s="24"/>
      <c r="Q25" s="24"/>
    </row>
    <row r="26" spans="6:18" x14ac:dyDescent="0.3">
      <c r="F26" s="5">
        <v>1</v>
      </c>
      <c r="G26" s="9"/>
      <c r="H26" s="9"/>
      <c r="I26" s="1"/>
      <c r="L26" s="20" t="s">
        <v>27</v>
      </c>
      <c r="M26" s="20"/>
      <c r="N26" s="21" t="s">
        <v>29</v>
      </c>
      <c r="O26" s="21"/>
      <c r="P26" s="11" t="e">
        <f>AVERAGE(O6:O8)</f>
        <v>#DIV/0!</v>
      </c>
      <c r="Q26" s="11" t="e">
        <f>AVERAGE(R6:R8)</f>
        <v>#DIV/0!</v>
      </c>
    </row>
    <row r="27" spans="6:18" x14ac:dyDescent="0.3">
      <c r="F27" s="5">
        <v>2</v>
      </c>
      <c r="G27" s="9"/>
      <c r="H27" s="9"/>
      <c r="I27" s="1"/>
      <c r="L27" s="20"/>
      <c r="M27" s="20"/>
      <c r="N27" s="21" t="s">
        <v>30</v>
      </c>
      <c r="O27" s="21"/>
      <c r="P27" s="11" t="e">
        <f>AVERAGE(O10:O12)</f>
        <v>#DIV/0!</v>
      </c>
      <c r="Q27" s="11" t="e">
        <f>AVERAGE(R10:R12)</f>
        <v>#DIV/0!</v>
      </c>
    </row>
    <row r="28" spans="6:18" x14ac:dyDescent="0.3">
      <c r="F28" s="5">
        <v>3</v>
      </c>
      <c r="G28" s="9"/>
      <c r="H28" s="9"/>
      <c r="I28" s="1"/>
      <c r="L28" s="20"/>
      <c r="M28" s="20"/>
      <c r="N28" s="21" t="s">
        <v>31</v>
      </c>
      <c r="O28" s="21"/>
      <c r="P28" s="11" t="e">
        <f>AVERAGE(O14:O16)</f>
        <v>#DIV/0!</v>
      </c>
      <c r="Q28" s="11" t="e">
        <f>AVERAGE(R14:R16)</f>
        <v>#DIV/0!</v>
      </c>
    </row>
    <row r="29" spans="6:18" x14ac:dyDescent="0.3">
      <c r="L29" s="20" t="s">
        <v>28</v>
      </c>
      <c r="M29" s="20"/>
      <c r="N29" s="21"/>
      <c r="O29" s="21"/>
      <c r="P29" s="26" t="e">
        <f>AVERAGE(O18:O20)</f>
        <v>#DIV/0!</v>
      </c>
      <c r="Q29" s="26" t="e">
        <f>AVERAGE(R18:R20)</f>
        <v>#DIV/0!</v>
      </c>
    </row>
    <row r="30" spans="6:18" x14ac:dyDescent="0.3">
      <c r="L30" s="20"/>
      <c r="M30" s="20"/>
      <c r="N30" s="21"/>
      <c r="O30" s="21"/>
      <c r="P30" s="27"/>
      <c r="Q30" s="28"/>
    </row>
  </sheetData>
  <mergeCells count="29">
    <mergeCell ref="Q29:Q30"/>
    <mergeCell ref="L29:M30"/>
    <mergeCell ref="M5:R5"/>
    <mergeCell ref="M9:R9"/>
    <mergeCell ref="M13:R13"/>
    <mergeCell ref="M17:R17"/>
    <mergeCell ref="L23:Q23"/>
    <mergeCell ref="L26:M28"/>
    <mergeCell ref="P24:P25"/>
    <mergeCell ref="N26:O26"/>
    <mergeCell ref="N27:O27"/>
    <mergeCell ref="N28:O28"/>
    <mergeCell ref="L24:M25"/>
    <mergeCell ref="Q24:Q25"/>
    <mergeCell ref="N24:O25"/>
    <mergeCell ref="N29:O30"/>
    <mergeCell ref="P29:P30"/>
    <mergeCell ref="F16:I16"/>
    <mergeCell ref="F23:H23"/>
    <mergeCell ref="L2:R2"/>
    <mergeCell ref="Q3:Q4"/>
    <mergeCell ref="R3:R4"/>
    <mergeCell ref="F2:I2"/>
    <mergeCell ref="F9:I9"/>
    <mergeCell ref="L3:L4"/>
    <mergeCell ref="M3:M4"/>
    <mergeCell ref="N3:N4"/>
    <mergeCell ref="O3:O4"/>
    <mergeCell ref="P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B1" workbookViewId="0">
      <selection activeCell="N18" sqref="N18"/>
    </sheetView>
  </sheetViews>
  <sheetFormatPr defaultRowHeight="18.75" x14ac:dyDescent="0.3"/>
  <cols>
    <col min="1" max="1" width="17.85546875" style="1" bestFit="1" customWidth="1"/>
    <col min="2" max="2" width="10.140625" style="2" bestFit="1" customWidth="1"/>
    <col min="3" max="3" width="13.42578125" style="4" customWidth="1"/>
    <col min="4" max="4" width="10.140625" style="1" bestFit="1" customWidth="1"/>
    <col min="5" max="5" width="9.140625" style="1"/>
    <col min="6" max="6" width="9.140625" style="13"/>
    <col min="7" max="9" width="17.140625" style="13" customWidth="1"/>
    <col min="10" max="11" width="9.140625" style="1"/>
    <col min="12" max="12" width="9.140625" style="13"/>
    <col min="13" max="18" width="15.7109375" style="13" customWidth="1"/>
    <col min="19" max="16384" width="9.140625" style="1"/>
  </cols>
  <sheetData>
    <row r="2" spans="1:18" x14ac:dyDescent="0.3">
      <c r="F2" s="15" t="s">
        <v>14</v>
      </c>
      <c r="G2" s="15"/>
      <c r="H2" s="15"/>
      <c r="I2" s="15"/>
      <c r="L2" s="16" t="s">
        <v>25</v>
      </c>
      <c r="M2" s="16"/>
      <c r="N2" s="16"/>
      <c r="O2" s="16"/>
      <c r="P2" s="16"/>
      <c r="Q2" s="16"/>
      <c r="R2" s="16"/>
    </row>
    <row r="3" spans="1:18" ht="39.75" customHeight="1" x14ac:dyDescent="0.35">
      <c r="F3" s="12"/>
      <c r="G3" s="12" t="s">
        <v>8</v>
      </c>
      <c r="H3" s="12" t="s">
        <v>8</v>
      </c>
      <c r="I3" s="12" t="s">
        <v>9</v>
      </c>
      <c r="L3" s="22"/>
      <c r="M3" s="17" t="s">
        <v>32</v>
      </c>
      <c r="N3" s="17" t="s">
        <v>33</v>
      </c>
      <c r="O3" s="17" t="s">
        <v>34</v>
      </c>
      <c r="P3" s="17" t="s">
        <v>36</v>
      </c>
      <c r="Q3" s="17" t="s">
        <v>37</v>
      </c>
      <c r="R3" s="17" t="s">
        <v>35</v>
      </c>
    </row>
    <row r="4" spans="1:18" ht="20.25" x14ac:dyDescent="0.35">
      <c r="F4" s="12" t="s">
        <v>7</v>
      </c>
      <c r="G4" s="12" t="s">
        <v>10</v>
      </c>
      <c r="H4" s="12" t="s">
        <v>11</v>
      </c>
      <c r="I4" s="12" t="s">
        <v>12</v>
      </c>
      <c r="L4" s="23"/>
      <c r="M4" s="19"/>
      <c r="N4" s="19"/>
      <c r="O4" s="19"/>
      <c r="P4" s="18"/>
      <c r="Q4" s="18"/>
      <c r="R4" s="19"/>
    </row>
    <row r="5" spans="1:18" ht="20.25" x14ac:dyDescent="0.35">
      <c r="A5" s="1" t="s">
        <v>0</v>
      </c>
      <c r="B5" s="2" t="s">
        <v>4</v>
      </c>
      <c r="C5" s="8">
        <v>0.49</v>
      </c>
      <c r="D5" s="1" t="s">
        <v>1</v>
      </c>
      <c r="F5" s="12">
        <v>1</v>
      </c>
      <c r="G5" s="9">
        <v>-0.15</v>
      </c>
      <c r="H5" s="9">
        <v>0</v>
      </c>
      <c r="I5" s="9">
        <v>-0.159</v>
      </c>
      <c r="L5" s="12" t="s">
        <v>7</v>
      </c>
      <c r="M5" s="21" t="s">
        <v>21</v>
      </c>
      <c r="N5" s="21"/>
      <c r="O5" s="21"/>
      <c r="P5" s="21"/>
      <c r="Q5" s="21"/>
      <c r="R5" s="21"/>
    </row>
    <row r="6" spans="1:18" ht="20.25" x14ac:dyDescent="0.35">
      <c r="A6" s="1" t="s">
        <v>2</v>
      </c>
      <c r="B6" s="2" t="s">
        <v>5</v>
      </c>
      <c r="C6" s="8">
        <v>0.49399999999999999</v>
      </c>
      <c r="D6" s="1" t="s">
        <v>1</v>
      </c>
      <c r="F6" s="12">
        <v>2</v>
      </c>
      <c r="G6" s="9">
        <v>-0.32900000000000001</v>
      </c>
      <c r="H6" s="9">
        <v>0</v>
      </c>
      <c r="I6" s="9">
        <v>-0.34200000000000003</v>
      </c>
      <c r="L6" s="12">
        <v>1</v>
      </c>
      <c r="M6" s="10">
        <f>$C$5*G5</f>
        <v>-7.3499999999999996E-2</v>
      </c>
      <c r="N6" s="10">
        <f>$C$5*H5+$C$6*I5</f>
        <v>-7.8546000000000005E-2</v>
      </c>
      <c r="O6" s="11">
        <f>(N6-M6)/M6*100</f>
        <v>6.8653061224489917</v>
      </c>
      <c r="P6" s="10">
        <f>1/2*$C$5*G5^2</f>
        <v>5.5125E-3</v>
      </c>
      <c r="Q6" s="10">
        <f>1/2*$C$5*H5^2+1/2*$C$6*I5^2</f>
        <v>6.2444070000000004E-3</v>
      </c>
      <c r="R6" s="11">
        <f>(Q6-P6)/P6*100</f>
        <v>13.277224489795925</v>
      </c>
    </row>
    <row r="7" spans="1:18" ht="20.25" x14ac:dyDescent="0.35">
      <c r="A7" s="1" t="s">
        <v>3</v>
      </c>
      <c r="B7" s="2" t="s">
        <v>6</v>
      </c>
      <c r="C7" s="8">
        <v>0.49399999999999999</v>
      </c>
      <c r="D7" s="1" t="s">
        <v>1</v>
      </c>
      <c r="F7" s="12">
        <v>3</v>
      </c>
      <c r="G7" s="9">
        <v>-0.48099999999999998</v>
      </c>
      <c r="H7" s="9">
        <v>-1E-3</v>
      </c>
      <c r="I7" s="9">
        <v>-0.47899999999999998</v>
      </c>
      <c r="L7" s="12">
        <v>2</v>
      </c>
      <c r="M7" s="10">
        <f>$C$5*G6</f>
        <v>-0.16120999999999999</v>
      </c>
      <c r="N7" s="10">
        <f>$C$5*H6+$C$6*I6</f>
        <v>-0.16894800000000001</v>
      </c>
      <c r="O7" s="11">
        <f t="shared" ref="O7:O8" si="0">(N7-M7)/M7*100</f>
        <v>4.7999503752869073</v>
      </c>
      <c r="P7" s="10">
        <f>1/2*$C$5*G6^2</f>
        <v>2.6519045000000002E-2</v>
      </c>
      <c r="Q7" s="10">
        <f>1/2*$C$5*H6^2+1/2*$C$6*I6^2</f>
        <v>2.8890108000000001E-2</v>
      </c>
      <c r="R7" s="11">
        <f t="shared" ref="R7:R8" si="1">(Q7-P7)/P7*100</f>
        <v>8.9409818490824211</v>
      </c>
    </row>
    <row r="8" spans="1:18" x14ac:dyDescent="0.3">
      <c r="B8" s="1"/>
      <c r="L8" s="12">
        <v>3</v>
      </c>
      <c r="M8" s="10">
        <f>$C$5*G7</f>
        <v>-0.23568999999999998</v>
      </c>
      <c r="N8" s="10">
        <f>$C$5*H7+$C$6*I7</f>
        <v>-0.23711599999999997</v>
      </c>
      <c r="O8" s="11">
        <f t="shared" si="0"/>
        <v>0.60503203360345492</v>
      </c>
      <c r="P8" s="10">
        <f>1/2*$C$5*G7^2</f>
        <v>5.6683444999999992E-2</v>
      </c>
      <c r="Q8" s="10">
        <f>1/2*$C$5*H7^2+1/2*$C$6*I7^2</f>
        <v>5.6672172E-2</v>
      </c>
      <c r="R8" s="14">
        <f t="shared" si="1"/>
        <v>-1.9887640915248195E-2</v>
      </c>
    </row>
    <row r="9" spans="1:18" x14ac:dyDescent="0.3">
      <c r="B9" s="1"/>
      <c r="F9" s="15" t="s">
        <v>13</v>
      </c>
      <c r="G9" s="15"/>
      <c r="H9" s="15"/>
      <c r="I9" s="15"/>
      <c r="L9" s="12" t="s">
        <v>7</v>
      </c>
      <c r="M9" s="21" t="s">
        <v>22</v>
      </c>
      <c r="N9" s="21"/>
      <c r="O9" s="21"/>
      <c r="P9" s="21"/>
      <c r="Q9" s="21"/>
      <c r="R9" s="21"/>
    </row>
    <row r="10" spans="1:18" ht="20.25" x14ac:dyDescent="0.35">
      <c r="B10" s="1"/>
      <c r="F10" s="12"/>
      <c r="G10" s="12" t="s">
        <v>8</v>
      </c>
      <c r="H10" s="12" t="s">
        <v>8</v>
      </c>
      <c r="I10" s="12" t="s">
        <v>15</v>
      </c>
      <c r="L10" s="12">
        <v>1</v>
      </c>
      <c r="M10" s="10">
        <f>$C$5*G12</f>
        <v>-0.19109999999999999</v>
      </c>
      <c r="N10" s="10">
        <f>$C$5*H12+($C$6+$C$7)*I12</f>
        <v>-0.176368</v>
      </c>
      <c r="O10" s="11">
        <f>(N10-M10)/M10*100</f>
        <v>-7.7090528519099921</v>
      </c>
      <c r="P10" s="10">
        <f>1/2*$C$5*G12^2</f>
        <v>3.7264500000000006E-2</v>
      </c>
      <c r="Q10" s="10">
        <f>1/2*$C$5*H12^2+1/2*($C$6+$C$7)*I12^2</f>
        <v>3.2581633999999998E-2</v>
      </c>
      <c r="R10" s="11">
        <f>(Q10-P10)/P10*100</f>
        <v>-12.566560667659587</v>
      </c>
    </row>
    <row r="11" spans="1:18" ht="20.25" x14ac:dyDescent="0.35">
      <c r="B11" s="1"/>
      <c r="F11" s="12" t="s">
        <v>7</v>
      </c>
      <c r="G11" s="12" t="s">
        <v>10</v>
      </c>
      <c r="H11" s="12" t="s">
        <v>11</v>
      </c>
      <c r="I11" s="12" t="s">
        <v>12</v>
      </c>
      <c r="L11" s="12">
        <v>2</v>
      </c>
      <c r="M11" s="10">
        <f>$C$5*G13</f>
        <v>-0.14798</v>
      </c>
      <c r="N11" s="10">
        <f>$C$5*H13+($C$6+$C$7)*I13</f>
        <v>-0.163576</v>
      </c>
      <c r="O11" s="11">
        <f t="shared" ref="O11:O12" si="2">(N11-M11)/M11*100</f>
        <v>10.539262062440869</v>
      </c>
      <c r="P11" s="10">
        <f t="shared" ref="P11:P12" si="3">1/2*$C$5*G13^2</f>
        <v>2.2344979999999997E-2</v>
      </c>
      <c r="Q11" s="10">
        <f>1/2*$C$5*H13^2+1/2*($C$6+$C$7)*I13^2</f>
        <v>2.3752299199999997E-2</v>
      </c>
      <c r="R11" s="11">
        <f t="shared" ref="R11:R16" si="4">(Q11-P11)/P11*100</f>
        <v>6.2981448182097282</v>
      </c>
    </row>
    <row r="12" spans="1:18" x14ac:dyDescent="0.3">
      <c r="F12" s="12">
        <v>1</v>
      </c>
      <c r="G12" s="9">
        <v>-0.39</v>
      </c>
      <c r="H12" s="9">
        <v>0.126</v>
      </c>
      <c r="I12" s="9">
        <v>-0.24099999999999999</v>
      </c>
      <c r="L12" s="12">
        <v>3</v>
      </c>
      <c r="M12" s="10">
        <f>$C$5*G14</f>
        <v>-0.17296999999999998</v>
      </c>
      <c r="N12" s="10">
        <f>$C$5*H14+($C$6+$C$7)*I14</f>
        <v>-0.18226399999999998</v>
      </c>
      <c r="O12" s="11">
        <f t="shared" si="2"/>
        <v>5.3731861016361204</v>
      </c>
      <c r="P12" s="10">
        <f t="shared" si="3"/>
        <v>3.0529204999999997E-2</v>
      </c>
      <c r="Q12" s="10">
        <f>1/2*$C$5*H14^2+1/2*($C$6+$C$7)*I14^2</f>
        <v>3.2581585999999996E-2</v>
      </c>
      <c r="R12" s="11">
        <f t="shared" si="4"/>
        <v>6.7226807904103598</v>
      </c>
    </row>
    <row r="13" spans="1:18" x14ac:dyDescent="0.3">
      <c r="F13" s="12">
        <v>2</v>
      </c>
      <c r="G13" s="9">
        <v>-0.30199999999999999</v>
      </c>
      <c r="H13" s="9">
        <v>8.9599999999999999E-2</v>
      </c>
      <c r="I13" s="9">
        <v>-0.21</v>
      </c>
      <c r="L13" s="12" t="s">
        <v>7</v>
      </c>
      <c r="M13" s="21" t="s">
        <v>23</v>
      </c>
      <c r="N13" s="21"/>
      <c r="O13" s="21"/>
      <c r="P13" s="21"/>
      <c r="Q13" s="21"/>
      <c r="R13" s="21"/>
    </row>
    <row r="14" spans="1:18" x14ac:dyDescent="0.3">
      <c r="F14" s="12">
        <v>3</v>
      </c>
      <c r="G14" s="9">
        <v>-0.35299999999999998</v>
      </c>
      <c r="H14" s="9">
        <v>0.11799999999999999</v>
      </c>
      <c r="I14" s="9">
        <v>-0.24299999999999999</v>
      </c>
      <c r="L14" s="12">
        <v>1</v>
      </c>
      <c r="M14" s="10">
        <f>($C$5+$C$7)*G19</f>
        <v>-0.60024</v>
      </c>
      <c r="N14" s="10">
        <f>($C$5+$C$7)*H19+$C$6*I19</f>
        <v>-0.148478</v>
      </c>
      <c r="O14" s="11">
        <f>(N14-M14)/M14*100</f>
        <v>-75.2635612421698</v>
      </c>
      <c r="P14" s="10">
        <f>1/2*($C$5+$C$7)*G19^2</f>
        <v>0.18307319999999999</v>
      </c>
      <c r="Q14" s="10">
        <f>1/2*($C$5+$C$7)*H19^2+1/2*$C$6*I19^2</f>
        <v>1.0635175E-2</v>
      </c>
      <c r="R14" s="11">
        <f t="shared" si="4"/>
        <v>-94.190752660684367</v>
      </c>
    </row>
    <row r="15" spans="1:18" x14ac:dyDescent="0.3">
      <c r="L15" s="12">
        <v>2</v>
      </c>
      <c r="M15" s="10">
        <f t="shared" ref="M15:M16" si="5">($C$5+$C$7)*G20</f>
        <v>-0.24698400000000001</v>
      </c>
      <c r="N15" s="10">
        <f t="shared" ref="N15:N16" si="6">($C$5+$C$7)*H20+$C$6*I20</f>
        <v>-0.33339600000000003</v>
      </c>
      <c r="O15" s="11">
        <f t="shared" ref="O15:O20" si="7">(N15-M15)/M15*100</f>
        <v>34.98688174132738</v>
      </c>
      <c r="P15" s="10">
        <f t="shared" ref="P15:P16" si="8">1/2*($C$5+$C$7)*G20^2</f>
        <v>3.0996492E-2</v>
      </c>
      <c r="Q15" s="10">
        <f>1/2*($C$5+$C$7)*H20^2+1/2*$C$6*I20^2</f>
        <v>4.9150536000000009E-2</v>
      </c>
      <c r="R15" s="11">
        <f t="shared" si="4"/>
        <v>58.568059895293977</v>
      </c>
    </row>
    <row r="16" spans="1:18" x14ac:dyDescent="0.3">
      <c r="F16" s="15" t="s">
        <v>16</v>
      </c>
      <c r="G16" s="15"/>
      <c r="H16" s="15"/>
      <c r="I16" s="15"/>
      <c r="L16" s="12">
        <v>3</v>
      </c>
      <c r="M16" s="10">
        <f t="shared" si="5"/>
        <v>-0.28437599999999996</v>
      </c>
      <c r="N16" s="10">
        <f t="shared" si="6"/>
        <v>-0.356132</v>
      </c>
      <c r="O16" s="11">
        <f t="shared" si="7"/>
        <v>25.23279039018766</v>
      </c>
      <c r="P16" s="10">
        <f t="shared" si="8"/>
        <v>4.1092331999999988E-2</v>
      </c>
      <c r="Q16" s="10">
        <f>1/2*($C$5+$C$7)*H21^2+1/2*$C$6*I21^2</f>
        <v>5.9745004000000011E-2</v>
      </c>
      <c r="R16" s="11">
        <f t="shared" si="4"/>
        <v>45.3920989443968</v>
      </c>
    </row>
    <row r="17" spans="6:18" ht="20.25" x14ac:dyDescent="0.35">
      <c r="F17" s="12"/>
      <c r="G17" s="12" t="s">
        <v>19</v>
      </c>
      <c r="H17" s="12" t="s">
        <v>19</v>
      </c>
      <c r="I17" s="12" t="s">
        <v>20</v>
      </c>
      <c r="L17" s="12" t="s">
        <v>7</v>
      </c>
      <c r="M17" s="21" t="s">
        <v>24</v>
      </c>
      <c r="N17" s="21"/>
      <c r="O17" s="21"/>
      <c r="P17" s="21"/>
      <c r="Q17" s="21"/>
      <c r="R17" s="21"/>
    </row>
    <row r="18" spans="6:18" ht="20.25" x14ac:dyDescent="0.35">
      <c r="F18" s="12" t="s">
        <v>7</v>
      </c>
      <c r="G18" s="12" t="s">
        <v>10</v>
      </c>
      <c r="H18" s="12" t="s">
        <v>11</v>
      </c>
      <c r="I18" s="12" t="s">
        <v>12</v>
      </c>
      <c r="L18" s="12">
        <v>1</v>
      </c>
      <c r="M18" s="10">
        <f>$C$5*G26</f>
        <v>-0.18129999999999999</v>
      </c>
      <c r="N18" s="10">
        <f>($C$5+$C$6)*H26</f>
        <v>-0.17712</v>
      </c>
      <c r="O18" s="11">
        <f t="shared" si="7"/>
        <v>-2.3055708769994427</v>
      </c>
      <c r="P18" s="10">
        <f>1/2*$C$5*G26^2</f>
        <v>3.3540500000000001E-2</v>
      </c>
      <c r="Q18" s="10">
        <f>1/2*($C$5+$C$6)*H26^2</f>
        <v>1.5940799999999998E-2</v>
      </c>
      <c r="R18" s="11">
        <f t="shared" ref="R18:R20" si="9">(Q18-P18)/P18*100</f>
        <v>-52.472980426648384</v>
      </c>
    </row>
    <row r="19" spans="6:18" x14ac:dyDescent="0.3">
      <c r="F19" s="12">
        <v>1</v>
      </c>
      <c r="G19" s="9">
        <v>-0.61</v>
      </c>
      <c r="H19" s="9">
        <v>-5.3999999999999999E-2</v>
      </c>
      <c r="I19" s="9">
        <v>-0.193</v>
      </c>
      <c r="L19" s="12">
        <v>2</v>
      </c>
      <c r="M19" s="10">
        <f t="shared" ref="M19:M20" si="10">$C$5*G27</f>
        <v>-0.21118999999999999</v>
      </c>
      <c r="N19" s="10">
        <f t="shared" ref="N19:N20" si="11">($C$5+$C$6)*H27</f>
        <v>-0.209592</v>
      </c>
      <c r="O19" s="11">
        <f t="shared" si="7"/>
        <v>-0.75666461480183167</v>
      </c>
      <c r="P19" s="10">
        <f t="shared" ref="P19:P20" si="12">1/2*$C$5*G27^2</f>
        <v>4.5511444999999998E-2</v>
      </c>
      <c r="Q19" s="10">
        <f t="shared" ref="Q19:Q20" si="13">1/2*($C$5+$C$6)*H27^2</f>
        <v>2.2321548E-2</v>
      </c>
      <c r="R19" s="11">
        <f t="shared" si="9"/>
        <v>-50.953989705226888</v>
      </c>
    </row>
    <row r="20" spans="6:18" x14ac:dyDescent="0.3">
      <c r="F20" s="12">
        <v>2</v>
      </c>
      <c r="G20" s="9">
        <v>-0.251</v>
      </c>
      <c r="H20" s="9">
        <v>-0.13700000000000001</v>
      </c>
      <c r="I20" s="9">
        <v>-0.40200000000000002</v>
      </c>
      <c r="L20" s="12">
        <v>3</v>
      </c>
      <c r="M20" s="10">
        <f t="shared" si="10"/>
        <v>-0.21462000000000001</v>
      </c>
      <c r="N20" s="10">
        <f t="shared" si="11"/>
        <v>-0.1968</v>
      </c>
      <c r="O20" s="11">
        <f t="shared" si="7"/>
        <v>-8.3030472462957796</v>
      </c>
      <c r="P20" s="10">
        <f t="shared" si="12"/>
        <v>4.7001779999999993E-2</v>
      </c>
      <c r="Q20" s="10">
        <f t="shared" si="13"/>
        <v>1.9680000000000003E-2</v>
      </c>
      <c r="R20" s="11">
        <f t="shared" si="9"/>
        <v>-58.129245317943266</v>
      </c>
    </row>
    <row r="21" spans="6:18" x14ac:dyDescent="0.3">
      <c r="F21" s="12">
        <v>3</v>
      </c>
      <c r="G21" s="9">
        <v>-0.28899999999999998</v>
      </c>
      <c r="H21" s="9">
        <v>-0.13400000000000001</v>
      </c>
      <c r="I21" s="9">
        <v>-0.45400000000000001</v>
      </c>
      <c r="L21" s="7"/>
      <c r="M21" s="7"/>
      <c r="N21" s="7"/>
      <c r="O21" s="7"/>
      <c r="P21" s="7"/>
      <c r="Q21" s="7"/>
      <c r="R21" s="7"/>
    </row>
    <row r="22" spans="6:18" x14ac:dyDescent="0.3">
      <c r="L22" s="7"/>
      <c r="M22" s="7"/>
      <c r="N22" s="7"/>
      <c r="O22" s="7"/>
      <c r="P22" s="7"/>
      <c r="Q22" s="7"/>
      <c r="R22" s="7"/>
    </row>
    <row r="23" spans="6:18" x14ac:dyDescent="0.3">
      <c r="F23" s="16" t="s">
        <v>17</v>
      </c>
      <c r="G23" s="16"/>
      <c r="H23" s="16"/>
      <c r="I23" s="6"/>
      <c r="L23" s="16" t="s">
        <v>40</v>
      </c>
      <c r="M23" s="16"/>
      <c r="N23" s="16"/>
      <c r="O23" s="16"/>
      <c r="P23" s="16"/>
      <c r="Q23" s="16"/>
    </row>
    <row r="24" spans="6:18" ht="20.25" x14ac:dyDescent="0.35">
      <c r="F24" s="12"/>
      <c r="G24" s="12" t="s">
        <v>8</v>
      </c>
      <c r="H24" s="12" t="s">
        <v>18</v>
      </c>
      <c r="I24" s="1"/>
      <c r="L24" s="25" t="s">
        <v>26</v>
      </c>
      <c r="M24" s="25"/>
      <c r="N24" s="21"/>
      <c r="O24" s="21"/>
      <c r="P24" s="24" t="s">
        <v>38</v>
      </c>
      <c r="Q24" s="24" t="s">
        <v>39</v>
      </c>
    </row>
    <row r="25" spans="6:18" ht="20.25" x14ac:dyDescent="0.35">
      <c r="F25" s="12" t="s">
        <v>7</v>
      </c>
      <c r="G25" s="12" t="s">
        <v>10</v>
      </c>
      <c r="H25" s="12" t="s">
        <v>12</v>
      </c>
      <c r="I25" s="1"/>
      <c r="L25" s="25"/>
      <c r="M25" s="25"/>
      <c r="N25" s="21"/>
      <c r="O25" s="21"/>
      <c r="P25" s="24"/>
      <c r="Q25" s="24"/>
    </row>
    <row r="26" spans="6:18" x14ac:dyDescent="0.3">
      <c r="F26" s="12">
        <v>1</v>
      </c>
      <c r="G26" s="9">
        <v>-0.37</v>
      </c>
      <c r="H26" s="9">
        <v>-0.18</v>
      </c>
      <c r="I26" s="1"/>
      <c r="L26" s="20" t="s">
        <v>27</v>
      </c>
      <c r="M26" s="20"/>
      <c r="N26" s="21" t="s">
        <v>29</v>
      </c>
      <c r="O26" s="21"/>
      <c r="P26" s="11">
        <f>AVERAGE(O6:O8)</f>
        <v>4.0900961771131188</v>
      </c>
      <c r="Q26" s="11">
        <f>AVERAGE(R6:R8)</f>
        <v>7.3994395659876995</v>
      </c>
    </row>
    <row r="27" spans="6:18" x14ac:dyDescent="0.3">
      <c r="F27" s="12">
        <v>2</v>
      </c>
      <c r="G27" s="9">
        <v>-0.43099999999999999</v>
      </c>
      <c r="H27" s="9">
        <v>-0.21299999999999999</v>
      </c>
      <c r="I27" s="1"/>
      <c r="L27" s="20"/>
      <c r="M27" s="20"/>
      <c r="N27" s="21" t="s">
        <v>30</v>
      </c>
      <c r="O27" s="21"/>
      <c r="P27" s="11">
        <f>AVERAGE(O10:O12)</f>
        <v>2.7344651040556656</v>
      </c>
      <c r="Q27" s="11">
        <f>AVERAGE(R10:R12)</f>
        <v>0.15142164698683361</v>
      </c>
    </row>
    <row r="28" spans="6:18" x14ac:dyDescent="0.3">
      <c r="F28" s="12">
        <v>3</v>
      </c>
      <c r="G28" s="9">
        <v>-0.438</v>
      </c>
      <c r="H28" s="9">
        <v>-0.2</v>
      </c>
      <c r="I28" s="1"/>
      <c r="L28" s="20"/>
      <c r="M28" s="20"/>
      <c r="N28" s="21" t="s">
        <v>31</v>
      </c>
      <c r="O28" s="21"/>
      <c r="P28" s="11">
        <f>AVERAGE(O14:O16)</f>
        <v>-5.014629703551587</v>
      </c>
      <c r="Q28" s="11">
        <f>AVERAGE(R14:R16)</f>
        <v>3.2564687263354699</v>
      </c>
    </row>
    <row r="29" spans="6:18" x14ac:dyDescent="0.3">
      <c r="L29" s="20" t="s">
        <v>28</v>
      </c>
      <c r="M29" s="20"/>
      <c r="N29" s="21"/>
      <c r="O29" s="21"/>
      <c r="P29" s="26">
        <f>AVERAGE(O18:O20)</f>
        <v>-3.7884275793656847</v>
      </c>
      <c r="Q29" s="26">
        <f>AVERAGE(R18:R20)</f>
        <v>-53.852071816606177</v>
      </c>
    </row>
    <row r="30" spans="6:18" x14ac:dyDescent="0.3">
      <c r="L30" s="20"/>
      <c r="M30" s="20"/>
      <c r="N30" s="21"/>
      <c r="O30" s="21"/>
      <c r="P30" s="27"/>
      <c r="Q30" s="28"/>
    </row>
  </sheetData>
  <mergeCells count="29">
    <mergeCell ref="P29:P30"/>
    <mergeCell ref="Q29:Q30"/>
    <mergeCell ref="L26:M28"/>
    <mergeCell ref="N26:O26"/>
    <mergeCell ref="N27:O27"/>
    <mergeCell ref="N28:O28"/>
    <mergeCell ref="L29:M30"/>
    <mergeCell ref="N29:O30"/>
    <mergeCell ref="F23:H23"/>
    <mergeCell ref="L23:Q23"/>
    <mergeCell ref="L24:M25"/>
    <mergeCell ref="N24:O25"/>
    <mergeCell ref="P24:P25"/>
    <mergeCell ref="Q24:Q25"/>
    <mergeCell ref="M5:R5"/>
    <mergeCell ref="F9:I9"/>
    <mergeCell ref="M9:R9"/>
    <mergeCell ref="M13:R13"/>
    <mergeCell ref="F16:I16"/>
    <mergeCell ref="M17:R17"/>
    <mergeCell ref="F2:I2"/>
    <mergeCell ref="L2:R2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The College of New Jersey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</dc:creator>
  <cp:lastModifiedBy>Tuan Nguyen</cp:lastModifiedBy>
  <dcterms:created xsi:type="dcterms:W3CDTF">2014-10-24T21:54:55Z</dcterms:created>
  <dcterms:modified xsi:type="dcterms:W3CDTF">2014-10-25T20:05:18Z</dcterms:modified>
</cp:coreProperties>
</file>