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6665" windowHeight="11310" activeTab="2"/>
  </bookViews>
  <sheets>
    <sheet name="posfreq" sheetId="2" r:id="rId1"/>
    <sheet name="posfreqoop" sheetId="3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2" i="1"/>
  <c r="H10" i="1" l="1"/>
  <c r="B14" i="1"/>
  <c r="B3" i="1"/>
  <c r="G21" i="1"/>
  <c r="E21" i="1"/>
  <c r="D21" i="1"/>
  <c r="G20" i="1"/>
  <c r="E20" i="1"/>
  <c r="D20" i="1"/>
  <c r="G19" i="1"/>
  <c r="E19" i="1"/>
  <c r="D19" i="1"/>
  <c r="G18" i="1"/>
  <c r="E18" i="1"/>
  <c r="D18" i="1"/>
  <c r="G17" i="1"/>
  <c r="E17" i="1"/>
  <c r="D17" i="1"/>
  <c r="G16" i="1"/>
  <c r="E16" i="1"/>
  <c r="D16" i="1"/>
  <c r="G15" i="1"/>
  <c r="E15" i="1"/>
  <c r="D15" i="1"/>
  <c r="G14" i="1"/>
  <c r="E14" i="1"/>
  <c r="D14" i="1"/>
  <c r="G13" i="1"/>
  <c r="E13" i="1"/>
  <c r="D13" i="1"/>
  <c r="G3" i="1"/>
  <c r="G4" i="1"/>
  <c r="G5" i="1"/>
  <c r="G6" i="1"/>
  <c r="G7" i="1"/>
  <c r="G8" i="1"/>
  <c r="G9" i="1"/>
  <c r="G10" i="1"/>
  <c r="G2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H5" i="1" l="1"/>
  <c r="H14" i="1"/>
  <c r="H2" i="1"/>
  <c r="H7" i="1"/>
  <c r="F21" i="1"/>
  <c r="F5" i="1"/>
  <c r="H6" i="1"/>
  <c r="F9" i="1"/>
  <c r="F4" i="1"/>
  <c r="F3" i="1"/>
  <c r="H9" i="1"/>
  <c r="H4" i="1"/>
  <c r="F8" i="1"/>
  <c r="H19" i="1"/>
  <c r="H8" i="1"/>
  <c r="H3" i="1"/>
  <c r="F13" i="1"/>
  <c r="F2" i="1"/>
  <c r="F7" i="1"/>
  <c r="H17" i="1"/>
  <c r="H21" i="1"/>
  <c r="H16" i="1"/>
  <c r="F19" i="1"/>
  <c r="F10" i="1"/>
  <c r="F6" i="1"/>
  <c r="F17" i="1"/>
  <c r="H18" i="1"/>
  <c r="F18" i="1"/>
  <c r="F16" i="1"/>
  <c r="F15" i="1"/>
  <c r="H15" i="1"/>
  <c r="H20" i="1"/>
  <c r="H13" i="1"/>
  <c r="F14" i="1"/>
  <c r="F20" i="1"/>
</calcChain>
</file>

<file path=xl/sharedStrings.xml><?xml version="1.0" encoding="utf-8"?>
<sst xmlns="http://schemas.openxmlformats.org/spreadsheetml/2006/main" count="35" uniqueCount="26">
  <si>
    <t>pos1</t>
  </si>
  <si>
    <t>pos1oop</t>
  </si>
  <si>
    <t>in phase</t>
  </si>
  <si>
    <t>pos2oop</t>
  </si>
  <si>
    <t>pos3</t>
  </si>
  <si>
    <t>pos2</t>
  </si>
  <si>
    <t>pos3oop</t>
  </si>
  <si>
    <t>pos4</t>
  </si>
  <si>
    <t>po4oop</t>
  </si>
  <si>
    <t>pos5</t>
  </si>
  <si>
    <t>pos5oop</t>
  </si>
  <si>
    <t>pos6oop</t>
  </si>
  <si>
    <t>pos8oop</t>
  </si>
  <si>
    <t>Frequency (unitless) (+/- 0.1)</t>
  </si>
  <si>
    <t>Frequency (Hz)</t>
  </si>
  <si>
    <t>Max frequency (Hz)</t>
  </si>
  <si>
    <t>Min frequency (Hz)</t>
  </si>
  <si>
    <t>Uncertainy from Max Freq (Hz)</t>
  </si>
  <si>
    <t>Uncertainty from Min Freq (Hz)</t>
  </si>
  <si>
    <t>Uncertainty (Hz)</t>
  </si>
  <si>
    <t>pos6</t>
  </si>
  <si>
    <t>pos7</t>
  </si>
  <si>
    <t>pos8</t>
  </si>
  <si>
    <t>pos7oop</t>
  </si>
  <si>
    <t>Position from top (m) (+/- 0.001m)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</si>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</sst>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vs Frequency for Coupled Oscillators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 vs Frequency</c:v>
          </c:tx>
          <c:spPr>
            <a:ln w="25400">
              <a:noFill/>
            </a:ln>
            <a:effectLst/>
          </c:spPr>
          <c:marker>
            <c:symbol val="plus"/>
            <c:size val="4"/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>
                <a:solidFill>
                  <a:schemeClr val="dk1">
                    <a:lumMod val="50000"/>
                    <a:lumOff val="50000"/>
                  </a:schemeClr>
                </a:solidFill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.0000000000000004E-2"/>
            <c:spPr>
              <a:noFill/>
              <a:ln w="9525">
                <a:solidFill>
                  <a:schemeClr val="dk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numRef>
              <c:f>Sheet1!$B$3:$B$11</c:f>
              <c:numCache>
                <c:formatCode>General</c:formatCode>
                <c:ptCount val="9"/>
                <c:pt idx="0">
                  <c:v>1.4999999999999999E-2</c:v>
                </c:pt>
                <c:pt idx="1">
                  <c:v>0.115</c:v>
                </c:pt>
                <c:pt idx="2">
                  <c:v>0.215</c:v>
                </c:pt>
                <c:pt idx="3">
                  <c:v>0.315</c:v>
                </c:pt>
                <c:pt idx="4">
                  <c:v>0.41499999999999998</c:v>
                </c:pt>
                <c:pt idx="5">
                  <c:v>0.51500000000000001</c:v>
                </c:pt>
                <c:pt idx="6">
                  <c:v>0.61499999999999999</c:v>
                </c:pt>
                <c:pt idx="7">
                  <c:v>0.71499999999999997</c:v>
                </c:pt>
              </c:numCache>
            </c:numRef>
          </c:xVal>
          <c:yVal>
            <c:numRef>
              <c:f>Sheet1!$D$2:$D$10</c:f>
              <c:numCache>
                <c:formatCode>0.000</c:formatCode>
                <c:ptCount val="9"/>
                <c:pt idx="0">
                  <c:v>0.52521142147038824</c:v>
                </c:pt>
                <c:pt idx="1">
                  <c:v>0.52521142147038824</c:v>
                </c:pt>
                <c:pt idx="2">
                  <c:v>0.52998607075648263</c:v>
                </c:pt>
                <c:pt idx="3">
                  <c:v>0.54271846885273456</c:v>
                </c:pt>
                <c:pt idx="4">
                  <c:v>0.56022551623508077</c:v>
                </c:pt>
                <c:pt idx="5">
                  <c:v>0.58728186218961598</c:v>
                </c:pt>
                <c:pt idx="6">
                  <c:v>0.60638045933399365</c:v>
                </c:pt>
                <c:pt idx="7">
                  <c:v>0.63980300433665471</c:v>
                </c:pt>
                <c:pt idx="8">
                  <c:v>0.78304248291948786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BE-4EDB-8794-1A8D1B8E0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314920"/>
        <c:axId val="674321808"/>
      </c:scatterChart>
      <c:valAx>
        <c:axId val="674314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from Top of Pendulum (m) (+/- 0.001m)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21808"/>
        <c:crosses val="autoZero"/>
        <c:crossBetween val="midCat"/>
      </c:valAx>
      <c:valAx>
        <c:axId val="67432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 (+/- 0.02Hz)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14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 vs Frequency for Oscillators 180 deg Out of Phase</c:v>
          </c:tx>
          <c:spPr>
            <a:ln w="25400">
              <a:noFill/>
            </a:ln>
            <a:effectLst/>
          </c:spPr>
          <c:marker>
            <c:symbol val="plus"/>
            <c:size val="4"/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>
                <a:solidFill>
                  <a:schemeClr val="dk1">
                    <a:lumMod val="50000"/>
                    <a:lumOff val="50000"/>
                  </a:schemeClr>
                </a:solidFill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.0000000000000004E-2"/>
            <c:spPr>
              <a:noFill/>
              <a:ln w="9525">
                <a:solidFill>
                  <a:schemeClr val="dk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numRef>
              <c:f>Sheet1!$B$14:$B$22</c:f>
              <c:numCache>
                <c:formatCode>General</c:formatCode>
                <c:ptCount val="9"/>
                <c:pt idx="0">
                  <c:v>1.4999999999999999E-2</c:v>
                </c:pt>
                <c:pt idx="1">
                  <c:v>0.115</c:v>
                </c:pt>
                <c:pt idx="2">
                  <c:v>0.215</c:v>
                </c:pt>
                <c:pt idx="3">
                  <c:v>0.315</c:v>
                </c:pt>
                <c:pt idx="4">
                  <c:v>0.41499999999999998</c:v>
                </c:pt>
                <c:pt idx="5">
                  <c:v>0.51500000000000001</c:v>
                </c:pt>
                <c:pt idx="6">
                  <c:v>0.61499999999999999</c:v>
                </c:pt>
                <c:pt idx="7">
                  <c:v>0.71499999999999997</c:v>
                </c:pt>
              </c:numCache>
            </c:numRef>
          </c:xVal>
          <c:yVal>
            <c:numRef>
              <c:f>Sheet1!$D$13:$D$21</c:f>
              <c:numCache>
                <c:formatCode>0.000</c:formatCode>
                <c:ptCount val="9"/>
                <c:pt idx="0">
                  <c:v>0.52521142147038824</c:v>
                </c:pt>
                <c:pt idx="1">
                  <c:v>0.52521142147038824</c:v>
                </c:pt>
                <c:pt idx="2">
                  <c:v>0.53635226980460859</c:v>
                </c:pt>
                <c:pt idx="3">
                  <c:v>0.56022551623508077</c:v>
                </c:pt>
                <c:pt idx="4">
                  <c:v>0.59523961099977341</c:v>
                </c:pt>
                <c:pt idx="5">
                  <c:v>0.64616920338478057</c:v>
                </c:pt>
                <c:pt idx="6">
                  <c:v>0.71778894267619719</c:v>
                </c:pt>
                <c:pt idx="7">
                  <c:v>0.77667628387136201</c:v>
                </c:pt>
                <c:pt idx="8">
                  <c:v>0.84670447340074717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8-4811-9DC1-92E1B5DCC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748104"/>
        <c:axId val="679749744"/>
      </c:scatterChart>
      <c:valAx>
        <c:axId val="67974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from top of Pendulum (m) (+/- 0.001 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49744"/>
        <c:crosses val="autoZero"/>
        <c:crossBetween val="midCat"/>
      </c:valAx>
      <c:valAx>
        <c:axId val="6797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 +/- 0.02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4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9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P19" activeCellId="1" sqref="L4:L10 P19"/>
    </sheetView>
  </sheetViews>
  <sheetFormatPr defaultRowHeight="15" x14ac:dyDescent="0.25"/>
  <cols>
    <col min="2" max="2" width="20.7109375" customWidth="1"/>
    <col min="3" max="3" width="26.5703125" customWidth="1"/>
    <col min="4" max="4" width="14.85546875" customWidth="1"/>
    <col min="5" max="5" width="18.5703125" customWidth="1"/>
    <col min="6" max="6" width="29" customWidth="1"/>
    <col min="7" max="7" width="17.5703125" customWidth="1"/>
    <col min="8" max="8" width="28.28515625" customWidth="1"/>
    <col min="9" max="9" width="15.85546875" customWidth="1"/>
  </cols>
  <sheetData>
    <row r="1" spans="1:12" x14ac:dyDescent="0.25">
      <c r="B1" t="s">
        <v>24</v>
      </c>
      <c r="C1" t="s">
        <v>13</v>
      </c>
      <c r="D1" t="s">
        <v>14</v>
      </c>
      <c r="E1" t="s">
        <v>15</v>
      </c>
      <c r="F1" t="s">
        <v>17</v>
      </c>
      <c r="G1" t="s">
        <v>16</v>
      </c>
      <c r="H1" t="s">
        <v>18</v>
      </c>
      <c r="I1" t="s">
        <v>19</v>
      </c>
      <c r="L1" t="s">
        <v>25</v>
      </c>
    </row>
    <row r="2" spans="1:12" x14ac:dyDescent="0.25">
      <c r="A2" t="s">
        <v>2</v>
      </c>
      <c r="B2">
        <v>1.4999999999999999E-2</v>
      </c>
      <c r="C2" s="1">
        <v>3.3</v>
      </c>
      <c r="D2" s="2">
        <f>C2/(2*3.141592)</f>
        <v>0.52521142147038824</v>
      </c>
      <c r="E2" s="2">
        <f>(C2+0.1)/(2*3.141592)</f>
        <v>0.54112691909070298</v>
      </c>
      <c r="F2" s="1">
        <f>E2-D2</f>
        <v>1.5915497620314745E-2</v>
      </c>
      <c r="G2" s="2">
        <f>(C2-0.1)/(2*3.141592)</f>
        <v>0.50929592385007338</v>
      </c>
      <c r="H2" s="1">
        <f>D2-G2</f>
        <v>1.5915497620314856E-2</v>
      </c>
      <c r="I2">
        <v>0.02</v>
      </c>
      <c r="L2">
        <f>1/D2</f>
        <v>1.9039951515151516</v>
      </c>
    </row>
    <row r="3" spans="1:12" x14ac:dyDescent="0.25">
      <c r="A3" t="s">
        <v>0</v>
      </c>
      <c r="B3">
        <f>0.015</f>
        <v>1.4999999999999999E-2</v>
      </c>
      <c r="C3" s="1">
        <v>3.3</v>
      </c>
      <c r="D3" s="2">
        <f t="shared" ref="D3:D10" si="0">C3/(2*3.141592)</f>
        <v>0.52521142147038824</v>
      </c>
      <c r="E3" s="2">
        <f t="shared" ref="E3:E10" si="1">(C3+0.1)/(2*3.141592)</f>
        <v>0.54112691909070298</v>
      </c>
      <c r="F3" s="1">
        <f t="shared" ref="F3:F10" si="2">E3-D3</f>
        <v>1.5915497620314745E-2</v>
      </c>
      <c r="G3" s="2">
        <f t="shared" ref="G3:G10" si="3">(C3-0.1)/(2*3.141592)</f>
        <v>0.50929592385007338</v>
      </c>
      <c r="H3" s="1">
        <f t="shared" ref="H3:H9" si="4">D3-G3</f>
        <v>1.5915497620314856E-2</v>
      </c>
      <c r="I3">
        <v>0.02</v>
      </c>
      <c r="L3">
        <f t="shared" ref="L3:L10" si="5">1/D3</f>
        <v>1.9039951515151516</v>
      </c>
    </row>
    <row r="4" spans="1:12" x14ac:dyDescent="0.25">
      <c r="A4" t="s">
        <v>5</v>
      </c>
      <c r="B4">
        <v>0.115</v>
      </c>
      <c r="C4">
        <v>3.33</v>
      </c>
      <c r="D4" s="2">
        <f t="shared" si="0"/>
        <v>0.52998607075648263</v>
      </c>
      <c r="E4" s="2">
        <f t="shared" si="1"/>
        <v>0.54590156837679749</v>
      </c>
      <c r="F4" s="1">
        <f t="shared" si="2"/>
        <v>1.5915497620314856E-2</v>
      </c>
      <c r="G4" s="2">
        <f t="shared" si="3"/>
        <v>0.51407057313616789</v>
      </c>
      <c r="H4" s="1">
        <f t="shared" si="4"/>
        <v>1.5915497620314745E-2</v>
      </c>
      <c r="I4">
        <v>0.02</v>
      </c>
      <c r="L4">
        <f t="shared" si="5"/>
        <v>1.8868420420420422</v>
      </c>
    </row>
    <row r="5" spans="1:12" x14ac:dyDescent="0.25">
      <c r="A5" t="s">
        <v>4</v>
      </c>
      <c r="B5">
        <v>0.215</v>
      </c>
      <c r="C5">
        <v>3.41</v>
      </c>
      <c r="D5" s="2">
        <f t="shared" si="0"/>
        <v>0.54271846885273456</v>
      </c>
      <c r="E5" s="2">
        <f t="shared" si="1"/>
        <v>0.5586339664730493</v>
      </c>
      <c r="F5" s="1">
        <f t="shared" si="2"/>
        <v>1.5915497620314745E-2</v>
      </c>
      <c r="G5" s="2">
        <f t="shared" si="3"/>
        <v>0.5268029712324197</v>
      </c>
      <c r="H5" s="1">
        <f t="shared" si="4"/>
        <v>1.5915497620314856E-2</v>
      </c>
      <c r="I5">
        <v>0.02</v>
      </c>
      <c r="L5">
        <f t="shared" si="5"/>
        <v>1.8425759530791788</v>
      </c>
    </row>
    <row r="6" spans="1:12" x14ac:dyDescent="0.25">
      <c r="A6" t="s">
        <v>7</v>
      </c>
      <c r="B6">
        <v>0.315</v>
      </c>
      <c r="C6">
        <v>3.52</v>
      </c>
      <c r="D6" s="2">
        <f t="shared" si="0"/>
        <v>0.56022551623508077</v>
      </c>
      <c r="E6" s="2">
        <f t="shared" si="1"/>
        <v>0.57614101385539562</v>
      </c>
      <c r="F6" s="1">
        <f t="shared" si="2"/>
        <v>1.5915497620314856E-2</v>
      </c>
      <c r="G6" s="2">
        <f t="shared" si="3"/>
        <v>0.54431001861476602</v>
      </c>
      <c r="H6" s="1">
        <f t="shared" si="4"/>
        <v>1.5915497620314745E-2</v>
      </c>
      <c r="I6">
        <v>0.02</v>
      </c>
      <c r="L6">
        <f t="shared" si="5"/>
        <v>1.7849954545454547</v>
      </c>
    </row>
    <row r="7" spans="1:12" x14ac:dyDescent="0.25">
      <c r="A7" t="s">
        <v>9</v>
      </c>
      <c r="B7">
        <v>0.41499999999999998</v>
      </c>
      <c r="C7">
        <v>3.69</v>
      </c>
      <c r="D7" s="2">
        <f t="shared" si="0"/>
        <v>0.58728186218961598</v>
      </c>
      <c r="E7" s="2">
        <f t="shared" si="1"/>
        <v>0.60319735980993072</v>
      </c>
      <c r="F7" s="1">
        <f t="shared" si="2"/>
        <v>1.5915497620314745E-2</v>
      </c>
      <c r="G7" s="2">
        <f t="shared" si="3"/>
        <v>0.57136636456930112</v>
      </c>
      <c r="H7" s="1">
        <f t="shared" si="4"/>
        <v>1.5915497620314856E-2</v>
      </c>
      <c r="I7">
        <v>0.02</v>
      </c>
      <c r="L7">
        <f t="shared" si="5"/>
        <v>1.7027598915989159</v>
      </c>
    </row>
    <row r="8" spans="1:12" x14ac:dyDescent="0.25">
      <c r="A8" t="s">
        <v>20</v>
      </c>
      <c r="B8">
        <v>0.51500000000000001</v>
      </c>
      <c r="C8">
        <v>3.81</v>
      </c>
      <c r="D8" s="2">
        <f t="shared" si="0"/>
        <v>0.60638045933399365</v>
      </c>
      <c r="E8" s="2">
        <f t="shared" si="1"/>
        <v>0.6222959569543085</v>
      </c>
      <c r="F8" s="1">
        <f t="shared" si="2"/>
        <v>1.5915497620314856E-2</v>
      </c>
      <c r="G8" s="2">
        <f t="shared" si="3"/>
        <v>0.5904649617136789</v>
      </c>
      <c r="H8" s="1">
        <f t="shared" si="4"/>
        <v>1.5915497620314745E-2</v>
      </c>
      <c r="I8">
        <v>0.02</v>
      </c>
      <c r="L8">
        <f t="shared" si="5"/>
        <v>1.6491296587926512</v>
      </c>
    </row>
    <row r="9" spans="1:12" x14ac:dyDescent="0.25">
      <c r="A9" t="s">
        <v>21</v>
      </c>
      <c r="B9">
        <v>0.61499999999999999</v>
      </c>
      <c r="C9">
        <v>4.0199999999999996</v>
      </c>
      <c r="D9" s="2">
        <f t="shared" si="0"/>
        <v>0.63980300433665471</v>
      </c>
      <c r="E9" s="2">
        <f t="shared" si="1"/>
        <v>0.65571850195696946</v>
      </c>
      <c r="F9" s="1">
        <f t="shared" si="2"/>
        <v>1.5915497620314745E-2</v>
      </c>
      <c r="G9" s="2">
        <f t="shared" si="3"/>
        <v>0.62388750671633986</v>
      </c>
      <c r="H9" s="1">
        <f t="shared" si="4"/>
        <v>1.5915497620314856E-2</v>
      </c>
      <c r="I9">
        <v>0.02</v>
      </c>
      <c r="L9">
        <f t="shared" si="5"/>
        <v>1.5629810945273634</v>
      </c>
    </row>
    <row r="10" spans="1:12" x14ac:dyDescent="0.25">
      <c r="A10" t="s">
        <v>22</v>
      </c>
      <c r="B10">
        <v>0.71499999999999997</v>
      </c>
      <c r="C10">
        <v>4.92</v>
      </c>
      <c r="D10" s="2">
        <f t="shared" si="0"/>
        <v>0.78304248291948786</v>
      </c>
      <c r="E10" s="2">
        <f t="shared" si="1"/>
        <v>0.7989579805398026</v>
      </c>
      <c r="F10" s="1">
        <f t="shared" si="2"/>
        <v>1.5915497620314745E-2</v>
      </c>
      <c r="G10" s="2">
        <f t="shared" si="3"/>
        <v>0.76712698529917311</v>
      </c>
      <c r="H10" s="1">
        <f>D10-G10</f>
        <v>1.5915497620314745E-2</v>
      </c>
      <c r="I10">
        <v>0.02</v>
      </c>
      <c r="L10">
        <f t="shared" si="5"/>
        <v>1.2770699186991872</v>
      </c>
    </row>
    <row r="11" spans="1:12" x14ac:dyDescent="0.25">
      <c r="G11" s="2"/>
    </row>
    <row r="12" spans="1:12" x14ac:dyDescent="0.25">
      <c r="B12" t="s">
        <v>24</v>
      </c>
      <c r="C12" t="s">
        <v>13</v>
      </c>
      <c r="D12" t="s">
        <v>14</v>
      </c>
      <c r="E12" t="s">
        <v>15</v>
      </c>
      <c r="F12" t="s">
        <v>17</v>
      </c>
      <c r="G12" s="2" t="s">
        <v>16</v>
      </c>
      <c r="H12" t="s">
        <v>18</v>
      </c>
      <c r="I12" t="s">
        <v>19</v>
      </c>
    </row>
    <row r="13" spans="1:12" x14ac:dyDescent="0.25">
      <c r="A13" t="s">
        <v>2</v>
      </c>
      <c r="B13">
        <v>1.4999999999999999E-2</v>
      </c>
      <c r="C13" s="1">
        <v>3.3</v>
      </c>
      <c r="D13" s="2">
        <f>C13/(2*3.141592)</f>
        <v>0.52521142147038824</v>
      </c>
      <c r="E13" s="2">
        <f>(C13+0.1)/(2*3.141592)</f>
        <v>0.54112691909070298</v>
      </c>
      <c r="F13" s="1">
        <f>E13-D13</f>
        <v>1.5915497620314745E-2</v>
      </c>
      <c r="G13" s="2">
        <f>(C13-0.1)/(2*3.141592)</f>
        <v>0.50929592385007338</v>
      </c>
      <c r="H13" s="1">
        <f>D13-G13</f>
        <v>1.5915497620314856E-2</v>
      </c>
      <c r="I13">
        <v>0.02</v>
      </c>
    </row>
    <row r="14" spans="1:12" x14ac:dyDescent="0.25">
      <c r="A14" t="s">
        <v>1</v>
      </c>
      <c r="B14">
        <f>0.015</f>
        <v>1.4999999999999999E-2</v>
      </c>
      <c r="C14" s="1">
        <v>3.3</v>
      </c>
      <c r="D14" s="2">
        <f t="shared" ref="D14:D21" si="6">C14/(2*3.141592)</f>
        <v>0.52521142147038824</v>
      </c>
      <c r="E14" s="2">
        <f t="shared" ref="E14:E21" si="7">(C14+0.1)/(2*3.141592)</f>
        <v>0.54112691909070298</v>
      </c>
      <c r="F14" s="1">
        <f t="shared" ref="F14:F21" si="8">E14-D14</f>
        <v>1.5915497620314745E-2</v>
      </c>
      <c r="G14" s="2">
        <f t="shared" ref="G14:G21" si="9">(C14-0.1)/(2*3.141592)</f>
        <v>0.50929592385007338</v>
      </c>
      <c r="H14" s="1">
        <f t="shared" ref="H14:H21" si="10">D14-G14</f>
        <v>1.5915497620314856E-2</v>
      </c>
      <c r="I14">
        <v>0.02</v>
      </c>
    </row>
    <row r="15" spans="1:12" x14ac:dyDescent="0.25">
      <c r="A15" t="s">
        <v>3</v>
      </c>
      <c r="B15">
        <v>0.115</v>
      </c>
      <c r="C15">
        <v>3.37</v>
      </c>
      <c r="D15" s="2">
        <f t="shared" si="6"/>
        <v>0.53635226980460859</v>
      </c>
      <c r="E15" s="2">
        <f t="shared" si="7"/>
        <v>0.55226776742492345</v>
      </c>
      <c r="F15" s="1">
        <f t="shared" si="8"/>
        <v>1.5915497620314856E-2</v>
      </c>
      <c r="G15" s="2">
        <f t="shared" si="9"/>
        <v>0.52043677218429385</v>
      </c>
      <c r="H15" s="1">
        <f t="shared" si="10"/>
        <v>1.5915497620314745E-2</v>
      </c>
      <c r="I15">
        <v>0.02</v>
      </c>
    </row>
    <row r="16" spans="1:12" x14ac:dyDescent="0.25">
      <c r="A16" t="s">
        <v>6</v>
      </c>
      <c r="B16">
        <v>0.215</v>
      </c>
      <c r="C16">
        <v>3.52</v>
      </c>
      <c r="D16" s="2">
        <f t="shared" si="6"/>
        <v>0.56022551623508077</v>
      </c>
      <c r="E16" s="2">
        <f t="shared" si="7"/>
        <v>0.57614101385539562</v>
      </c>
      <c r="F16" s="1">
        <f t="shared" si="8"/>
        <v>1.5915497620314856E-2</v>
      </c>
      <c r="G16" s="2">
        <f t="shared" si="9"/>
        <v>0.54431001861476602</v>
      </c>
      <c r="H16" s="1">
        <f t="shared" si="10"/>
        <v>1.5915497620314745E-2</v>
      </c>
      <c r="I16">
        <v>0.02</v>
      </c>
    </row>
    <row r="17" spans="1:9" x14ac:dyDescent="0.25">
      <c r="A17" t="s">
        <v>8</v>
      </c>
      <c r="B17">
        <v>0.315</v>
      </c>
      <c r="C17">
        <v>3.74</v>
      </c>
      <c r="D17" s="2">
        <f t="shared" si="6"/>
        <v>0.59523961099977341</v>
      </c>
      <c r="E17" s="2">
        <f t="shared" si="7"/>
        <v>0.61115510862008815</v>
      </c>
      <c r="F17" s="1">
        <f t="shared" si="8"/>
        <v>1.5915497620314745E-2</v>
      </c>
      <c r="G17" s="2">
        <f t="shared" si="9"/>
        <v>0.57932411337945855</v>
      </c>
      <c r="H17" s="1">
        <f t="shared" si="10"/>
        <v>1.5915497620314856E-2</v>
      </c>
      <c r="I17">
        <v>0.02</v>
      </c>
    </row>
    <row r="18" spans="1:9" x14ac:dyDescent="0.25">
      <c r="A18" t="s">
        <v>10</v>
      </c>
      <c r="B18">
        <v>0.41499999999999998</v>
      </c>
      <c r="C18">
        <v>4.0599999999999996</v>
      </c>
      <c r="D18" s="2">
        <f t="shared" si="6"/>
        <v>0.64616920338478057</v>
      </c>
      <c r="E18" s="2">
        <f t="shared" si="7"/>
        <v>0.66208470100509531</v>
      </c>
      <c r="F18" s="1">
        <f t="shared" si="8"/>
        <v>1.5915497620314745E-2</v>
      </c>
      <c r="G18" s="2">
        <f t="shared" si="9"/>
        <v>0.63025370576446582</v>
      </c>
      <c r="H18" s="1">
        <f t="shared" si="10"/>
        <v>1.5915497620314745E-2</v>
      </c>
      <c r="I18">
        <v>0.02</v>
      </c>
    </row>
    <row r="19" spans="1:9" x14ac:dyDescent="0.25">
      <c r="A19" t="s">
        <v>11</v>
      </c>
      <c r="B19">
        <v>0.51500000000000001</v>
      </c>
      <c r="C19">
        <v>4.51</v>
      </c>
      <c r="D19" s="2">
        <f t="shared" si="6"/>
        <v>0.71778894267619719</v>
      </c>
      <c r="E19" s="2">
        <f t="shared" si="7"/>
        <v>0.73370444029651194</v>
      </c>
      <c r="F19" s="1">
        <f t="shared" si="8"/>
        <v>1.5915497620314745E-2</v>
      </c>
      <c r="G19" s="2">
        <f t="shared" si="9"/>
        <v>0.70187344505588245</v>
      </c>
      <c r="H19" s="1">
        <f t="shared" si="10"/>
        <v>1.5915497620314745E-2</v>
      </c>
      <c r="I19">
        <v>0.02</v>
      </c>
    </row>
    <row r="20" spans="1:9" x14ac:dyDescent="0.25">
      <c r="A20" t="s">
        <v>23</v>
      </c>
      <c r="B20">
        <v>0.61499999999999999</v>
      </c>
      <c r="C20">
        <v>4.88</v>
      </c>
      <c r="D20" s="2">
        <f t="shared" si="6"/>
        <v>0.77667628387136201</v>
      </c>
      <c r="E20" s="2">
        <f t="shared" si="7"/>
        <v>0.79259178149167675</v>
      </c>
      <c r="F20" s="1">
        <f t="shared" si="8"/>
        <v>1.5915497620314745E-2</v>
      </c>
      <c r="G20" s="2">
        <f t="shared" si="9"/>
        <v>0.76076078625104726</v>
      </c>
      <c r="H20" s="1">
        <f t="shared" si="10"/>
        <v>1.5915497620314745E-2</v>
      </c>
      <c r="I20">
        <v>0.02</v>
      </c>
    </row>
    <row r="21" spans="1:9" x14ac:dyDescent="0.25">
      <c r="A21" t="s">
        <v>12</v>
      </c>
      <c r="B21">
        <v>0.71499999999999997</v>
      </c>
      <c r="C21">
        <v>5.32</v>
      </c>
      <c r="D21" s="2">
        <f t="shared" si="6"/>
        <v>0.84670447340074717</v>
      </c>
      <c r="E21" s="2">
        <f t="shared" si="7"/>
        <v>0.86261997102106192</v>
      </c>
      <c r="F21" s="1">
        <f t="shared" si="8"/>
        <v>1.5915497620314745E-2</v>
      </c>
      <c r="G21" s="2">
        <f t="shared" si="9"/>
        <v>0.83078897578043243</v>
      </c>
      <c r="H21" s="1">
        <f t="shared" si="10"/>
        <v>1.5915497620314745E-2</v>
      </c>
      <c r="I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posfreq</vt:lpstr>
      <vt:lpstr>posfreqoop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2016-06-14T22:41:07Z</dcterms:modified>
</cp:coreProperties>
</file>