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52635e4963330870/Masaüstü/Tasks/"/>
    </mc:Choice>
  </mc:AlternateContent>
  <xr:revisionPtr revIDLastSave="151" documentId="14_{C3F16B54-4E8E-4488-807B-DC520BC91A52}" xr6:coauthVersionLast="47" xr6:coauthVersionMax="47" xr10:uidLastSave="{AE959CB5-F72E-4598-B2DA-C3048E8DB504}"/>
  <bookViews>
    <workbookView xWindow="-108" yWindow="-108" windowWidth="23256" windowHeight="12456" activeTab="1" xr2:uid="{00000000-000D-0000-FFFF-FFFF00000000}"/>
  </bookViews>
  <sheets>
    <sheet name="helpdesk_tickets" sheetId="1" r:id="rId1"/>
    <sheet name="Summary" sheetId="2" r:id="rId2"/>
    <sheet name="Total Tickets per Type" sheetId="8" r:id="rId3"/>
    <sheet name="Total Tickets per Priority" sheetId="7" r:id="rId4"/>
    <sheet name="Total Tickets per Team Graphics" sheetId="6" r:id="rId5"/>
  </sheets>
  <definedNames>
    <definedName name="_xlnm._FilterDatabase" localSheetId="0" hidden="1">helpdesk_tickets!$A$1:$U$549</definedName>
    <definedName name="_xlnm._FilterDatabase" localSheetId="1" hidden="1">Summary!$A$1:$J$1</definedName>
    <definedName name="_xlnm._FilterDatabase" localSheetId="3" hidden="1">'Total Tickets per Priority'!$A$1:$D$1</definedName>
    <definedName name="_xlnm._FilterDatabase" localSheetId="4" hidden="1">'Total Tickets per Team Graphics'!$A$1:$I$1</definedName>
    <definedName name="_xlnm._FilterDatabase" localSheetId="2" hidden="1">'Total Tickets per Type'!$A$1:$B$1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B2" i="8"/>
  <c r="A2" i="8"/>
  <c r="D2" i="7"/>
  <c r="C2" i="7"/>
  <c r="B2" i="7"/>
  <c r="B8" i="2"/>
  <c r="A2" i="7"/>
  <c r="A2" i="6"/>
  <c r="B2" i="6"/>
  <c r="C2" i="6"/>
  <c r="D2" i="6"/>
  <c r="E2" i="6"/>
  <c r="F2" i="6"/>
  <c r="G2" i="6"/>
  <c r="H2" i="6"/>
  <c r="I2" i="6"/>
  <c r="J5" i="2"/>
  <c r="I5" i="2"/>
  <c r="H5" i="2"/>
  <c r="D5" i="2"/>
  <c r="E5" i="2"/>
  <c r="F5" i="2"/>
  <c r="B14" i="2"/>
  <c r="B11" i="2"/>
  <c r="B5" i="2"/>
  <c r="C7" i="2"/>
  <c r="C5" i="2"/>
  <c r="A29" i="2"/>
  <c r="A26" i="2"/>
  <c r="A23" i="2"/>
  <c r="A20" i="2"/>
  <c r="A17" i="2"/>
  <c r="A14" i="2"/>
  <c r="A11" i="2"/>
  <c r="A8" i="2"/>
  <c r="A5" i="2"/>
  <c r="Y1" i="1"/>
  <c r="L540" i="1" s="1"/>
  <c r="L224" i="1" l="1"/>
  <c r="L79" i="1"/>
  <c r="L354" i="1"/>
  <c r="L320" i="1"/>
  <c r="L95" i="1"/>
  <c r="L356" i="1"/>
  <c r="L115" i="1"/>
  <c r="L328" i="1"/>
  <c r="L490" i="1"/>
  <c r="L84" i="1"/>
  <c r="L118" i="1"/>
  <c r="L274" i="1"/>
  <c r="L329" i="1"/>
  <c r="L346" i="1"/>
  <c r="L358" i="1"/>
  <c r="L371" i="1"/>
  <c r="L528" i="1"/>
  <c r="L327" i="1"/>
  <c r="L23" i="1"/>
  <c r="L83" i="1"/>
  <c r="L273" i="1"/>
  <c r="L342" i="1"/>
  <c r="L357" i="1"/>
  <c r="L370" i="1"/>
  <c r="L24" i="1"/>
  <c r="L25" i="1"/>
  <c r="L85" i="1"/>
  <c r="L119" i="1"/>
  <c r="L275" i="1"/>
  <c r="L330" i="1"/>
  <c r="L347" i="1"/>
  <c r="L359" i="1"/>
  <c r="L372" i="1"/>
  <c r="L529" i="1"/>
  <c r="L530" i="1"/>
  <c r="L531" i="1"/>
  <c r="L91" i="1"/>
  <c r="L353" i="1"/>
  <c r="L422" i="1"/>
  <c r="L309" i="1"/>
  <c r="L426" i="1"/>
  <c r="L265" i="1"/>
  <c r="L355" i="1"/>
  <c r="L266" i="1"/>
  <c r="L369" i="1"/>
  <c r="L26" i="1"/>
  <c r="L276" i="1"/>
  <c r="L414" i="1"/>
  <c r="L161" i="1"/>
  <c r="L332" i="1"/>
  <c r="L415" i="1"/>
  <c r="L28" i="1"/>
  <c r="L88" i="1"/>
  <c r="L211" i="1"/>
  <c r="L278" i="1"/>
  <c r="L333" i="1"/>
  <c r="L350" i="1"/>
  <c r="L363" i="1"/>
  <c r="L416" i="1"/>
  <c r="L533" i="1"/>
  <c r="L304" i="1"/>
  <c r="L366" i="1"/>
  <c r="L93" i="1"/>
  <c r="L367" i="1"/>
  <c r="L81" i="1"/>
  <c r="L340" i="1"/>
  <c r="L463" i="1"/>
  <c r="L469" i="1"/>
  <c r="L86" i="1"/>
  <c r="L331" i="1"/>
  <c r="L348" i="1"/>
  <c r="L27" i="1"/>
  <c r="L277" i="1"/>
  <c r="L361" i="1"/>
  <c r="L29" i="1"/>
  <c r="L89" i="1"/>
  <c r="L215" i="1"/>
  <c r="L279" i="1"/>
  <c r="L334" i="1"/>
  <c r="L351" i="1"/>
  <c r="L364" i="1"/>
  <c r="L419" i="1"/>
  <c r="L534" i="1"/>
  <c r="L38" i="1"/>
  <c r="L336" i="1"/>
  <c r="L260" i="1"/>
  <c r="L339" i="1"/>
  <c r="L94" i="1"/>
  <c r="L368" i="1"/>
  <c r="L82" i="1"/>
  <c r="L341" i="1"/>
  <c r="L126" i="1"/>
  <c r="L360" i="1"/>
  <c r="L87" i="1"/>
  <c r="L349" i="1"/>
  <c r="L30" i="1"/>
  <c r="L90" i="1"/>
  <c r="L220" i="1"/>
  <c r="L302" i="1"/>
  <c r="L335" i="1"/>
  <c r="L352" i="1"/>
  <c r="L365" i="1"/>
  <c r="L420" i="1"/>
</calcChain>
</file>

<file path=xl/sharedStrings.xml><?xml version="1.0" encoding="utf-8"?>
<sst xmlns="http://schemas.openxmlformats.org/spreadsheetml/2006/main" count="7192" uniqueCount="693">
  <si>
    <t>Ticket Number</t>
  </si>
  <si>
    <t>Date Created</t>
  </si>
  <si>
    <t>Subject</t>
  </si>
  <si>
    <t>From</t>
  </si>
  <si>
    <t>From Email</t>
  </si>
  <si>
    <t>Priority</t>
  </si>
  <si>
    <t>Department</t>
  </si>
  <si>
    <t>Type</t>
  </si>
  <si>
    <t>Source</t>
  </si>
  <si>
    <t>Current Status</t>
  </si>
  <si>
    <t>Last Updated</t>
  </si>
  <si>
    <t>Due Date</t>
  </si>
  <si>
    <t>Overdue</t>
  </si>
  <si>
    <t>Answered</t>
  </si>
  <si>
    <t>Agent Assigned</t>
  </si>
  <si>
    <t>Team Assigned</t>
  </si>
  <si>
    <t>Thread Count</t>
  </si>
  <si>
    <t>Attachment Count</t>
  </si>
  <si>
    <t>Category</t>
  </si>
  <si>
    <t>Issue Origin</t>
  </si>
  <si>
    <t>Select Ticket Status Update</t>
  </si>
  <si>
    <t>Error Displaying in Different Module</t>
  </si>
  <si>
    <t>Jasper John</t>
  </si>
  <si>
    <t>jasper.john@gmail.com</t>
  </si>
  <si>
    <t>Emergency</t>
  </si>
  <si>
    <t>SAP JDE Support Department</t>
  </si>
  <si>
    <t>Incident / Problem</t>
  </si>
  <si>
    <t>Web</t>
  </si>
  <si>
    <t>Closed</t>
  </si>
  <si>
    <t>Jared Smith</t>
  </si>
  <si>
    <t>SAP Support Team</t>
  </si>
  <si>
    <t>PROD</t>
  </si>
  <si>
    <t>PRODUCTION</t>
  </si>
  <si>
    <t>New Ticket</t>
  </si>
  <si>
    <t>Approval Workflow Error</t>
  </si>
  <si>
    <t>Erick White</t>
  </si>
  <si>
    <t>ewhite@yahoo.com</t>
  </si>
  <si>
    <t>Resolved</t>
  </si>
  <si>
    <t>Mark Jikkins</t>
  </si>
  <si>
    <t>JDE Support Team</t>
  </si>
  <si>
    <t>Public IP Trusted Certificate Authority Error</t>
  </si>
  <si>
    <t>Tomi Yamamoto</t>
  </si>
  <si>
    <t>tyamamoto@gmail.com</t>
  </si>
  <si>
    <t>Internal Technical Department</t>
  </si>
  <si>
    <t>Network Team</t>
  </si>
  <si>
    <t>JDE Slowdown</t>
  </si>
  <si>
    <t>Riza Richardson</t>
  </si>
  <si>
    <t>rrichardson@mailinator.com</t>
  </si>
  <si>
    <t>Close Ticket</t>
  </si>
  <si>
    <t>JDE Slow Down</t>
  </si>
  <si>
    <t>ERROR 504 GATEWAY TIMEOUT AGAIN</t>
  </si>
  <si>
    <t>Aurora Miller</t>
  </si>
  <si>
    <t>aurora.miller@outlook.com</t>
  </si>
  <si>
    <t>11/25/2020 8:34PM LOGIN ISSUE</t>
  </si>
  <si>
    <t>Open</t>
  </si>
  <si>
    <t>11/25/2020 1:41PM LOGIN ISSUE</t>
  </si>
  <si>
    <t>11/26/2020 9:10PM LOGIN ISSUE</t>
  </si>
  <si>
    <t>12/01/2020 12:00PM "bea.jolt" login error</t>
  </si>
  <si>
    <t>12/03/2020 7:45-7:55 Slow Performance</t>
  </si>
  <si>
    <t>HR Technical Analyzer in TEST</t>
  </si>
  <si>
    <t>Kian Rogers</t>
  </si>
  <si>
    <t>krogers@mailinator.com</t>
  </si>
  <si>
    <t>Request</t>
  </si>
  <si>
    <t>NON-PROD</t>
  </si>
  <si>
    <t>TEST</t>
  </si>
  <si>
    <t>Open VPN Authenticator App Setup</t>
  </si>
  <si>
    <t>Kenex Willows</t>
  </si>
  <si>
    <t>kwillows@yahoo.com</t>
  </si>
  <si>
    <t>LOGIN ISSUE</t>
  </si>
  <si>
    <t>Stellar Murad</t>
  </si>
  <si>
    <t>Can't Access PROD Instance</t>
  </si>
  <si>
    <t>Absence Duration</t>
  </si>
  <si>
    <t>Requesting a Server for Deployment</t>
  </si>
  <si>
    <t>Jane Wilberts</t>
  </si>
  <si>
    <t>jwilberts@mailinator.com</t>
  </si>
  <si>
    <t>Email</t>
  </si>
  <si>
    <t>DEVELOPMENT</t>
  </si>
  <si>
    <t>Port Issue After Patching Activity (23-AUG-20)</t>
  </si>
  <si>
    <t>ERROR 504 GATEWAY TIMEOUT</t>
  </si>
  <si>
    <t>Marvin Peters</t>
  </si>
  <si>
    <t>mpeters@outlook.com</t>
  </si>
  <si>
    <t>ERROR FOR WINSCP APPLICATION</t>
  </si>
  <si>
    <t>Laptop Repair</t>
  </si>
  <si>
    <t>Monique Smiths</t>
  </si>
  <si>
    <t>msmiths@yahoo.com</t>
  </si>
  <si>
    <t>Phone</t>
  </si>
  <si>
    <t>NON-PROD,NON-PROD</t>
  </si>
  <si>
    <t>DEVELOPMENT,DEVELOPMENT</t>
  </si>
  <si>
    <t>SAP NOT ACCESSIBLE</t>
  </si>
  <si>
    <t>SAP PRODUCTION IS DOWN</t>
  </si>
  <si>
    <t>System Downtime</t>
  </si>
  <si>
    <t>PROD: Inactive Phase / Status: No Manager</t>
  </si>
  <si>
    <t>Melody Thompson</t>
  </si>
  <si>
    <t>mthompson@yahoo.com</t>
  </si>
  <si>
    <t>PROD: Slowdown of JDE in Production instance</t>
  </si>
  <si>
    <t>SQL Access Manager SQL Error</t>
  </si>
  <si>
    <t>AWS Team</t>
  </si>
  <si>
    <t>Error on Finish Enrolling</t>
  </si>
  <si>
    <t>Slow loading in SAP - Jan 3, 6 2020</t>
  </si>
  <si>
    <t>Request for reconfigure of Palo Alto</t>
  </si>
  <si>
    <t>SAP Production Downtime Issue - Nov 21, 22</t>
  </si>
  <si>
    <t>John Brown</t>
  </si>
  <si>
    <t>jbrown@outlook.com</t>
  </si>
  <si>
    <t>Delete or Rollback a payroll run</t>
  </si>
  <si>
    <t>Batch Process of student groups not working.</t>
  </si>
  <si>
    <t>BPM Staging error</t>
  </si>
  <si>
    <t>Atom Short</t>
  </si>
  <si>
    <t>atom.short@gmail.com</t>
  </si>
  <si>
    <t>Help Desk Team</t>
  </si>
  <si>
    <t>PALO ALTO DEVICE NO LIGHTS ON LAN PORTS</t>
  </si>
  <si>
    <t>CANNOT LOGIN IN SAP</t>
  </si>
  <si>
    <t>SAP is not Accessible</t>
  </si>
  <si>
    <t>JDE Prod not available (08 August 2019)</t>
  </si>
  <si>
    <t>Julius Wright</t>
  </si>
  <si>
    <t>jwirght@outlook.com</t>
  </si>
  <si>
    <t>ERROR 504</t>
  </si>
  <si>
    <t>Create specific function in the Responsibility</t>
  </si>
  <si>
    <t>Wilson Campus</t>
  </si>
  <si>
    <t>wilson.campus@yahoo.com</t>
  </si>
  <si>
    <t>Error Loading Position List in Authority to Travel</t>
  </si>
  <si>
    <t>Paul Jiggins</t>
  </si>
  <si>
    <t>pjiggins@yahoo.com</t>
  </si>
  <si>
    <t>JDE Prod Slowdown 04 April 2019</t>
  </si>
  <si>
    <t>Unable to Login in Prod Instance</t>
  </si>
  <si>
    <t>oracle HRMS - Element Entry setup</t>
  </si>
  <si>
    <t>JDE PROD - Error in Workflow Background Process</t>
  </si>
  <si>
    <t>JDE PROD - Slowdown access (24 Apr 2019)</t>
  </si>
  <si>
    <t>JDE Prod Error - Fail Web Server (08 Apr 2019)</t>
  </si>
  <si>
    <t>JDE PROD - Request not completing (22 Apr 2019)</t>
  </si>
  <si>
    <t>JDE Prod Slowdown (17 Apr 2019)</t>
  </si>
  <si>
    <t>JDE Slowdown 29 January 2019</t>
  </si>
  <si>
    <t>JDE Slowdown 04 February 2019</t>
  </si>
  <si>
    <t>Satya Prakash</t>
  </si>
  <si>
    <t>SQL ERROR</t>
  </si>
  <si>
    <t>Raya Musk</t>
  </si>
  <si>
    <t>FORTIGATE 200E Expiration.</t>
  </si>
  <si>
    <t>Joseph Reynolds</t>
  </si>
  <si>
    <t>jreynolds@yahoo.com</t>
  </si>
  <si>
    <t>Hardware Team</t>
  </si>
  <si>
    <t>Create Accounting Warning Error Messages</t>
  </si>
  <si>
    <t>Kimberly Jones</t>
  </si>
  <si>
    <t>kjones@outlook.com</t>
  </si>
  <si>
    <t>High</t>
  </si>
  <si>
    <t>Chedft_2018 Error Generating</t>
  </si>
  <si>
    <t>Error Uploading Template in Report Definition</t>
  </si>
  <si>
    <t>Applying Withholding Tax</t>
  </si>
  <si>
    <t>Self Service - Legislative Information</t>
  </si>
  <si>
    <t>Troy Daniels</t>
  </si>
  <si>
    <t>troy.daniels@outlook.com</t>
  </si>
  <si>
    <t>SPMS - Approver's Page</t>
  </si>
  <si>
    <t>UP Los Baños not included in PMP</t>
  </si>
  <si>
    <t>Slow Performance</t>
  </si>
  <si>
    <t>Java loads but won't launch applet</t>
  </si>
  <si>
    <t>End date element entries for 300 Employees</t>
  </si>
  <si>
    <t>Slowdown in JDE Prod</t>
  </si>
  <si>
    <t>Errors in ODSM</t>
  </si>
  <si>
    <t>12/01/2020 11:58AM ODSM Login Issue</t>
  </si>
  <si>
    <t>12/03/2020 11:37AM ODSM Issue</t>
  </si>
  <si>
    <t>Create Accounting - Accounting Class Error</t>
  </si>
  <si>
    <t>APP-SQLAP-10000 in Payables Module</t>
  </si>
  <si>
    <t>VPN Setup</t>
  </si>
  <si>
    <t>Cannot Generate report after DB Downgrade</t>
  </si>
  <si>
    <t>Web ADI Issue</t>
  </si>
  <si>
    <t>Error still occured in BEE Spreadsheet page</t>
  </si>
  <si>
    <t>Oracle Web ADI: Fatal Error</t>
  </si>
  <si>
    <t>Error page in BEE spreadsheet Interface</t>
  </si>
  <si>
    <t>URL Attachment - Authority to Fill</t>
  </si>
  <si>
    <t>Set up and Configuration of ESET</t>
  </si>
  <si>
    <t>Notifications</t>
  </si>
  <si>
    <t>Workspace Problem after BPM version Upgrade</t>
  </si>
  <si>
    <t>Willard Smith</t>
  </si>
  <si>
    <t>willard.smith@mailinator.com</t>
  </si>
  <si>
    <t>BPM - ProcessMaker Support Team</t>
  </si>
  <si>
    <t>PRODUCTION,PRODUCTION</t>
  </si>
  <si>
    <t>Find oracle table of Position Occupancy</t>
  </si>
  <si>
    <t>Replace actual email in TEST instance</t>
  </si>
  <si>
    <t>Can't Access My Account</t>
  </si>
  <si>
    <t>Deferred PO transactions</t>
  </si>
  <si>
    <t>Reah Junes</t>
  </si>
  <si>
    <t>rjunes@yahoo.com</t>
  </si>
  <si>
    <t>Expense Report Stuck At AME Approval Process/Block</t>
  </si>
  <si>
    <t>Server failed to start (Application Server)</t>
  </si>
  <si>
    <t>JDE Approval cannot be approved or transferred</t>
  </si>
  <si>
    <t>CS 9.2 Server Issue</t>
  </si>
  <si>
    <t>Application Designer in 9.0 PROD</t>
  </si>
  <si>
    <t>Can't Access Test Instance</t>
  </si>
  <si>
    <t>PROD: Security changed in latest start date field</t>
  </si>
  <si>
    <t>Reset of PALO ALTO</t>
  </si>
  <si>
    <t>SF Error</t>
  </si>
  <si>
    <t>Slow Loading of SAP Jan 10 2020</t>
  </si>
  <si>
    <t>AME Approval Udpdates not reflecting in the DB</t>
  </si>
  <si>
    <t>PeopleSoft Restricted Service</t>
  </si>
  <si>
    <t>Faculty Cannot Post Grade</t>
  </si>
  <si>
    <t>Unable to access the CS 9.2</t>
  </si>
  <si>
    <t>Can't Login User Account</t>
  </si>
  <si>
    <t>Integration Gateway</t>
  </si>
  <si>
    <t>JDE Prod Error Page upon login 20 Nov 2019</t>
  </si>
  <si>
    <t>Adding of subject enrollment issue</t>
  </si>
  <si>
    <t>Palo Alto Update</t>
  </si>
  <si>
    <t>Unable to print approved Certificate of Service</t>
  </si>
  <si>
    <t>Palo Alto Blocking internet of user</t>
  </si>
  <si>
    <t>Password Reset</t>
  </si>
  <si>
    <t>Requesting for on-site visit</t>
  </si>
  <si>
    <t>UP Custom Application - Print Receipt Button</t>
  </si>
  <si>
    <t>JDE Prod Slowdown 02-Oct-2019</t>
  </si>
  <si>
    <t>Port Forwarding</t>
  </si>
  <si>
    <t>Scheduled Payment Amount different from DV Amount</t>
  </si>
  <si>
    <t>Criminal case system</t>
  </si>
  <si>
    <t>Sheila Ryder</t>
  </si>
  <si>
    <t>sryder@mailinator.com</t>
  </si>
  <si>
    <t>missing content on the ff Process Objects</t>
  </si>
  <si>
    <t>Issue with Journal Import via Journal Wizard</t>
  </si>
  <si>
    <t>JDE PROD Slowdown 28 Aug 2019</t>
  </si>
  <si>
    <t>JDE Prod Error in validation of DV</t>
  </si>
  <si>
    <t>JDE TEST: Error in java applet</t>
  </si>
  <si>
    <t>[SAP] Term Activate a Student</t>
  </si>
  <si>
    <t>Michelle Walters</t>
  </si>
  <si>
    <t>michelle.walters@yahoo.com</t>
  </si>
  <si>
    <t>Class Permission of FOR 200-3 in UPLB</t>
  </si>
  <si>
    <t>Update the Landing Page</t>
  </si>
  <si>
    <t>[TEST Instance] Hung Concurrent Requests</t>
  </si>
  <si>
    <t>Test instance - license expired</t>
  </si>
  <si>
    <t>JDE PROD Slowdown 21 May 2019</t>
  </si>
  <si>
    <t>Expense Report Approval Hierarchy Issue</t>
  </si>
  <si>
    <t>Can't Access ODSM</t>
  </si>
  <si>
    <t xml:space="preserve">SAP Production Slowdown ( August 2, 2019 ) </t>
  </si>
  <si>
    <t>SQL Error Message</t>
  </si>
  <si>
    <t>OpenVPN Problem</t>
  </si>
  <si>
    <t>multitenant error</t>
  </si>
  <si>
    <t>Setup of Earnings</t>
  </si>
  <si>
    <t>Unable to tuition calc for the specific student.</t>
  </si>
  <si>
    <t>JDE PROD - Error status of transactions</t>
  </si>
  <si>
    <t>[OAF] $Custom_TOP Path</t>
  </si>
  <si>
    <t>Winson Williams</t>
  </si>
  <si>
    <t>winson.williams@outlook.com</t>
  </si>
  <si>
    <t>Legal case system ERROR</t>
  </si>
  <si>
    <t>Jose Satary</t>
  </si>
  <si>
    <t>Legal case system - Criminal case</t>
  </si>
  <si>
    <t>VPN Access</t>
  </si>
  <si>
    <t>JDE Prod Slowdown 19 March 2019</t>
  </si>
  <si>
    <t>Workflow Notification won't start</t>
  </si>
  <si>
    <t>Vic Vincent</t>
  </si>
  <si>
    <t>vic.vincent@yahoo.com</t>
  </si>
  <si>
    <t>Salary Basis</t>
  </si>
  <si>
    <t>COS Issue-Missing Remarks</t>
  </si>
  <si>
    <t>Cannot Terminate Assignment of an Employee</t>
  </si>
  <si>
    <t>COS Issue-Application Error encountered</t>
  </si>
  <si>
    <t>Application Cache Stock on queued</t>
  </si>
  <si>
    <t>JDE PROD - Timeout Expense Report (22 Apr 2019)</t>
  </si>
  <si>
    <t>Transactions are being deferred</t>
  </si>
  <si>
    <t>DEV Server unable to boot up</t>
  </si>
  <si>
    <t>JDE PROD - Requests not completing (06 May 2019)</t>
  </si>
  <si>
    <t>JDE PROD - Slowdown access (29 Apr 2019)</t>
  </si>
  <si>
    <t>UPOU cannot print SALN</t>
  </si>
  <si>
    <t>JDE PROD - Error in updating AME setup</t>
  </si>
  <si>
    <t>Unable to log in to JDE Prod (28 March 2019)</t>
  </si>
  <si>
    <t>Deferred Internet Expenses (20 March 2019)</t>
  </si>
  <si>
    <t>Deferred Purchase Order Approvals</t>
  </si>
  <si>
    <t>Deferred ReqJDEition Approvals</t>
  </si>
  <si>
    <t>Missing SPMS PMP 2016, 2017 and 2018</t>
  </si>
  <si>
    <t>SAP Dev Instance can’t be reached</t>
  </si>
  <si>
    <t>Maximum Number of Session Exceeded and Page Error</t>
  </si>
  <si>
    <t>JDE Prod Slowdown 21 Feb 2019</t>
  </si>
  <si>
    <t>JDE Prod Slowdown 21 March 2019</t>
  </si>
  <si>
    <t>JDE Prod Slowdown (12 March 2019)</t>
  </si>
  <si>
    <t>Error in submitting updated Approved POs</t>
  </si>
  <si>
    <t>Unable to add attachment in the Invoice</t>
  </si>
  <si>
    <t>Auto Approve Salary</t>
  </si>
  <si>
    <t>Approval Notification not forwarding</t>
  </si>
  <si>
    <t>Error in submission of PPMP</t>
  </si>
  <si>
    <t>Total unit passed</t>
  </si>
  <si>
    <t>Cannot Access / Incorrect Data on Log In Page</t>
  </si>
  <si>
    <t>Dev Instance | Record View Issue</t>
  </si>
  <si>
    <t>Firewall policy migration</t>
  </si>
  <si>
    <t>Workday Team</t>
  </si>
  <si>
    <t>Cannot access JDE-SIT in MAC</t>
  </si>
  <si>
    <t>Normal</t>
  </si>
  <si>
    <t>Employee Legislative Information - Mismatch</t>
  </si>
  <si>
    <t>Cannot open attachment in JDE SIT</t>
  </si>
  <si>
    <t>STUCK PR and PPMP Approval</t>
  </si>
  <si>
    <t>How to run SQL package</t>
  </si>
  <si>
    <t>Display footer on generated report.</t>
  </si>
  <si>
    <t>Deferred PO Transactions</t>
  </si>
  <si>
    <t>BEE Spreadsheet Issue</t>
  </si>
  <si>
    <t>How to prevent our API to SQL injection</t>
  </si>
  <si>
    <t>JDE Payables UPMin Attachment</t>
  </si>
  <si>
    <t>Optimize the created Query.</t>
  </si>
  <si>
    <t>Creation of User for Integration Broker permission</t>
  </si>
  <si>
    <t>Appraisal Issue</t>
  </si>
  <si>
    <t>Past due balance posted in Student Center</t>
  </si>
  <si>
    <t>How to whitelist domain name in SAP API</t>
  </si>
  <si>
    <t>Creation of Separate nodes</t>
  </si>
  <si>
    <t>Post Issue - SAP Slow Performance</t>
  </si>
  <si>
    <t>Loading upon saving Expression on Query Manager</t>
  </si>
  <si>
    <t>Integration Broker Issue</t>
  </si>
  <si>
    <t>Java Web Start Implementation</t>
  </si>
  <si>
    <t>Cloudflare blocked uploading xml</t>
  </si>
  <si>
    <t>Unable to Attach Update XML file in Data Def</t>
  </si>
  <si>
    <t>RetroPay Report not displaying in PDF</t>
  </si>
  <si>
    <t>1900 emails from JDE workflow notif mailer 2/22/21</t>
  </si>
  <si>
    <t>Other</t>
  </si>
  <si>
    <t>DV Approval Error</t>
  </si>
  <si>
    <t>Expression output on Query Manager,</t>
  </si>
  <si>
    <t>Tablespace Issue</t>
  </si>
  <si>
    <t>Cannot Terminate Employment</t>
  </si>
  <si>
    <t>Special Leave Issues</t>
  </si>
  <si>
    <t>Locked Out OpenVPN Account</t>
  </si>
  <si>
    <t>Cherie Mercurie</t>
  </si>
  <si>
    <t>cmercurie@outlook.com</t>
  </si>
  <si>
    <t>[Test Only]:::SAP Reset Password</t>
  </si>
  <si>
    <t>[Test Only]:::[SAP]Page not available</t>
  </si>
  <si>
    <t>How to override set-up in created element</t>
  </si>
  <si>
    <t>Test Ticket</t>
  </si>
  <si>
    <t>Extraction of Data on ODSM.</t>
  </si>
  <si>
    <t>Post Issue - SAP LOGIN ISSUES ENCOUNTERED</t>
  </si>
  <si>
    <t>Bladimir Macdonald</t>
  </si>
  <si>
    <t>bmacdonald@outlook.com</t>
  </si>
  <si>
    <t>Post Issue - SAP SLOW PERFORMANCE ISSUE</t>
  </si>
  <si>
    <t>Person Analyzer</t>
  </si>
  <si>
    <t>Configuration related to web browser to open Java</t>
  </si>
  <si>
    <t>issues in UP General Payroll Scholars Report</t>
  </si>
  <si>
    <t xml:space="preserve">Post Issue - Getting "No space left on device" </t>
  </si>
  <si>
    <t>Tuition Calculation Issue</t>
  </si>
  <si>
    <t>[SAP] Page is not available</t>
  </si>
  <si>
    <t>Post Issue - Bind Failed / ODSM down</t>
  </si>
  <si>
    <t>Person Analyzer for 132939</t>
  </si>
  <si>
    <t>OpenVPN error</t>
  </si>
  <si>
    <t>Slow performance of SAP/SAP too long to load</t>
  </si>
  <si>
    <t>Cashier officer can't use search in SAP (UPCEB)</t>
  </si>
  <si>
    <t>Post Issue - SQL Access ManagerSQL</t>
  </si>
  <si>
    <t>Error appeared Maintain Schedule of Classes module</t>
  </si>
  <si>
    <t>Received email notifs on 01-FEB-2021</t>
  </si>
  <si>
    <t>Revising the Contact Information</t>
  </si>
  <si>
    <t>Post Issue - Can't login to SAP</t>
  </si>
  <si>
    <t>Closing Payables Accounting Period Issue</t>
  </si>
  <si>
    <t>Request for VPN Account</t>
  </si>
  <si>
    <t>Cheena Carols</t>
  </si>
  <si>
    <t>cheena.carols@mailinator.com</t>
  </si>
  <si>
    <t>Integration Broker Issue (TEST)</t>
  </si>
  <si>
    <t>Change Password</t>
  </si>
  <si>
    <t>Contact Details Update (Landing Page)</t>
  </si>
  <si>
    <t>Demo Units for Pullout</t>
  </si>
  <si>
    <t>Paul Smith</t>
  </si>
  <si>
    <t>paul.smith@mailinator.com</t>
  </si>
  <si>
    <t>license is not yet activated / reflected in fortic</t>
  </si>
  <si>
    <t>Grace Evans</t>
  </si>
  <si>
    <t>gevans@mailinator.com</t>
  </si>
  <si>
    <t>Error on My ReqJDEition Table</t>
  </si>
  <si>
    <t>Error on ODSM.</t>
  </si>
  <si>
    <t>Error upon sending notification.</t>
  </si>
  <si>
    <t>Deletion of NID data in Add/Update a Person Module</t>
  </si>
  <si>
    <t>Personalization on Shopping Cart buttons</t>
  </si>
  <si>
    <t>New VPN account</t>
  </si>
  <si>
    <t>ISO copying problem</t>
  </si>
  <si>
    <t>Laptop has been experiencing more crashes</t>
  </si>
  <si>
    <t>ITDC Servers not accessible</t>
  </si>
  <si>
    <t>Windows Error</t>
  </si>
  <si>
    <t>Jovan Brown</t>
  </si>
  <si>
    <t>jovan_brown@mailinator.com</t>
  </si>
  <si>
    <t>OPEN VPN ACCOUNT LOCKED</t>
  </si>
  <si>
    <t>Request to update the Privacy Policy Link</t>
  </si>
  <si>
    <t>[ODSM] cannot extract LDIF file</t>
  </si>
  <si>
    <t>OS Installation for DOT Client</t>
  </si>
  <si>
    <t>Pradeep Sharma</t>
  </si>
  <si>
    <t>pradeep.sharma@outlook.com</t>
  </si>
  <si>
    <t>Customized SQL script in report - Internet Details</t>
  </si>
  <si>
    <t>Slow performance and defective dell battery</t>
  </si>
  <si>
    <t>Rex Farris</t>
  </si>
  <si>
    <t>rfarris@yahoo.com</t>
  </si>
  <si>
    <t>VPN password reset</t>
  </si>
  <si>
    <t>Remove authentication</t>
  </si>
  <si>
    <t>communication error with SQL client(HRIS system)</t>
  </si>
  <si>
    <t>Journal Import Error</t>
  </si>
  <si>
    <t>100% usage Disk (Windows 10)</t>
  </si>
  <si>
    <t>Belle Garner</t>
  </si>
  <si>
    <t>belle.garner@mailinator.com</t>
  </si>
  <si>
    <t>JDE Prod - Web Components Status (10 Apr 2019)</t>
  </si>
  <si>
    <t>JDE Downtime (Post Issue Ticket)</t>
  </si>
  <si>
    <t>OPENVPN Account</t>
  </si>
  <si>
    <t>ODSM Issue (AY 2020-2021 1st Sem)</t>
  </si>
  <si>
    <t>Request Status 'No Manager'</t>
  </si>
  <si>
    <t>Laptop running slow</t>
  </si>
  <si>
    <t>test</t>
  </si>
  <si>
    <t>Tasks and Targets Editing (SPMS)</t>
  </si>
  <si>
    <t>Process multiple payroll runs of Employees</t>
  </si>
  <si>
    <t>Buffer Error in Class COST 110</t>
  </si>
  <si>
    <t>laptop memory upgrade</t>
  </si>
  <si>
    <t>Defective hardisk</t>
  </si>
  <si>
    <t>Microsoft Office Installation and Firmware update</t>
  </si>
  <si>
    <t>Google Drive not working</t>
  </si>
  <si>
    <t>Desktop Service</t>
  </si>
  <si>
    <t>Old System unit parts and unused laptops (beacon a</t>
  </si>
  <si>
    <t>Login Issues (AY 2020-2021 1st Sem)</t>
  </si>
  <si>
    <t>Slow Performance issue (AY 2020-2021 1st Sem)</t>
  </si>
  <si>
    <t>Sending Email Notification (AY 2020-2021 1st Sem)</t>
  </si>
  <si>
    <t>Password Issue (AY 2020-2021 1st Sem)</t>
  </si>
  <si>
    <t>Login Issues(AY 2020-2021 1st Sem)</t>
  </si>
  <si>
    <t>Password Reset Issue (AY 2020-2021 1st Sem)</t>
  </si>
  <si>
    <t>No Success when Generating Reports</t>
  </si>
  <si>
    <t>Unique Value for Transaction Flexfield Issue</t>
  </si>
  <si>
    <t>Sophos Firewall Support</t>
  </si>
  <si>
    <t>Charles Thomas</t>
  </si>
  <si>
    <t>charles.thomas@outlook.com</t>
  </si>
  <si>
    <t>HR Technical Analyzer Output</t>
  </si>
  <si>
    <t>Dell SoppotAssist has detected a failing component</t>
  </si>
  <si>
    <t>Paul Rivers</t>
  </si>
  <si>
    <t>privers@mailinator.com</t>
  </si>
  <si>
    <t>HP Printer not working</t>
  </si>
  <si>
    <t>Leave Management - Leave Balance Issue</t>
  </si>
  <si>
    <t>Open UDP ports 161 and 162</t>
  </si>
  <si>
    <t>Salesforce Team</t>
  </si>
  <si>
    <t>Approval - Personal Information (Basic Details)</t>
  </si>
  <si>
    <t>New VPN Account</t>
  </si>
  <si>
    <t>Error in log-in</t>
  </si>
  <si>
    <t>Secure Connection Failed page - TEST Instance</t>
  </si>
  <si>
    <t>Open Ports fro FTP data connection</t>
  </si>
  <si>
    <t>VPN accounts creation</t>
  </si>
  <si>
    <t>Request additional storage</t>
  </si>
  <si>
    <t>Open IP ports</t>
  </si>
  <si>
    <t>VPN accounts</t>
  </si>
  <si>
    <t>Request to restart again the SAP Dev Server</t>
  </si>
  <si>
    <t>Altering Field - External Learning</t>
  </si>
  <si>
    <t>Disable "Sickness" and "Other"</t>
  </si>
  <si>
    <t>Create Accounting Issues</t>
  </si>
  <si>
    <t>Personalization of iProcurement icons/button</t>
  </si>
  <si>
    <t>Error: Site Can't be reach</t>
  </si>
  <si>
    <t>Baliwag - Desktop Error</t>
  </si>
  <si>
    <t>Error Page</t>
  </si>
  <si>
    <t>External Learning - Navigation</t>
  </si>
  <si>
    <t>Slow performance laptop</t>
  </si>
  <si>
    <t>Rue Whitaker</t>
  </si>
  <si>
    <t>rue.whitaker@yahoo.com</t>
  </si>
  <si>
    <t>Error in Grade Roster</t>
  </si>
  <si>
    <t>Replace actual emails in JDE test isntance</t>
  </si>
  <si>
    <t>Iphone support</t>
  </si>
  <si>
    <t>Laptop - Battery repair</t>
  </si>
  <si>
    <t>test using list</t>
  </si>
  <si>
    <t>assdasd testing</t>
  </si>
  <si>
    <t>PROD,PROD</t>
  </si>
  <si>
    <t>testing not working</t>
  </si>
  <si>
    <t>testing ticketing not appearing</t>
  </si>
  <si>
    <t>cannot see category in ticketing</t>
  </si>
  <si>
    <t>Auto creation of PO from Approved ReqJDEitions</t>
  </si>
  <si>
    <t>Kenneth Greene</t>
  </si>
  <si>
    <t>k.greene@yahoo.com</t>
  </si>
  <si>
    <t>PALO ALTO CONFIGURATION</t>
  </si>
  <si>
    <t>slow performance laptop</t>
  </si>
  <si>
    <t>Sophia Walker</t>
  </si>
  <si>
    <t>swalker@outlook.com</t>
  </si>
  <si>
    <t>Error in Email of Ms. Eliza</t>
  </si>
  <si>
    <t>Zoom unable to install</t>
  </si>
  <si>
    <t>TEST,TEST</t>
  </si>
  <si>
    <t>Microsoft Office Installation</t>
  </si>
  <si>
    <t>Unable to process Batch Term Activate</t>
  </si>
  <si>
    <t>App Engine not Posting</t>
  </si>
  <si>
    <t>Renaming in JDE via Page Personalization</t>
  </si>
  <si>
    <t>Adding "Leave Management" Menu</t>
  </si>
  <si>
    <t>Restart of Physical Server in Coloc</t>
  </si>
  <si>
    <t>ePLDT DEV Instance</t>
  </si>
  <si>
    <t>TEST: Cannot Save Batch Element with Costing</t>
  </si>
  <si>
    <t>COS- Application Error has occurred in your proces</t>
  </si>
  <si>
    <t>ECI is not working in SAP 9.0</t>
  </si>
  <si>
    <t>JDE TEST: Error when updating email via SQL</t>
  </si>
  <si>
    <t>Unable to add iSCSI Software Adapter</t>
  </si>
  <si>
    <t>Installation of empson printer and scanner</t>
  </si>
  <si>
    <t>PO Approval Timeouts</t>
  </si>
  <si>
    <t>Units Overload</t>
  </si>
  <si>
    <t>Processes are stock on queued</t>
  </si>
  <si>
    <t>Unable to boot the Application Server</t>
  </si>
  <si>
    <t>Processmaker 3.3.7 Production Upgrade</t>
  </si>
  <si>
    <t>BPM Upgrade from 3.1 to 3.3</t>
  </si>
  <si>
    <t>SMTP issue in SAP Prod</t>
  </si>
  <si>
    <t>Dev Instance Redirecting to Prod</t>
  </si>
  <si>
    <t>COS - Application Error</t>
  </si>
  <si>
    <t>PROD: Gray out fields, cannot input data</t>
  </si>
  <si>
    <t>Unable to connect to CS 9.2 Database from Win 10</t>
  </si>
  <si>
    <t>GlobalProtect Connection</t>
  </si>
  <si>
    <t>PO submission error in TEST Instance</t>
  </si>
  <si>
    <t>PROD: Correct Latest Start Date of Employee</t>
  </si>
  <si>
    <t>Tuition Calculation Error</t>
  </si>
  <si>
    <t>Activation of Cost Managers</t>
  </si>
  <si>
    <t>Unable to startup the VNCServer</t>
  </si>
  <si>
    <t>Node ping error [CS 9.2]</t>
  </si>
  <si>
    <t>PeopleTools Client DPK</t>
  </si>
  <si>
    <t>Coloc Server is Down</t>
  </si>
  <si>
    <t>Unable to perform search after the restart</t>
  </si>
  <si>
    <t>IDLE Time</t>
  </si>
  <si>
    <t>Compatibility of Windows 10 on Palo alto</t>
  </si>
  <si>
    <t>JDE PROD Invoice Approval Issue 29 May 2019</t>
  </si>
  <si>
    <t>VPN Password</t>
  </si>
  <si>
    <t>JDE Prod Error Page 18 Dec 2019</t>
  </si>
  <si>
    <t>PeopleTools 8.57 on Client Machine</t>
  </si>
  <si>
    <t>DEV: Error on External Learning</t>
  </si>
  <si>
    <t>JDE PROD - Different User Account (23 May 2019)</t>
  </si>
  <si>
    <t>Grade Roster Generation Error</t>
  </si>
  <si>
    <t>Booting Up SAP 9.2 in Globe Server​</t>
  </si>
  <si>
    <t>Server Restart Request</t>
  </si>
  <si>
    <t>Dev DB Refresh From PROD Data</t>
  </si>
  <si>
    <t>Patch Application to set up Web Services</t>
  </si>
  <si>
    <t>PROD: Restrictions in assignment set</t>
  </si>
  <si>
    <t>Error in Form 5.</t>
  </si>
  <si>
    <t>Updating Description of course MCB 11.</t>
  </si>
  <si>
    <t>JDE Prod Error Page 04 Dec 2019</t>
  </si>
  <si>
    <t>CHANGE PASSWORD &amp; EMAIL CONFIRMATION</t>
  </si>
  <si>
    <t>Relationship Module Message Error</t>
  </si>
  <si>
    <t>Double Amount in eOR/View Customer Account</t>
  </si>
  <si>
    <t>Request to access in Public</t>
  </si>
  <si>
    <t>3C Engine Not Working</t>
  </si>
  <si>
    <t>PROD: Zero value in payroll run result</t>
  </si>
  <si>
    <t>PROD: CoS - Record has been entered already</t>
  </si>
  <si>
    <t>JDE Test: End date the multiple element entries</t>
  </si>
  <si>
    <t>VPN for Coloc Instances</t>
  </si>
  <si>
    <t>JDE TEST - slowdown</t>
  </si>
  <si>
    <t>DEV Instance not Accessible</t>
  </si>
  <si>
    <t>Dev instance: Adding Extra Assignment Information</t>
  </si>
  <si>
    <t>How to get Image in BI Publisher</t>
  </si>
  <si>
    <t>Cannot Connect to VPN</t>
  </si>
  <si>
    <t>APP-PAY-07010 Cannot insert assignment process</t>
  </si>
  <si>
    <t>JDE Prod DV approval issue</t>
  </si>
  <si>
    <t>PROD: Error Value Scholar has been disabled</t>
  </si>
  <si>
    <t>JDE PROD Slowdown posting journal</t>
  </si>
  <si>
    <t>Slow to Inaccessible TEST Instance</t>
  </si>
  <si>
    <t>Modifying of fields in External Learning</t>
  </si>
  <si>
    <t>Sort Element Name Alphabetically</t>
  </si>
  <si>
    <t>Unable to Tuition Calculate the Student (UPMNL)</t>
  </si>
  <si>
    <t>Duplicates Subject in EOR.</t>
  </si>
  <si>
    <t>Test Instance: Add new element under Entries</t>
  </si>
  <si>
    <t>JDE Test Instance Slowdown</t>
  </si>
  <si>
    <t>DATA ERROR IN PRODUCTION INSTANCE</t>
  </si>
  <si>
    <t>Unable to submit Certificates and Service Records</t>
  </si>
  <si>
    <t>MYSQL Server Access Configuration</t>
  </si>
  <si>
    <t>Missing Dynaform Names</t>
  </si>
  <si>
    <t>TEST instance: Modify Employee Categories</t>
  </si>
  <si>
    <t>Test instance: APP-PAY-07722 Error</t>
  </si>
  <si>
    <t>Project Migration from DEV to PROD Instance</t>
  </si>
  <si>
    <t>Query Manager Error</t>
  </si>
  <si>
    <t>PROD: Error in Procurement</t>
  </si>
  <si>
    <t>JDE Prod Error in paying a DV</t>
  </si>
  <si>
    <t>Unable to get Term Begin Date. (14813,43)</t>
  </si>
  <si>
    <t>enrolled students are not equal in class roster</t>
  </si>
  <si>
    <t>Report Issue</t>
  </si>
  <si>
    <t>Batch Process Error</t>
  </si>
  <si>
    <t>JDE PROD - Expense Report approval issue</t>
  </si>
  <si>
    <t>Request for patch application in DEV instance</t>
  </si>
  <si>
    <t>JDE TEST Date Format</t>
  </si>
  <si>
    <t>JDE PROD - Bank Account Issue 8 July 2019</t>
  </si>
  <si>
    <t>Error on submitting Authority to Fill</t>
  </si>
  <si>
    <t>JDE Test Instance - Error Not setup as worker</t>
  </si>
  <si>
    <t>Beacon Support Ticket Account</t>
  </si>
  <si>
    <t>PROD: Find a specific table in Oracle</t>
  </si>
  <si>
    <t>Rehab 260(OSI)Error</t>
  </si>
  <si>
    <t>Removing access to the enrollment page</t>
  </si>
  <si>
    <t>TEST instance: Can't Copy Paste data in the field</t>
  </si>
  <si>
    <t>TEST Instance: How to unchecked the required box</t>
  </si>
  <si>
    <t>Can't run a general payroll under dev environment</t>
  </si>
  <si>
    <t>Box unchecked under the processed button</t>
  </si>
  <si>
    <t>Authority to Fill Error using Dev &amp; Test Instance</t>
  </si>
  <si>
    <t>Error in process request.</t>
  </si>
  <si>
    <t>SQL Database Account PROD</t>
  </si>
  <si>
    <t>VPN Account</t>
  </si>
  <si>
    <t>Altering Position Type(List of Values)</t>
  </si>
  <si>
    <t>Creation of VPN Account</t>
  </si>
  <si>
    <t>Error Accesing SAP.EDU.PH</t>
  </si>
  <si>
    <t>PROD: Can't Delete records under Research fields</t>
  </si>
  <si>
    <t>Adding Flexfield</t>
  </si>
  <si>
    <t>JDE PROD - Create Accounting-Completed Warning</t>
  </si>
  <si>
    <t>Error occurs in organization</t>
  </si>
  <si>
    <t>SAP DEV INSTANCE</t>
  </si>
  <si>
    <t>Appointment for REPS report error</t>
  </si>
  <si>
    <t>Enable Report Manager for all</t>
  </si>
  <si>
    <t>Quick Enroll Error</t>
  </si>
  <si>
    <t>JDE PROD Error Page issue (23 May 2019)</t>
  </si>
  <si>
    <t>Cannot print payslips and payroll reports</t>
  </si>
  <si>
    <t>JDE PROD - Withdraw/ Cancel an approved ER</t>
  </si>
  <si>
    <t>SALN Report blank</t>
  </si>
  <si>
    <t>Errors encountered during test instance</t>
  </si>
  <si>
    <t>Beacon solution account</t>
  </si>
  <si>
    <t>JDE Error: You have encountered an unexpected....</t>
  </si>
  <si>
    <t>Login page Username field Issue (29 March 2019)</t>
  </si>
  <si>
    <t>JDE Test Instance not accessible</t>
  </si>
  <si>
    <t>Database Access</t>
  </si>
  <si>
    <t>Request for instructions for post-cloning steps fo</t>
  </si>
  <si>
    <t>Ralph Rogers</t>
  </si>
  <si>
    <t>rrogers@yahoo.com</t>
  </si>
  <si>
    <t>No student enrolled in class.</t>
  </si>
  <si>
    <t>Cannot delete duplicate records of 3 employees</t>
  </si>
  <si>
    <t>OpenVPN locked account</t>
  </si>
  <si>
    <t>Accounts</t>
  </si>
  <si>
    <t>Portal problem</t>
  </si>
  <si>
    <t>Unable to received Email Notif. on PassChanged</t>
  </si>
  <si>
    <t>JDE PROD - Error Page (03 May 2019)</t>
  </si>
  <si>
    <t>Request for Read-Only Access to PROD DB</t>
  </si>
  <si>
    <t>Will Roberts</t>
  </si>
  <si>
    <t>wroberts@mailinator.com</t>
  </si>
  <si>
    <t>Verify Long-running SQL code</t>
  </si>
  <si>
    <t>Cross-reg GWA Computation</t>
  </si>
  <si>
    <t>Reverse Payment with Loan Charge</t>
  </si>
  <si>
    <t>Authority to Fill Error</t>
  </si>
  <si>
    <t>Hung Concurrent Request: Open Budget Year</t>
  </si>
  <si>
    <t>JDE Prod - DV Approval Issue (11-Apr-2019)</t>
  </si>
  <si>
    <t>JDE Test Instance - Notification Search Criteria</t>
  </si>
  <si>
    <t>Authentication failed when running Reports</t>
  </si>
  <si>
    <t>Kezia Richards</t>
  </si>
  <si>
    <t>keziar@gmail.com</t>
  </si>
  <si>
    <t>testing email alerts</t>
  </si>
  <si>
    <t>Error when opening Java Applet</t>
  </si>
  <si>
    <t>JDE Test Instance - Workflow Background Process</t>
  </si>
  <si>
    <t>Error when creating Organization on TEST</t>
  </si>
  <si>
    <t>Automatic approval of salary</t>
  </si>
  <si>
    <t>Missing Project in App Design/DB</t>
  </si>
  <si>
    <t>Error when filing Authority to Fill</t>
  </si>
  <si>
    <t>Cannot connect to PROD database</t>
  </si>
  <si>
    <t>DEV NOT ACCESSIBLE</t>
  </si>
  <si>
    <t>Timed out transactions in the worklist of approver</t>
  </si>
  <si>
    <t>VPN</t>
  </si>
  <si>
    <t>Error Message upon Clicking the Responsibility</t>
  </si>
  <si>
    <t>Preparation for 9.2 Upgrade</t>
  </si>
  <si>
    <t>Deferred Status AME Approval Expense Report</t>
  </si>
  <si>
    <t>Query Report Scheduler Issue</t>
  </si>
  <si>
    <t>Class Roster.</t>
  </si>
  <si>
    <t>Issue with Workflow Administrator Responsibility</t>
  </si>
  <si>
    <t>List of Master Data in SAP</t>
  </si>
  <si>
    <t>DEV Instance</t>
  </si>
  <si>
    <t>View PMP reports of all users</t>
  </si>
  <si>
    <t>Excel-to-CI Incomplete Fields</t>
  </si>
  <si>
    <t>Error Page upon log in to JDE Prod (04 Mar 2019)</t>
  </si>
  <si>
    <t>Error in Accessing Authority to HIRE</t>
  </si>
  <si>
    <t>Development Instance (. 83 )</t>
  </si>
  <si>
    <t>Attach/Link an Approver Group to a Rule</t>
  </si>
  <si>
    <t>Missing Contents in table</t>
  </si>
  <si>
    <t>BATCH ELEMENT ENTRY ERROR</t>
  </si>
  <si>
    <t>Request and Disable Account</t>
  </si>
  <si>
    <t>Authority to Hire Page Disabled</t>
  </si>
  <si>
    <t>JDE Display Error upon Clicking HR Professional</t>
  </si>
  <si>
    <t>Excel-to-ci</t>
  </si>
  <si>
    <t>Generating CHED_FT_2018 report</t>
  </si>
  <si>
    <t>Student is not appearing on the Classroster</t>
  </si>
  <si>
    <t>Issue on report paths</t>
  </si>
  <si>
    <t>Roland Brown</t>
  </si>
  <si>
    <t>rbrown@yahoo.com</t>
  </si>
  <si>
    <t>Separate Remittance Advices Setup</t>
  </si>
  <si>
    <t>Low</t>
  </si>
  <si>
    <t>Error adding new tables on Audit Trail</t>
  </si>
  <si>
    <t>Set Timeout in Oracle Workflow</t>
  </si>
  <si>
    <t>Vacation Leave Rule</t>
  </si>
  <si>
    <t>Exclude Public Holidays from Absence Duration</t>
  </si>
  <si>
    <t>Submission of Leave</t>
  </si>
  <si>
    <t>Assistance for iProcurement Page Personalization</t>
  </si>
  <si>
    <t>Clear Cache Browser Concern</t>
  </si>
  <si>
    <t>Instance Connection Details</t>
  </si>
  <si>
    <t>Vacation Leave Issue</t>
  </si>
  <si>
    <t>View Leave Balance Error Page</t>
  </si>
  <si>
    <t>Procedure or Document about Refreshing DB</t>
  </si>
  <si>
    <t>SPMS Report</t>
  </si>
  <si>
    <t>Training Process Name</t>
  </si>
  <si>
    <t>Application of Leave Error</t>
  </si>
  <si>
    <t>9.2 Dev DB backup, then restore to 9.2 Test</t>
  </si>
  <si>
    <t>Apply Patch</t>
  </si>
  <si>
    <t>Error upon saving template</t>
  </si>
  <si>
    <t>Request ECI for the Student Advisor Page</t>
  </si>
  <si>
    <t>Inactive session in Web Server</t>
  </si>
  <si>
    <t>DV Approval</t>
  </si>
  <si>
    <t>JDE Error Page After Prod Activity</t>
  </si>
  <si>
    <t>Run SQR file in CS 9.2</t>
  </si>
  <si>
    <t>Tagging Completion Error</t>
  </si>
  <si>
    <t>No search results returned in CS 9.2</t>
  </si>
  <si>
    <t>Removing Student program/plan.</t>
  </si>
  <si>
    <t>Restart of Instances</t>
  </si>
  <si>
    <t>Integration Gateway Error</t>
  </si>
  <si>
    <t>java.lang.NullPointerException in DEV environment</t>
  </si>
  <si>
    <t>Unable to show the Class in AA UI / Report</t>
  </si>
  <si>
    <t>We cannot find UP_FORM5_1.</t>
  </si>
  <si>
    <t>Open VPN Accounts</t>
  </si>
  <si>
    <t>SAP Dev Instance not Accessible</t>
  </si>
  <si>
    <t>Can't access Dev. Instance</t>
  </si>
  <si>
    <t>Faculty Roles for Viewing Query Report</t>
  </si>
  <si>
    <t>Component Interface based Web Services ERROR</t>
  </si>
  <si>
    <t>WGET.SH Error Encountered</t>
  </si>
  <si>
    <t>[HELP] Update Process Maker</t>
  </si>
  <si>
    <t>GMP-infra</t>
  </si>
  <si>
    <t xml:space="preserve"> New Ticket</t>
  </si>
  <si>
    <t>Unknown</t>
  </si>
  <si>
    <t>Total Tickets per Team</t>
  </si>
  <si>
    <t>Total Tickets per Priority</t>
  </si>
  <si>
    <t>Total Tickets per Type</t>
  </si>
  <si>
    <t>Total Open Tickets</t>
  </si>
  <si>
    <t>Total Resolved Tickets</t>
  </si>
  <si>
    <t>Total Closed Tickets</t>
  </si>
  <si>
    <t>Total Open/Answered Tickets</t>
  </si>
  <si>
    <t>Total Tickets from “Email”</t>
  </si>
  <si>
    <t>Total Tickets from “Web”</t>
  </si>
  <si>
    <t>Total Tickets from “Phone”</t>
  </si>
  <si>
    <t>Open/Answered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</si>
</sst>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4" borderId="0" xfId="0" applyFont="1" applyFill="1"/>
    <xf numFmtId="0" fontId="3" fillId="3" borderId="0" xfId="0" applyFont="1" applyFill="1"/>
    <xf numFmtId="0" fontId="3" fillId="5" borderId="0" xfId="0" applyFont="1" applyFill="1"/>
    <xf numFmtId="0" fontId="4" fillId="6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Tickets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Tickets per Type'!$A$1:$B$1</c:f>
              <c:strCache>
                <c:ptCount val="2"/>
                <c:pt idx="0">
                  <c:v>Incident / Problem</c:v>
                </c:pt>
                <c:pt idx="1">
                  <c:v>Request</c:v>
                </c:pt>
              </c:strCache>
            </c:strRef>
          </c:cat>
          <c:val>
            <c:numRef>
              <c:f>'Total Tickets per Type'!$A$2:$B$2</c:f>
              <c:numCache>
                <c:formatCode>General</c:formatCode>
                <c:ptCount val="2"/>
                <c:pt idx="0">
                  <c:v>374</c:v>
                </c:pt>
                <c:pt idx="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4-4BDB-8DE2-AEE342A02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4092544"/>
        <c:axId val="784093984"/>
      </c:barChart>
      <c:catAx>
        <c:axId val="7840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3984"/>
        <c:crosses val="autoZero"/>
        <c:auto val="1"/>
        <c:lblAlgn val="ctr"/>
        <c:lblOffset val="100"/>
        <c:noMultiLvlLbl val="0"/>
      </c:catAx>
      <c:valAx>
        <c:axId val="7840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Total Tickets per Priority Graphics-1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82-47DC-9095-58FAEC28BF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82-47DC-9095-58FAEC28BF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82-47DC-9095-58FAEC28BF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82-47DC-9095-58FAEC28BF0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Tickets per Priority'!$A$1:$D$1</c:f>
              <c:strCache>
                <c:ptCount val="4"/>
                <c:pt idx="0">
                  <c:v>Emergency</c:v>
                </c:pt>
                <c:pt idx="1">
                  <c:v>High</c:v>
                </c:pt>
                <c:pt idx="2">
                  <c:v>Normal</c:v>
                </c:pt>
                <c:pt idx="3">
                  <c:v>Low</c:v>
                </c:pt>
              </c:strCache>
            </c:strRef>
          </c:cat>
          <c:val>
            <c:numRef>
              <c:f>'Total Tickets per Priority'!$A$2:$D$2</c:f>
              <c:numCache>
                <c:formatCode>General</c:formatCode>
                <c:ptCount val="4"/>
                <c:pt idx="0">
                  <c:v>53</c:v>
                </c:pt>
                <c:pt idx="1">
                  <c:v>115</c:v>
                </c:pt>
                <c:pt idx="2">
                  <c:v>339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8-4107-B0D1-F7784F7826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Tickets per Priority Graphics-2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Tickets per Priority'!$A$1:$D$1</c:f>
              <c:strCache>
                <c:ptCount val="4"/>
                <c:pt idx="0">
                  <c:v>Emergency</c:v>
                </c:pt>
                <c:pt idx="1">
                  <c:v>High</c:v>
                </c:pt>
                <c:pt idx="2">
                  <c:v>Normal</c:v>
                </c:pt>
                <c:pt idx="3">
                  <c:v>Low</c:v>
                </c:pt>
              </c:strCache>
            </c:strRef>
          </c:cat>
          <c:val>
            <c:numRef>
              <c:f>'Total Tickets per Priority'!$A$2:$D$2</c:f>
              <c:numCache>
                <c:formatCode>General</c:formatCode>
                <c:ptCount val="4"/>
                <c:pt idx="0">
                  <c:v>53</c:v>
                </c:pt>
                <c:pt idx="1">
                  <c:v>115</c:v>
                </c:pt>
                <c:pt idx="2">
                  <c:v>339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6-419B-AECC-CCAC8816E1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2478288"/>
        <c:axId val="712476848"/>
      </c:barChart>
      <c:catAx>
        <c:axId val="7124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76848"/>
        <c:crosses val="autoZero"/>
        <c:auto val="1"/>
        <c:lblAlgn val="ctr"/>
        <c:lblOffset val="100"/>
        <c:noMultiLvlLbl val="0"/>
      </c:catAx>
      <c:valAx>
        <c:axId val="71247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24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Tickets per Team Graphics-1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1F-45D9-8F58-A5FD2288F3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1F-45D9-8F58-A5FD2288F3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1F-45D9-8F58-A5FD2288F3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1F-45D9-8F58-A5FD2288F3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1F-45D9-8F58-A5FD2288F3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1F-45D9-8F58-A5FD2288F3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1F-45D9-8F58-A5FD2288F3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1F-45D9-8F58-A5FD2288F3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1F-45D9-8F58-A5FD2288F3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Tickets per Team Graphics'!$A$1:$I$1</c:f>
              <c:strCache>
                <c:ptCount val="9"/>
                <c:pt idx="0">
                  <c:v>AWS Team</c:v>
                </c:pt>
                <c:pt idx="1">
                  <c:v>BPM - ProcessMaker Support Team</c:v>
                </c:pt>
                <c:pt idx="2">
                  <c:v>Hardware Team</c:v>
                </c:pt>
                <c:pt idx="3">
                  <c:v>Help Desk Team</c:v>
                </c:pt>
                <c:pt idx="4">
                  <c:v>JDE Support Team</c:v>
                </c:pt>
                <c:pt idx="5">
                  <c:v>Network Team</c:v>
                </c:pt>
                <c:pt idx="6">
                  <c:v>Salesforce Team</c:v>
                </c:pt>
                <c:pt idx="7">
                  <c:v>SAP Support Team</c:v>
                </c:pt>
                <c:pt idx="8">
                  <c:v>Workday Team</c:v>
                </c:pt>
              </c:strCache>
            </c:strRef>
          </c:cat>
          <c:val>
            <c:numRef>
              <c:f>'Total Tickets per Team Graphics'!$A$2:$I$2</c:f>
              <c:numCache>
                <c:formatCode>General</c:formatCode>
                <c:ptCount val="9"/>
                <c:pt idx="0">
                  <c:v>16</c:v>
                </c:pt>
                <c:pt idx="1">
                  <c:v>2</c:v>
                </c:pt>
                <c:pt idx="2">
                  <c:v>2</c:v>
                </c:pt>
                <c:pt idx="3">
                  <c:v>35</c:v>
                </c:pt>
                <c:pt idx="4">
                  <c:v>249</c:v>
                </c:pt>
                <c:pt idx="5">
                  <c:v>38</c:v>
                </c:pt>
                <c:pt idx="6">
                  <c:v>8</c:v>
                </c:pt>
                <c:pt idx="7">
                  <c:v>190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4EC1-95E8-739507299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Tickets per Team Graphics-2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Tickets per Team Graphics'!$A$1</c:f>
              <c:strCache>
                <c:ptCount val="1"/>
                <c:pt idx="0">
                  <c:v>AWS Team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Graphics'!$A$2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9-4C69-A5C5-AC78697324B8}"/>
            </c:ext>
          </c:extLst>
        </c:ser>
        <c:ser>
          <c:idx val="1"/>
          <c:order val="1"/>
          <c:tx>
            <c:strRef>
              <c:f>'Total Tickets per Team Graphics'!$B$1</c:f>
              <c:strCache>
                <c:ptCount val="1"/>
                <c:pt idx="0">
                  <c:v>BPM - ProcessMaker Support Team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9-4C69-A5C5-AC78697324B8}"/>
            </c:ext>
          </c:extLst>
        </c:ser>
        <c:ser>
          <c:idx val="2"/>
          <c:order val="2"/>
          <c:tx>
            <c:strRef>
              <c:f>'Total Tickets per Team Graphics'!$C$1</c:f>
              <c:strCache>
                <c:ptCount val="1"/>
                <c:pt idx="0">
                  <c:v>Hardware Team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9-4C69-A5C5-AC78697324B8}"/>
            </c:ext>
          </c:extLst>
        </c:ser>
        <c:ser>
          <c:idx val="3"/>
          <c:order val="3"/>
          <c:tx>
            <c:strRef>
              <c:f>'Total Tickets per Team Graphics'!$D$1</c:f>
              <c:strCache>
                <c:ptCount val="1"/>
                <c:pt idx="0">
                  <c:v>Help Desk Team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Graphics'!$D$2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9-4C69-A5C5-AC78697324B8}"/>
            </c:ext>
          </c:extLst>
        </c:ser>
        <c:ser>
          <c:idx val="4"/>
          <c:order val="4"/>
          <c:tx>
            <c:strRef>
              <c:f>'Total Tickets per Team Graphics'!$E$1</c:f>
              <c:strCache>
                <c:ptCount val="1"/>
                <c:pt idx="0">
                  <c:v>JDE Support Team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Graphics'!$E$2</c:f>
              <c:numCache>
                <c:formatCode>General</c:formatCode>
                <c:ptCount val="1"/>
                <c:pt idx="0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9-4C69-A5C5-AC78697324B8}"/>
            </c:ext>
          </c:extLst>
        </c:ser>
        <c:ser>
          <c:idx val="5"/>
          <c:order val="5"/>
          <c:tx>
            <c:strRef>
              <c:f>'Total Tickets per Team Graphics'!$F$1</c:f>
              <c:strCache>
                <c:ptCount val="1"/>
                <c:pt idx="0">
                  <c:v>Network Team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Graphics'!$F$2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9-4C69-A5C5-AC78697324B8}"/>
            </c:ext>
          </c:extLst>
        </c:ser>
        <c:ser>
          <c:idx val="6"/>
          <c:order val="6"/>
          <c:tx>
            <c:strRef>
              <c:f>'Total Tickets per Team Graphics'!$G$1</c:f>
              <c:strCache>
                <c:ptCount val="1"/>
                <c:pt idx="0">
                  <c:v>Salesforce Team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Graphics'!$G$2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9-4C69-A5C5-AC78697324B8}"/>
            </c:ext>
          </c:extLst>
        </c:ser>
        <c:ser>
          <c:idx val="7"/>
          <c:order val="7"/>
          <c:tx>
            <c:strRef>
              <c:f>'Total Tickets per Team Graphics'!$H$1</c:f>
              <c:strCache>
                <c:ptCount val="1"/>
                <c:pt idx="0">
                  <c:v>SAP Support Team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Graphics'!$H$2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A9-4C69-A5C5-AC78697324B8}"/>
            </c:ext>
          </c:extLst>
        </c:ser>
        <c:ser>
          <c:idx val="8"/>
          <c:order val="8"/>
          <c:tx>
            <c:strRef>
              <c:f>'Total Tickets per Team Graphics'!$I$1</c:f>
              <c:strCache>
                <c:ptCount val="1"/>
                <c:pt idx="0">
                  <c:v>Workday Team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Graphics'!$I$2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A9-4C69-A5C5-AC78697324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2901200"/>
        <c:axId val="412901680"/>
      </c:barChart>
      <c:catAx>
        <c:axId val="41290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2901680"/>
        <c:crosses val="autoZero"/>
        <c:auto val="1"/>
        <c:lblAlgn val="ctr"/>
        <c:lblOffset val="100"/>
        <c:noMultiLvlLbl val="0"/>
      </c:catAx>
      <c:valAx>
        <c:axId val="412901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163830</xdr:rowOff>
    </xdr:from>
    <xdr:to>
      <xdr:col>10</xdr:col>
      <xdr:colOff>312420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616F6-BC46-16D9-5A81-55FD7435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163830</xdr:rowOff>
    </xdr:from>
    <xdr:to>
      <xdr:col>5</xdr:col>
      <xdr:colOff>365760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665E-C26A-FB6F-D207-819C368B6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2</xdr:row>
      <xdr:rowOff>163830</xdr:rowOff>
    </xdr:from>
    <xdr:to>
      <xdr:col>13</xdr:col>
      <xdr:colOff>220980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D93BB-DF81-A7F0-703C-0EA78FBA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7620</xdr:rowOff>
    </xdr:from>
    <xdr:to>
      <xdr:col>7</xdr:col>
      <xdr:colOff>304800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2DC30-E182-A2D7-D846-A5CEF841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678872</xdr:colOff>
      <xdr:row>3</xdr:row>
      <xdr:rowOff>13854</xdr:rowOff>
    </xdr:from>
    <xdr:to>
      <xdr:col>19</xdr:col>
      <xdr:colOff>318655</xdr:colOff>
      <xdr:row>28</xdr:row>
      <xdr:rowOff>13854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85983-AAEA-944A-4D47-9A9B3EC47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65"/>
  <sheetViews>
    <sheetView topLeftCell="P1" zoomScaleNormal="100" workbookViewId="0">
      <selection activeCell="X10" sqref="X10:X11"/>
    </sheetView>
  </sheetViews>
  <sheetFormatPr defaultColWidth="12.6640625" defaultRowHeight="15.75" customHeight="1" x14ac:dyDescent="0.25"/>
  <cols>
    <col min="1" max="1" width="14.88671875" bestFit="1" customWidth="1"/>
    <col min="2" max="2" width="14" bestFit="1" customWidth="1"/>
    <col min="3" max="3" width="47.21875" bestFit="1" customWidth="1"/>
    <col min="4" max="4" width="17" bestFit="1" customWidth="1"/>
    <col min="5" max="5" width="26.5546875" bestFit="1" customWidth="1"/>
    <col min="6" max="6" width="10.33203125" bestFit="1" customWidth="1"/>
    <col min="7" max="7" width="26" bestFit="1" customWidth="1"/>
    <col min="8" max="8" width="15.88671875" bestFit="1" customWidth="1"/>
    <col min="9" max="9" width="9.109375" bestFit="1" customWidth="1"/>
    <col min="10" max="10" width="14.88671875" bestFit="1" customWidth="1"/>
    <col min="11" max="11" width="13.77734375" bestFit="1" customWidth="1"/>
    <col min="12" max="12" width="13.33203125" bestFit="1" customWidth="1"/>
    <col min="13" max="13" width="10" bestFit="1" customWidth="1"/>
    <col min="14" max="14" width="11.21875" bestFit="1" customWidth="1"/>
    <col min="15" max="15" width="16" bestFit="1" customWidth="1"/>
    <col min="16" max="16" width="30.77734375" bestFit="1" customWidth="1"/>
    <col min="17" max="17" width="14.21875" bestFit="1" customWidth="1"/>
    <col min="18" max="18" width="17.6640625" bestFit="1" customWidth="1"/>
    <col min="19" max="19" width="20.88671875" bestFit="1" customWidth="1"/>
    <col min="20" max="20" width="28.88671875" bestFit="1" customWidth="1"/>
    <col min="21" max="21" width="25.6640625" bestFit="1" customWidth="1"/>
  </cols>
  <sheetData>
    <row r="1" spans="1:25" ht="13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Y1">
        <f>AVERAGEIF(M2:M549, "&gt;0")</f>
        <v>1</v>
      </c>
    </row>
    <row r="2" spans="1:25" ht="13.2" x14ac:dyDescent="0.25">
      <c r="A2" s="1">
        <v>111636</v>
      </c>
      <c r="B2" s="2">
        <v>44267.414583333331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2">
        <v>44279.72152777778</v>
      </c>
      <c r="L2" s="2">
        <v>44267.581250000003</v>
      </c>
      <c r="M2" s="1">
        <v>0</v>
      </c>
      <c r="N2" s="1">
        <v>1</v>
      </c>
      <c r="O2" s="1" t="s">
        <v>29</v>
      </c>
      <c r="P2" s="1" t="s">
        <v>30</v>
      </c>
      <c r="Q2" s="1">
        <v>16</v>
      </c>
      <c r="R2" s="1">
        <v>2</v>
      </c>
      <c r="S2" s="1" t="s">
        <v>31</v>
      </c>
      <c r="T2" s="1" t="s">
        <v>32</v>
      </c>
      <c r="U2" s="1" t="s">
        <v>33</v>
      </c>
    </row>
    <row r="3" spans="1:25" ht="13.2" x14ac:dyDescent="0.25">
      <c r="A3" s="1">
        <v>111632</v>
      </c>
      <c r="B3" s="2">
        <v>44265.681250000001</v>
      </c>
      <c r="C3" s="1" t="s">
        <v>34</v>
      </c>
      <c r="D3" s="1" t="s">
        <v>35</v>
      </c>
      <c r="E3" s="1" t="s">
        <v>36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37</v>
      </c>
      <c r="K3" s="2">
        <v>44273.719444444447</v>
      </c>
      <c r="L3" s="2">
        <v>44270.681250000001</v>
      </c>
      <c r="M3" s="1">
        <v>1</v>
      </c>
      <c r="N3" s="1">
        <v>1</v>
      </c>
      <c r="O3" s="1" t="s">
        <v>38</v>
      </c>
      <c r="P3" s="1" t="s">
        <v>39</v>
      </c>
      <c r="Q3" s="1">
        <v>28</v>
      </c>
      <c r="R3" s="1">
        <v>6</v>
      </c>
      <c r="S3" s="1" t="s">
        <v>31</v>
      </c>
      <c r="T3" s="1" t="s">
        <v>32</v>
      </c>
      <c r="U3" s="1" t="s">
        <v>33</v>
      </c>
    </row>
    <row r="4" spans="1:25" ht="13.2" x14ac:dyDescent="0.25">
      <c r="A4" s="1">
        <v>111621</v>
      </c>
      <c r="B4" s="2">
        <v>44249.505555555559</v>
      </c>
      <c r="C4" s="1" t="s">
        <v>40</v>
      </c>
      <c r="D4" s="1" t="s">
        <v>41</v>
      </c>
      <c r="E4" s="1" t="s">
        <v>42</v>
      </c>
      <c r="F4" s="1" t="s">
        <v>24</v>
      </c>
      <c r="G4" s="1" t="s">
        <v>43</v>
      </c>
      <c r="H4" s="1" t="s">
        <v>26</v>
      </c>
      <c r="I4" s="1" t="s">
        <v>27</v>
      </c>
      <c r="J4" s="1" t="s">
        <v>28</v>
      </c>
      <c r="K4" s="2">
        <v>44260.611111111109</v>
      </c>
      <c r="L4" s="2">
        <v>44250.005555555559</v>
      </c>
      <c r="M4" s="1">
        <v>0</v>
      </c>
      <c r="N4" s="1">
        <v>1</v>
      </c>
      <c r="O4" s="1" t="s">
        <v>29</v>
      </c>
      <c r="P4" s="1" t="s">
        <v>44</v>
      </c>
      <c r="Q4" s="1">
        <v>5</v>
      </c>
      <c r="R4" s="1">
        <v>1</v>
      </c>
      <c r="S4" s="1" t="s">
        <v>31</v>
      </c>
      <c r="T4" s="1" t="s">
        <v>32</v>
      </c>
      <c r="U4" s="1" t="s">
        <v>33</v>
      </c>
    </row>
    <row r="5" spans="1:25" ht="13.2" x14ac:dyDescent="0.25">
      <c r="A5" s="1">
        <v>111608</v>
      </c>
      <c r="B5" s="2">
        <v>44242.486805555556</v>
      </c>
      <c r="C5" s="1" t="s">
        <v>45</v>
      </c>
      <c r="D5" s="1" t="s">
        <v>46</v>
      </c>
      <c r="E5" s="1" t="s">
        <v>47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2">
        <v>44251.736111111109</v>
      </c>
      <c r="L5" s="2">
        <v>44242.986805555556</v>
      </c>
      <c r="M5" s="1">
        <v>0</v>
      </c>
      <c r="N5" s="1">
        <v>1</v>
      </c>
      <c r="O5" s="1" t="s">
        <v>29</v>
      </c>
      <c r="P5" s="1" t="s">
        <v>39</v>
      </c>
      <c r="Q5" s="1">
        <v>12</v>
      </c>
      <c r="R5" s="1">
        <v>1</v>
      </c>
      <c r="S5" s="1" t="s">
        <v>31</v>
      </c>
      <c r="T5" s="1" t="s">
        <v>32</v>
      </c>
      <c r="U5" s="1" t="s">
        <v>48</v>
      </c>
    </row>
    <row r="6" spans="1:25" ht="13.2" x14ac:dyDescent="0.25">
      <c r="A6" s="1">
        <v>111596</v>
      </c>
      <c r="B6" s="2">
        <v>44218.456944444442</v>
      </c>
      <c r="C6" s="1" t="s">
        <v>49</v>
      </c>
      <c r="D6" s="1" t="s">
        <v>46</v>
      </c>
      <c r="E6" s="1" t="s">
        <v>47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2">
        <v>44225.72152777778</v>
      </c>
      <c r="L6" s="2">
        <v>44218.956944444442</v>
      </c>
      <c r="M6" s="1">
        <v>0</v>
      </c>
      <c r="N6" s="1">
        <v>1</v>
      </c>
      <c r="O6" s="1" t="s">
        <v>29</v>
      </c>
      <c r="P6" s="1" t="s">
        <v>39</v>
      </c>
      <c r="Q6" s="1">
        <v>7</v>
      </c>
      <c r="R6" s="1">
        <v>1</v>
      </c>
      <c r="S6" s="1" t="s">
        <v>31</v>
      </c>
      <c r="T6" s="1" t="s">
        <v>32</v>
      </c>
      <c r="U6" s="1" t="s">
        <v>48</v>
      </c>
    </row>
    <row r="7" spans="1:25" ht="13.2" x14ac:dyDescent="0.25">
      <c r="A7" s="1">
        <v>111491</v>
      </c>
      <c r="B7" s="2">
        <v>44063.4</v>
      </c>
      <c r="C7" s="1" t="s">
        <v>50</v>
      </c>
      <c r="D7" s="1" t="s">
        <v>51</v>
      </c>
      <c r="E7" s="1" t="s">
        <v>52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2">
        <v>44211.692361111112</v>
      </c>
      <c r="L7" s="2">
        <v>44063.9</v>
      </c>
      <c r="M7" s="1">
        <v>0</v>
      </c>
      <c r="N7" s="1">
        <v>1</v>
      </c>
      <c r="O7" s="1" t="s">
        <v>29</v>
      </c>
      <c r="P7" s="1" t="s">
        <v>30</v>
      </c>
      <c r="Q7" s="1">
        <v>11</v>
      </c>
      <c r="R7" s="1">
        <v>1</v>
      </c>
      <c r="S7" s="1" t="s">
        <v>31</v>
      </c>
      <c r="T7" s="1" t="s">
        <v>32</v>
      </c>
      <c r="U7" s="1" t="s">
        <v>48</v>
      </c>
    </row>
    <row r="8" spans="1:25" ht="13.2" x14ac:dyDescent="0.25">
      <c r="A8" s="1">
        <v>111571</v>
      </c>
      <c r="B8" s="2">
        <v>44175.399305555555</v>
      </c>
      <c r="C8" s="1" t="s">
        <v>53</v>
      </c>
      <c r="D8" s="1" t="s">
        <v>51</v>
      </c>
      <c r="E8" s="1" t="s">
        <v>52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2">
        <v>44200.742361111108</v>
      </c>
      <c r="L8" s="2">
        <v>44175.899305555555</v>
      </c>
      <c r="M8" s="1">
        <v>0</v>
      </c>
      <c r="N8" s="1">
        <v>1</v>
      </c>
      <c r="O8" s="1" t="s">
        <v>29</v>
      </c>
      <c r="P8" s="1" t="s">
        <v>30</v>
      </c>
      <c r="Q8" s="1">
        <v>5</v>
      </c>
      <c r="R8" s="1">
        <v>4</v>
      </c>
      <c r="S8" s="1" t="s">
        <v>31</v>
      </c>
      <c r="T8" s="1" t="s">
        <v>32</v>
      </c>
      <c r="U8" s="1" t="s">
        <v>54</v>
      </c>
    </row>
    <row r="9" spans="1:25" ht="13.2" x14ac:dyDescent="0.25">
      <c r="A9" s="1">
        <v>111572</v>
      </c>
      <c r="B9" s="2">
        <v>44175.400694444441</v>
      </c>
      <c r="C9" s="1" t="s">
        <v>55</v>
      </c>
      <c r="D9" s="1" t="s">
        <v>51</v>
      </c>
      <c r="E9" s="1" t="s">
        <v>52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28</v>
      </c>
      <c r="K9" s="2">
        <v>44200.741666666669</v>
      </c>
      <c r="L9" s="2">
        <v>44175.900694444441</v>
      </c>
      <c r="M9" s="1">
        <v>0</v>
      </c>
      <c r="N9" s="1">
        <v>1</v>
      </c>
      <c r="O9" s="1" t="s">
        <v>29</v>
      </c>
      <c r="P9" s="1" t="s">
        <v>30</v>
      </c>
      <c r="Q9" s="1">
        <v>5</v>
      </c>
      <c r="R9" s="1">
        <v>1</v>
      </c>
      <c r="S9" s="1" t="s">
        <v>31</v>
      </c>
      <c r="T9" s="1" t="s">
        <v>32</v>
      </c>
      <c r="U9" s="1" t="s">
        <v>54</v>
      </c>
    </row>
    <row r="10" spans="1:25" ht="13.2" x14ac:dyDescent="0.25">
      <c r="A10" s="1">
        <v>111573</v>
      </c>
      <c r="B10" s="2">
        <v>44175.40902777778</v>
      </c>
      <c r="C10" s="1" t="s">
        <v>56</v>
      </c>
      <c r="D10" s="1" t="s">
        <v>51</v>
      </c>
      <c r="E10" s="1" t="s">
        <v>52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2">
        <v>44200.740972222222</v>
      </c>
      <c r="L10" s="2">
        <v>44175.90902777778</v>
      </c>
      <c r="M10" s="1">
        <v>0</v>
      </c>
      <c r="N10" s="1">
        <v>1</v>
      </c>
      <c r="O10" s="1" t="s">
        <v>29</v>
      </c>
      <c r="P10" s="1" t="s">
        <v>30</v>
      </c>
      <c r="Q10" s="1">
        <v>5</v>
      </c>
      <c r="R10" s="1">
        <v>1</v>
      </c>
      <c r="S10" s="1" t="s">
        <v>31</v>
      </c>
      <c r="T10" s="1" t="s">
        <v>32</v>
      </c>
      <c r="U10" s="1" t="s">
        <v>54</v>
      </c>
    </row>
    <row r="11" spans="1:25" ht="13.2" x14ac:dyDescent="0.25">
      <c r="A11" s="1">
        <v>111575</v>
      </c>
      <c r="B11" s="2">
        <v>44175.415972222225</v>
      </c>
      <c r="C11" s="1" t="s">
        <v>57</v>
      </c>
      <c r="D11" s="1" t="s">
        <v>51</v>
      </c>
      <c r="E11" s="1" t="s">
        <v>52</v>
      </c>
      <c r="F11" s="1" t="s">
        <v>24</v>
      </c>
      <c r="G11" s="1" t="s">
        <v>25</v>
      </c>
      <c r="H11" s="1" t="s">
        <v>26</v>
      </c>
      <c r="I11" s="1" t="s">
        <v>27</v>
      </c>
      <c r="J11" s="1" t="s">
        <v>28</v>
      </c>
      <c r="K11" s="2">
        <v>44200.739583333336</v>
      </c>
      <c r="L11" s="2">
        <v>44175.915972222225</v>
      </c>
      <c r="M11" s="1">
        <v>0</v>
      </c>
      <c r="N11" s="1">
        <v>1</v>
      </c>
      <c r="O11" s="1" t="s">
        <v>29</v>
      </c>
      <c r="P11" s="1" t="s">
        <v>30</v>
      </c>
      <c r="Q11" s="1">
        <v>5</v>
      </c>
      <c r="R11" s="1">
        <v>1</v>
      </c>
      <c r="S11" s="1" t="s">
        <v>31</v>
      </c>
      <c r="T11" s="1" t="s">
        <v>32</v>
      </c>
      <c r="U11" s="1" t="s">
        <v>54</v>
      </c>
    </row>
    <row r="12" spans="1:25" ht="13.2" x14ac:dyDescent="0.25">
      <c r="A12" s="1">
        <v>111576</v>
      </c>
      <c r="B12" s="2">
        <v>44175.419444444444</v>
      </c>
      <c r="C12" s="1" t="s">
        <v>58</v>
      </c>
      <c r="D12" s="1" t="s">
        <v>51</v>
      </c>
      <c r="E12" s="1" t="s">
        <v>52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  <c r="K12" s="2">
        <v>44200.738888888889</v>
      </c>
      <c r="L12" s="2">
        <v>44175.919444444444</v>
      </c>
      <c r="M12" s="1">
        <v>0</v>
      </c>
      <c r="N12" s="1">
        <v>1</v>
      </c>
      <c r="O12" s="1" t="s">
        <v>29</v>
      </c>
      <c r="P12" s="1" t="s">
        <v>30</v>
      </c>
      <c r="Q12" s="1">
        <v>5</v>
      </c>
      <c r="R12" s="1">
        <v>1</v>
      </c>
      <c r="S12" s="1" t="s">
        <v>31</v>
      </c>
      <c r="T12" s="1" t="s">
        <v>32</v>
      </c>
      <c r="U12" s="1" t="s">
        <v>54</v>
      </c>
    </row>
    <row r="13" spans="1:25" ht="13.2" x14ac:dyDescent="0.25">
      <c r="A13" s="1">
        <v>111581</v>
      </c>
      <c r="B13" s="2">
        <v>44183.428472222222</v>
      </c>
      <c r="C13" s="1" t="s">
        <v>59</v>
      </c>
      <c r="D13" s="1" t="s">
        <v>60</v>
      </c>
      <c r="E13" s="1" t="s">
        <v>61</v>
      </c>
      <c r="F13" s="1" t="s">
        <v>24</v>
      </c>
      <c r="G13" s="1" t="s">
        <v>25</v>
      </c>
      <c r="H13" s="1" t="s">
        <v>62</v>
      </c>
      <c r="I13" s="1" t="s">
        <v>27</v>
      </c>
      <c r="J13" s="1" t="s">
        <v>28</v>
      </c>
      <c r="K13" s="2">
        <v>44200.501388888886</v>
      </c>
      <c r="L13" s="2">
        <v>44183.928472222222</v>
      </c>
      <c r="M13" s="1">
        <v>0</v>
      </c>
      <c r="N13" s="1">
        <v>1</v>
      </c>
      <c r="O13" s="1" t="s">
        <v>29</v>
      </c>
      <c r="P13" s="1" t="s">
        <v>39</v>
      </c>
      <c r="Q13" s="1">
        <v>9</v>
      </c>
      <c r="R13" s="1">
        <v>2</v>
      </c>
      <c r="S13" s="1" t="s">
        <v>63</v>
      </c>
      <c r="T13" s="1" t="s">
        <v>64</v>
      </c>
      <c r="U13" s="1" t="s">
        <v>48</v>
      </c>
    </row>
    <row r="14" spans="1:25" ht="13.2" x14ac:dyDescent="0.25">
      <c r="A14" s="1">
        <v>111586</v>
      </c>
      <c r="B14" s="2">
        <v>44188.636805555558</v>
      </c>
      <c r="C14" s="1" t="s">
        <v>65</v>
      </c>
      <c r="D14" s="1" t="s">
        <v>66</v>
      </c>
      <c r="E14" s="1" t="s">
        <v>67</v>
      </c>
      <c r="F14" s="1" t="s">
        <v>24</v>
      </c>
      <c r="G14" s="1" t="s">
        <v>25</v>
      </c>
      <c r="H14" s="1" t="s">
        <v>62</v>
      </c>
      <c r="I14" s="1" t="s">
        <v>27</v>
      </c>
      <c r="J14" s="1" t="s">
        <v>28</v>
      </c>
      <c r="K14" s="2">
        <v>44193.734027777777</v>
      </c>
      <c r="L14" s="2">
        <v>44189.136805555558</v>
      </c>
      <c r="M14" s="1">
        <v>0</v>
      </c>
      <c r="N14" s="1">
        <v>1</v>
      </c>
      <c r="O14" s="1" t="s">
        <v>29</v>
      </c>
      <c r="P14" s="1" t="s">
        <v>39</v>
      </c>
      <c r="Q14" s="1">
        <v>7</v>
      </c>
      <c r="R14" s="1">
        <v>0</v>
      </c>
      <c r="S14" s="1" t="s">
        <v>31</v>
      </c>
      <c r="T14" s="1" t="s">
        <v>32</v>
      </c>
      <c r="U14" s="1" t="s">
        <v>48</v>
      </c>
    </row>
    <row r="15" spans="1:25" ht="13.2" x14ac:dyDescent="0.25">
      <c r="A15" s="1">
        <v>111564</v>
      </c>
      <c r="B15" s="2">
        <v>44160.660416666666</v>
      </c>
      <c r="C15" s="1" t="s">
        <v>68</v>
      </c>
      <c r="D15" s="1" t="s">
        <v>51</v>
      </c>
      <c r="E15" s="1" t="s">
        <v>52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28</v>
      </c>
      <c r="K15" s="2">
        <v>44175.71875</v>
      </c>
      <c r="L15" s="2">
        <v>44161.160416666666</v>
      </c>
      <c r="M15" s="1">
        <v>0</v>
      </c>
      <c r="N15" s="1">
        <v>1</v>
      </c>
      <c r="O15" s="1" t="s">
        <v>69</v>
      </c>
      <c r="P15" s="1" t="s">
        <v>30</v>
      </c>
      <c r="Q15" s="1">
        <v>5</v>
      </c>
      <c r="R15" s="1">
        <v>1</v>
      </c>
      <c r="S15" s="1" t="s">
        <v>31</v>
      </c>
      <c r="T15" s="1" t="s">
        <v>32</v>
      </c>
      <c r="U15" s="1" t="s">
        <v>33</v>
      </c>
    </row>
    <row r="16" spans="1:25" ht="13.2" x14ac:dyDescent="0.25">
      <c r="A16" s="1">
        <v>111550</v>
      </c>
      <c r="B16" s="2">
        <v>44145.450694444444</v>
      </c>
      <c r="C16" s="1" t="s">
        <v>70</v>
      </c>
      <c r="D16" s="1" t="s">
        <v>46</v>
      </c>
      <c r="E16" s="1" t="s">
        <v>47</v>
      </c>
      <c r="F16" s="1" t="s">
        <v>24</v>
      </c>
      <c r="G16" s="1" t="s">
        <v>25</v>
      </c>
      <c r="H16" s="1" t="s">
        <v>26</v>
      </c>
      <c r="I16" s="1" t="s">
        <v>27</v>
      </c>
      <c r="J16" s="1" t="s">
        <v>28</v>
      </c>
      <c r="K16" s="2">
        <v>44151.624305555553</v>
      </c>
      <c r="L16" s="2">
        <v>44145.950694444444</v>
      </c>
      <c r="M16" s="1">
        <v>0</v>
      </c>
      <c r="N16" s="1">
        <v>1</v>
      </c>
      <c r="O16" s="1" t="s">
        <v>29</v>
      </c>
      <c r="P16" s="1" t="s">
        <v>39</v>
      </c>
      <c r="Q16" s="1">
        <v>8</v>
      </c>
      <c r="R16" s="1">
        <v>1</v>
      </c>
      <c r="S16" s="1" t="s">
        <v>31</v>
      </c>
      <c r="T16" s="1" t="s">
        <v>32</v>
      </c>
      <c r="U16" s="1" t="s">
        <v>48</v>
      </c>
    </row>
    <row r="17" spans="1:21" ht="13.2" x14ac:dyDescent="0.25">
      <c r="A17" s="1">
        <v>111530</v>
      </c>
      <c r="B17" s="2">
        <v>44112.728472222225</v>
      </c>
      <c r="C17" s="1" t="s">
        <v>71</v>
      </c>
      <c r="D17" s="1" t="s">
        <v>60</v>
      </c>
      <c r="E17" s="1" t="s">
        <v>61</v>
      </c>
      <c r="F17" s="1" t="s">
        <v>24</v>
      </c>
      <c r="G17" s="1" t="s">
        <v>25</v>
      </c>
      <c r="H17" s="1" t="s">
        <v>62</v>
      </c>
      <c r="I17" s="1" t="s">
        <v>27</v>
      </c>
      <c r="J17" s="1" t="s">
        <v>28</v>
      </c>
      <c r="K17" s="2">
        <v>44120.579861111109</v>
      </c>
      <c r="L17" s="2">
        <v>44113.228472222225</v>
      </c>
      <c r="M17" s="1">
        <v>0</v>
      </c>
      <c r="N17" s="1">
        <v>1</v>
      </c>
      <c r="O17" s="1" t="s">
        <v>29</v>
      </c>
      <c r="P17" s="1" t="s">
        <v>39</v>
      </c>
      <c r="Q17" s="1">
        <v>13</v>
      </c>
      <c r="R17" s="1">
        <v>1</v>
      </c>
      <c r="S17" s="1" t="s">
        <v>63</v>
      </c>
      <c r="T17" s="1" t="s">
        <v>64</v>
      </c>
      <c r="U17" s="1" t="s">
        <v>48</v>
      </c>
    </row>
    <row r="18" spans="1:21" ht="13.2" x14ac:dyDescent="0.25">
      <c r="A18" s="1">
        <v>111511</v>
      </c>
      <c r="B18" s="2">
        <v>44102.620138888888</v>
      </c>
      <c r="C18" s="1" t="s">
        <v>72</v>
      </c>
      <c r="D18" s="1" t="s">
        <v>73</v>
      </c>
      <c r="E18" s="1" t="s">
        <v>74</v>
      </c>
      <c r="F18" s="1" t="s">
        <v>24</v>
      </c>
      <c r="G18" s="1" t="s">
        <v>43</v>
      </c>
      <c r="H18" s="1" t="s">
        <v>62</v>
      </c>
      <c r="I18" s="1" t="s">
        <v>75</v>
      </c>
      <c r="J18" s="1" t="s">
        <v>28</v>
      </c>
      <c r="K18" s="2">
        <v>44111.581250000003</v>
      </c>
      <c r="L18" s="2">
        <v>44102.786805555559</v>
      </c>
      <c r="M18" s="1">
        <v>0</v>
      </c>
      <c r="N18" s="1">
        <v>1</v>
      </c>
      <c r="O18" s="1" t="s">
        <v>29</v>
      </c>
      <c r="P18" s="1" t="s">
        <v>44</v>
      </c>
      <c r="Q18" s="1">
        <v>5</v>
      </c>
      <c r="R18" s="1">
        <v>0</v>
      </c>
      <c r="S18" s="1" t="s">
        <v>31</v>
      </c>
      <c r="T18" s="1" t="s">
        <v>76</v>
      </c>
      <c r="U18" s="1" t="s">
        <v>33</v>
      </c>
    </row>
    <row r="19" spans="1:21" ht="13.2" x14ac:dyDescent="0.25">
      <c r="A19" s="1">
        <v>111493</v>
      </c>
      <c r="B19" s="2">
        <v>44066.48541666667</v>
      </c>
      <c r="C19" s="1" t="s">
        <v>77</v>
      </c>
      <c r="D19" s="1" t="s">
        <v>66</v>
      </c>
      <c r="E19" s="1" t="s">
        <v>67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2">
        <v>44071.713888888888</v>
      </c>
      <c r="L19" s="2">
        <v>44066.98541666667</v>
      </c>
      <c r="M19" s="1">
        <v>0</v>
      </c>
      <c r="N19" s="1">
        <v>1</v>
      </c>
      <c r="O19" s="1" t="s">
        <v>29</v>
      </c>
      <c r="P19" s="1" t="s">
        <v>39</v>
      </c>
      <c r="Q19" s="1">
        <v>12</v>
      </c>
      <c r="R19" s="1">
        <v>3</v>
      </c>
      <c r="S19" s="1" t="s">
        <v>31</v>
      </c>
      <c r="T19" s="1" t="s">
        <v>32</v>
      </c>
      <c r="U19" s="1" t="s">
        <v>33</v>
      </c>
    </row>
    <row r="20" spans="1:21" ht="13.2" x14ac:dyDescent="0.25">
      <c r="A20" s="1">
        <v>111487</v>
      </c>
      <c r="B20" s="2">
        <v>44058.52847222222</v>
      </c>
      <c r="C20" s="1" t="s">
        <v>78</v>
      </c>
      <c r="D20" s="1" t="s">
        <v>79</v>
      </c>
      <c r="E20" s="1" t="s">
        <v>80</v>
      </c>
      <c r="F20" s="1" t="s">
        <v>24</v>
      </c>
      <c r="G20" s="1" t="s">
        <v>25</v>
      </c>
      <c r="H20" s="1" t="s">
        <v>26</v>
      </c>
      <c r="I20" s="1" t="s">
        <v>27</v>
      </c>
      <c r="J20" s="1" t="s">
        <v>28</v>
      </c>
      <c r="K20" s="2">
        <v>44067.760416666664</v>
      </c>
      <c r="L20" s="2">
        <v>44059.02847222222</v>
      </c>
      <c r="M20" s="1">
        <v>0</v>
      </c>
      <c r="N20" s="1">
        <v>1</v>
      </c>
      <c r="O20" s="1" t="s">
        <v>29</v>
      </c>
      <c r="P20" s="1" t="s">
        <v>30</v>
      </c>
      <c r="Q20" s="1">
        <v>8</v>
      </c>
      <c r="R20" s="1">
        <v>1</v>
      </c>
      <c r="S20" s="1" t="s">
        <v>31</v>
      </c>
      <c r="T20" s="1" t="s">
        <v>32</v>
      </c>
      <c r="U20" s="1" t="s">
        <v>33</v>
      </c>
    </row>
    <row r="21" spans="1:21" ht="13.2" x14ac:dyDescent="0.25">
      <c r="A21" s="1">
        <v>111479</v>
      </c>
      <c r="B21" s="2">
        <v>44050.572222222225</v>
      </c>
      <c r="C21" s="1" t="s">
        <v>81</v>
      </c>
      <c r="D21" s="1" t="s">
        <v>41</v>
      </c>
      <c r="E21" s="1" t="s">
        <v>42</v>
      </c>
      <c r="F21" s="1" t="s">
        <v>24</v>
      </c>
      <c r="G21" s="1" t="s">
        <v>43</v>
      </c>
      <c r="H21" s="1" t="s">
        <v>26</v>
      </c>
      <c r="I21" s="1" t="s">
        <v>27</v>
      </c>
      <c r="J21" s="1" t="s">
        <v>28</v>
      </c>
      <c r="K21" s="2">
        <v>44061.714583333334</v>
      </c>
      <c r="L21" s="2">
        <v>44051.072222222225</v>
      </c>
      <c r="M21" s="1">
        <v>0</v>
      </c>
      <c r="N21" s="1">
        <v>1</v>
      </c>
      <c r="O21" s="1" t="s">
        <v>29</v>
      </c>
      <c r="P21" s="1" t="s">
        <v>44</v>
      </c>
      <c r="Q21" s="1">
        <v>4</v>
      </c>
      <c r="R21" s="1">
        <v>1</v>
      </c>
      <c r="S21" s="1" t="s">
        <v>31</v>
      </c>
      <c r="T21" s="1" t="s">
        <v>76</v>
      </c>
      <c r="U21" s="1" t="s">
        <v>33</v>
      </c>
    </row>
    <row r="22" spans="1:21" ht="13.2" x14ac:dyDescent="0.25">
      <c r="A22" s="1">
        <v>111451</v>
      </c>
      <c r="B22" s="2">
        <v>44013.383333333331</v>
      </c>
      <c r="C22" s="1" t="s">
        <v>82</v>
      </c>
      <c r="D22" s="1" t="s">
        <v>83</v>
      </c>
      <c r="E22" s="1" t="s">
        <v>84</v>
      </c>
      <c r="F22" s="1" t="s">
        <v>24</v>
      </c>
      <c r="G22" s="1" t="s">
        <v>43</v>
      </c>
      <c r="H22" s="1" t="s">
        <v>26</v>
      </c>
      <c r="I22" s="1" t="s">
        <v>85</v>
      </c>
      <c r="J22" s="1" t="s">
        <v>28</v>
      </c>
      <c r="K22" s="2">
        <v>44021.636111111111</v>
      </c>
      <c r="L22" s="2">
        <v>44014.708333333336</v>
      </c>
      <c r="M22" s="1">
        <v>0</v>
      </c>
      <c r="N22" s="1">
        <v>1</v>
      </c>
      <c r="O22" s="1" t="s">
        <v>29</v>
      </c>
      <c r="P22" s="1" t="s">
        <v>44</v>
      </c>
      <c r="Q22" s="1">
        <v>4</v>
      </c>
      <c r="R22" s="1">
        <v>0</v>
      </c>
      <c r="S22" s="1" t="s">
        <v>86</v>
      </c>
      <c r="T22" s="1" t="s">
        <v>87</v>
      </c>
      <c r="U22" s="1" t="s">
        <v>33</v>
      </c>
    </row>
    <row r="23" spans="1:21" ht="13.2" x14ac:dyDescent="0.25">
      <c r="A23" s="1">
        <v>111430</v>
      </c>
      <c r="B23" s="2">
        <v>43984.43472222222</v>
      </c>
      <c r="C23" s="1" t="s">
        <v>88</v>
      </c>
      <c r="D23" s="1" t="s">
        <v>51</v>
      </c>
      <c r="E23" s="1" t="s">
        <v>52</v>
      </c>
      <c r="F23" s="1" t="s">
        <v>24</v>
      </c>
      <c r="G23" s="1" t="s">
        <v>25</v>
      </c>
      <c r="H23" s="1" t="s">
        <v>26</v>
      </c>
      <c r="I23" s="1" t="s">
        <v>27</v>
      </c>
      <c r="J23" s="1" t="s">
        <v>28</v>
      </c>
      <c r="K23" s="2">
        <v>43998.740972222222</v>
      </c>
      <c r="L23" s="4">
        <f>K2 + $Y$1</f>
        <v>44280.72152777778</v>
      </c>
      <c r="M23" s="1">
        <v>0</v>
      </c>
      <c r="N23" s="1">
        <v>1</v>
      </c>
      <c r="O23" s="1" t="s">
        <v>29</v>
      </c>
      <c r="P23" s="1" t="s">
        <v>30</v>
      </c>
      <c r="Q23" s="1">
        <v>11</v>
      </c>
      <c r="R23" s="1">
        <v>2</v>
      </c>
      <c r="S23" s="1" t="s">
        <v>31</v>
      </c>
      <c r="T23" s="1" t="s">
        <v>32</v>
      </c>
      <c r="U23" s="1" t="s">
        <v>48</v>
      </c>
    </row>
    <row r="24" spans="1:21" ht="13.2" x14ac:dyDescent="0.25">
      <c r="A24" s="1">
        <v>111424</v>
      </c>
      <c r="B24" s="2">
        <v>43978.393055555556</v>
      </c>
      <c r="C24" s="1" t="s">
        <v>89</v>
      </c>
      <c r="D24" s="1" t="s">
        <v>51</v>
      </c>
      <c r="E24" s="1" t="s">
        <v>52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K24" s="2">
        <v>43992.725694444445</v>
      </c>
      <c r="L24" s="4">
        <f t="shared" ref="L24:L30" si="0">K3 + $Y$1</f>
        <v>44274.719444444447</v>
      </c>
      <c r="M24" s="1">
        <v>0</v>
      </c>
      <c r="N24" s="1">
        <v>1</v>
      </c>
      <c r="O24" s="1" t="s">
        <v>29</v>
      </c>
      <c r="P24" s="1" t="s">
        <v>30</v>
      </c>
      <c r="Q24" s="1">
        <v>12</v>
      </c>
      <c r="R24" s="1">
        <v>20</v>
      </c>
      <c r="S24" s="1" t="s">
        <v>31</v>
      </c>
      <c r="T24" s="1" t="s">
        <v>32</v>
      </c>
      <c r="U24" s="1" t="s">
        <v>33</v>
      </c>
    </row>
    <row r="25" spans="1:21" ht="13.2" x14ac:dyDescent="0.25">
      <c r="A25" s="1">
        <v>111416</v>
      </c>
      <c r="B25" s="2">
        <v>43948.39166666667</v>
      </c>
      <c r="C25" s="1" t="s">
        <v>90</v>
      </c>
      <c r="D25" s="1" t="s">
        <v>51</v>
      </c>
      <c r="E25" s="1" t="s">
        <v>52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28</v>
      </c>
      <c r="K25" s="2">
        <v>43955.716666666667</v>
      </c>
      <c r="L25" s="4">
        <f t="shared" si="0"/>
        <v>44261.611111111109</v>
      </c>
      <c r="M25" s="1">
        <v>0</v>
      </c>
      <c r="N25" s="1">
        <v>1</v>
      </c>
      <c r="O25" s="1" t="s">
        <v>29</v>
      </c>
      <c r="P25" s="1" t="s">
        <v>30</v>
      </c>
      <c r="Q25" s="1">
        <v>5</v>
      </c>
      <c r="R25" s="1">
        <v>2</v>
      </c>
      <c r="S25" s="1" t="s">
        <v>31</v>
      </c>
      <c r="T25" s="1" t="s">
        <v>32</v>
      </c>
      <c r="U25" s="1" t="s">
        <v>33</v>
      </c>
    </row>
    <row r="26" spans="1:21" ht="13.2" x14ac:dyDescent="0.25">
      <c r="A26" s="1">
        <v>111403</v>
      </c>
      <c r="B26" s="2">
        <v>43913.4</v>
      </c>
      <c r="C26" s="1" t="s">
        <v>91</v>
      </c>
      <c r="D26" s="1" t="s">
        <v>92</v>
      </c>
      <c r="E26" s="1" t="s">
        <v>93</v>
      </c>
      <c r="F26" s="1" t="s">
        <v>24</v>
      </c>
      <c r="G26" s="1" t="s">
        <v>25</v>
      </c>
      <c r="H26" s="1" t="s">
        <v>26</v>
      </c>
      <c r="I26" s="1" t="s">
        <v>27</v>
      </c>
      <c r="J26" s="1" t="s">
        <v>28</v>
      </c>
      <c r="K26" s="2">
        <v>43916.777777777781</v>
      </c>
      <c r="L26" s="4">
        <f t="shared" si="0"/>
        <v>44252.736111111109</v>
      </c>
      <c r="M26" s="1">
        <v>0</v>
      </c>
      <c r="N26" s="1">
        <v>1</v>
      </c>
      <c r="O26" s="1" t="s">
        <v>29</v>
      </c>
      <c r="P26" s="1" t="s">
        <v>39</v>
      </c>
      <c r="Q26" s="1">
        <v>7</v>
      </c>
      <c r="R26" s="1">
        <v>2</v>
      </c>
      <c r="S26" s="1" t="s">
        <v>31</v>
      </c>
      <c r="T26" s="1" t="s">
        <v>76</v>
      </c>
      <c r="U26" s="1" t="s">
        <v>33</v>
      </c>
    </row>
    <row r="27" spans="1:21" ht="13.2" x14ac:dyDescent="0.25">
      <c r="A27" s="1">
        <v>111387</v>
      </c>
      <c r="B27" s="2">
        <v>43874.384027777778</v>
      </c>
      <c r="C27" s="1" t="s">
        <v>94</v>
      </c>
      <c r="D27" s="1" t="s">
        <v>92</v>
      </c>
      <c r="E27" s="1" t="s">
        <v>93</v>
      </c>
      <c r="F27" s="1" t="s">
        <v>24</v>
      </c>
      <c r="G27" s="1" t="s">
        <v>25</v>
      </c>
      <c r="H27" s="1" t="s">
        <v>26</v>
      </c>
      <c r="I27" s="1" t="s">
        <v>27</v>
      </c>
      <c r="J27" s="1" t="s">
        <v>28</v>
      </c>
      <c r="K27" s="2">
        <v>43879.585416666669</v>
      </c>
      <c r="L27" s="4">
        <f t="shared" si="0"/>
        <v>44226.72152777778</v>
      </c>
      <c r="M27" s="1">
        <v>0</v>
      </c>
      <c r="N27" s="1">
        <v>1</v>
      </c>
      <c r="O27" s="1" t="s">
        <v>29</v>
      </c>
      <c r="P27" s="1" t="s">
        <v>39</v>
      </c>
      <c r="Q27" s="1">
        <v>10</v>
      </c>
      <c r="R27" s="1">
        <v>7</v>
      </c>
      <c r="S27" s="1" t="s">
        <v>31</v>
      </c>
      <c r="T27" s="1" t="s">
        <v>76</v>
      </c>
      <c r="U27" s="1" t="s">
        <v>33</v>
      </c>
    </row>
    <row r="28" spans="1:21" ht="13.2" x14ac:dyDescent="0.25">
      <c r="A28" s="1">
        <v>111384</v>
      </c>
      <c r="B28" s="2">
        <v>43871.46597222222</v>
      </c>
      <c r="C28" s="1" t="s">
        <v>95</v>
      </c>
      <c r="D28" s="1" t="s">
        <v>51</v>
      </c>
      <c r="E28" s="1" t="s">
        <v>52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2">
        <v>43872.655555555553</v>
      </c>
      <c r="L28" s="4">
        <f t="shared" si="0"/>
        <v>44212.692361111112</v>
      </c>
      <c r="M28" s="1">
        <v>0</v>
      </c>
      <c r="N28" s="1">
        <v>1</v>
      </c>
      <c r="O28" s="1" t="s">
        <v>29</v>
      </c>
      <c r="P28" s="1" t="s">
        <v>96</v>
      </c>
      <c r="Q28" s="1">
        <v>5</v>
      </c>
      <c r="R28" s="1">
        <v>2</v>
      </c>
      <c r="S28" s="1" t="s">
        <v>31</v>
      </c>
      <c r="T28" s="1" t="s">
        <v>32</v>
      </c>
      <c r="U28" s="1" t="s">
        <v>48</v>
      </c>
    </row>
    <row r="29" spans="1:21" ht="13.2" x14ac:dyDescent="0.25">
      <c r="A29" s="1">
        <v>111366</v>
      </c>
      <c r="B29" s="2">
        <v>43833.584722222222</v>
      </c>
      <c r="C29" s="1" t="s">
        <v>97</v>
      </c>
      <c r="D29" s="1" t="s">
        <v>79</v>
      </c>
      <c r="E29" s="1" t="s">
        <v>80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K29" s="2">
        <v>43844.732638888891</v>
      </c>
      <c r="L29" s="4">
        <f t="shared" si="0"/>
        <v>44201.742361111108</v>
      </c>
      <c r="M29" s="1">
        <v>0</v>
      </c>
      <c r="N29" s="1">
        <v>1</v>
      </c>
      <c r="O29" s="1" t="s">
        <v>29</v>
      </c>
      <c r="P29" s="1" t="s">
        <v>30</v>
      </c>
      <c r="Q29" s="1">
        <v>10</v>
      </c>
      <c r="R29" s="1">
        <v>2</v>
      </c>
      <c r="S29" s="1" t="s">
        <v>31</v>
      </c>
      <c r="T29" s="1" t="s">
        <v>76</v>
      </c>
      <c r="U29" s="1" t="s">
        <v>33</v>
      </c>
    </row>
    <row r="30" spans="1:21" ht="13.2" x14ac:dyDescent="0.25">
      <c r="A30" s="1">
        <v>111364</v>
      </c>
      <c r="B30" s="2">
        <v>43833.456250000003</v>
      </c>
      <c r="C30" s="1" t="s">
        <v>98</v>
      </c>
      <c r="D30" s="1" t="s">
        <v>22</v>
      </c>
      <c r="E30" s="1" t="s">
        <v>23</v>
      </c>
      <c r="F30" s="1" t="s">
        <v>24</v>
      </c>
      <c r="G30" s="1" t="s">
        <v>25</v>
      </c>
      <c r="H30" s="1" t="s">
        <v>26</v>
      </c>
      <c r="I30" s="1" t="s">
        <v>27</v>
      </c>
      <c r="J30" s="1" t="s">
        <v>28</v>
      </c>
      <c r="K30" s="2">
        <v>43840.749305555553</v>
      </c>
      <c r="L30" s="4">
        <f t="shared" si="0"/>
        <v>44201.741666666669</v>
      </c>
      <c r="M30" s="1">
        <v>0</v>
      </c>
      <c r="N30" s="1">
        <v>1</v>
      </c>
      <c r="O30" s="1" t="s">
        <v>29</v>
      </c>
      <c r="P30" s="1" t="s">
        <v>30</v>
      </c>
      <c r="Q30" s="1">
        <v>11</v>
      </c>
      <c r="R30" s="1">
        <v>4</v>
      </c>
      <c r="S30" s="1" t="s">
        <v>31</v>
      </c>
      <c r="T30" s="1" t="s">
        <v>76</v>
      </c>
      <c r="U30" s="1" t="s">
        <v>33</v>
      </c>
    </row>
    <row r="31" spans="1:21" ht="13.2" x14ac:dyDescent="0.25">
      <c r="A31" s="1">
        <v>111357</v>
      </c>
      <c r="B31" s="2">
        <v>43809.625</v>
      </c>
      <c r="C31" s="1" t="s">
        <v>99</v>
      </c>
      <c r="D31" s="1" t="s">
        <v>41</v>
      </c>
      <c r="E31" s="1" t="s">
        <v>42</v>
      </c>
      <c r="F31" s="1" t="s">
        <v>24</v>
      </c>
      <c r="G31" s="1" t="s">
        <v>43</v>
      </c>
      <c r="H31" s="1" t="s">
        <v>62</v>
      </c>
      <c r="I31" s="1" t="s">
        <v>27</v>
      </c>
      <c r="J31" s="1" t="s">
        <v>28</v>
      </c>
      <c r="K31" s="2">
        <v>43817.692361111112</v>
      </c>
      <c r="L31" s="2">
        <v>43810.125</v>
      </c>
      <c r="M31" s="1">
        <v>0</v>
      </c>
      <c r="N31" s="1">
        <v>1</v>
      </c>
      <c r="O31" s="1" t="s">
        <v>69</v>
      </c>
      <c r="P31" s="1" t="s">
        <v>44</v>
      </c>
      <c r="Q31" s="1">
        <v>4</v>
      </c>
      <c r="R31" s="1">
        <v>0</v>
      </c>
      <c r="S31" t="s">
        <v>681</v>
      </c>
      <c r="T31" s="1" t="s">
        <v>681</v>
      </c>
      <c r="U31" s="1" t="s">
        <v>33</v>
      </c>
    </row>
    <row r="32" spans="1:21" ht="13.2" x14ac:dyDescent="0.25">
      <c r="A32" s="1">
        <v>111347</v>
      </c>
      <c r="B32" s="2">
        <v>43791.690972222219</v>
      </c>
      <c r="C32" s="1" t="s">
        <v>100</v>
      </c>
      <c r="D32" s="1" t="s">
        <v>101</v>
      </c>
      <c r="E32" s="1" t="s">
        <v>102</v>
      </c>
      <c r="F32" s="1" t="s">
        <v>24</v>
      </c>
      <c r="G32" s="1" t="s">
        <v>25</v>
      </c>
      <c r="H32" s="1" t="s">
        <v>26</v>
      </c>
      <c r="I32" s="1" t="s">
        <v>27</v>
      </c>
      <c r="J32" s="1" t="s">
        <v>28</v>
      </c>
      <c r="K32" s="2">
        <v>43811.47152777778</v>
      </c>
      <c r="L32" s="2">
        <v>43792.190972222219</v>
      </c>
      <c r="M32" s="1">
        <v>0</v>
      </c>
      <c r="N32" s="1">
        <v>1</v>
      </c>
      <c r="O32" s="1" t="s">
        <v>29</v>
      </c>
      <c r="P32" s="1" t="s">
        <v>30</v>
      </c>
      <c r="Q32" s="1">
        <v>6</v>
      </c>
      <c r="R32" s="1">
        <v>1</v>
      </c>
      <c r="S32" t="s">
        <v>681</v>
      </c>
      <c r="T32" s="1" t="s">
        <v>681</v>
      </c>
      <c r="U32" s="1" t="s">
        <v>33</v>
      </c>
    </row>
    <row r="33" spans="1:21" ht="13.2" x14ac:dyDescent="0.25">
      <c r="A33" s="1">
        <v>111331</v>
      </c>
      <c r="B33" s="2">
        <v>43761.710416666669</v>
      </c>
      <c r="C33" s="1" t="s">
        <v>103</v>
      </c>
      <c r="D33" s="1" t="s">
        <v>92</v>
      </c>
      <c r="E33" s="1" t="s">
        <v>93</v>
      </c>
      <c r="F33" s="1" t="s">
        <v>24</v>
      </c>
      <c r="G33" s="1" t="s">
        <v>25</v>
      </c>
      <c r="H33" s="1" t="s">
        <v>26</v>
      </c>
      <c r="I33" s="1" t="s">
        <v>27</v>
      </c>
      <c r="J33" s="1" t="s">
        <v>28</v>
      </c>
      <c r="K33" s="2">
        <v>43773.65902777778</v>
      </c>
      <c r="L33" s="2">
        <v>43763.708333333336</v>
      </c>
      <c r="M33" s="1">
        <v>0</v>
      </c>
      <c r="N33" s="1">
        <v>1</v>
      </c>
      <c r="O33" s="1" t="s">
        <v>29</v>
      </c>
      <c r="P33" s="1" t="s">
        <v>39</v>
      </c>
      <c r="Q33" s="1">
        <v>30</v>
      </c>
      <c r="R33" s="1">
        <v>26</v>
      </c>
      <c r="S33" t="s">
        <v>681</v>
      </c>
      <c r="T33" s="1" t="s">
        <v>681</v>
      </c>
      <c r="U33" s="1" t="s">
        <v>33</v>
      </c>
    </row>
    <row r="34" spans="1:21" ht="13.2" x14ac:dyDescent="0.25">
      <c r="A34" s="1">
        <v>111246</v>
      </c>
      <c r="B34" s="2">
        <v>43647.587500000001</v>
      </c>
      <c r="C34" s="1" t="s">
        <v>104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K34" s="2">
        <v>43760.758333333331</v>
      </c>
      <c r="L34" s="2">
        <v>43648.087500000001</v>
      </c>
      <c r="M34" s="1">
        <v>0</v>
      </c>
      <c r="N34" s="1">
        <v>1</v>
      </c>
      <c r="O34" s="1" t="s">
        <v>29</v>
      </c>
      <c r="P34" s="1" t="s">
        <v>30</v>
      </c>
      <c r="Q34" s="1">
        <v>14</v>
      </c>
      <c r="R34" s="1">
        <v>3</v>
      </c>
      <c r="S34" t="s">
        <v>681</v>
      </c>
      <c r="T34" s="1" t="s">
        <v>681</v>
      </c>
      <c r="U34" s="1" t="s">
        <v>48</v>
      </c>
    </row>
    <row r="35" spans="1:21" ht="13.2" x14ac:dyDescent="0.25">
      <c r="A35" s="1">
        <v>111265</v>
      </c>
      <c r="B35" s="2">
        <v>43664.584722222222</v>
      </c>
      <c r="C35" s="1" t="s">
        <v>105</v>
      </c>
      <c r="D35" s="1" t="s">
        <v>106</v>
      </c>
      <c r="E35" s="1" t="s">
        <v>107</v>
      </c>
      <c r="F35" s="1" t="s">
        <v>24</v>
      </c>
      <c r="G35" s="1" t="s">
        <v>43</v>
      </c>
      <c r="H35" s="1" t="s">
        <v>26</v>
      </c>
      <c r="I35" s="1" t="s">
        <v>27</v>
      </c>
      <c r="J35" s="1" t="s">
        <v>28</v>
      </c>
      <c r="K35" s="2">
        <v>43739.447222222225</v>
      </c>
      <c r="L35" s="2">
        <v>43665.084722222222</v>
      </c>
      <c r="M35" s="1">
        <v>0</v>
      </c>
      <c r="N35" s="1">
        <v>1</v>
      </c>
      <c r="O35" s="1" t="s">
        <v>69</v>
      </c>
      <c r="P35" s="1" t="s">
        <v>108</v>
      </c>
      <c r="Q35" s="1">
        <v>7</v>
      </c>
      <c r="R35" s="1">
        <v>0</v>
      </c>
      <c r="S35" t="s">
        <v>681</v>
      </c>
      <c r="T35" s="1" t="s">
        <v>681</v>
      </c>
      <c r="U35" s="1" t="s">
        <v>33</v>
      </c>
    </row>
    <row r="36" spans="1:21" ht="13.2" x14ac:dyDescent="0.25">
      <c r="A36" s="1">
        <v>111306</v>
      </c>
      <c r="B36" s="2">
        <v>43729.445138888892</v>
      </c>
      <c r="C36" s="1" t="s">
        <v>109</v>
      </c>
      <c r="D36" s="1" t="s">
        <v>41</v>
      </c>
      <c r="E36" s="1" t="s">
        <v>42</v>
      </c>
      <c r="F36" s="1" t="s">
        <v>24</v>
      </c>
      <c r="G36" s="1" t="s">
        <v>43</v>
      </c>
      <c r="H36" s="1" t="s">
        <v>26</v>
      </c>
      <c r="I36" s="1" t="s">
        <v>27</v>
      </c>
      <c r="J36" s="1" t="s">
        <v>28</v>
      </c>
      <c r="K36" s="2">
        <v>43735.711111111108</v>
      </c>
      <c r="L36" s="2">
        <v>43729.945138888892</v>
      </c>
      <c r="M36" s="1">
        <v>0</v>
      </c>
      <c r="N36" s="1">
        <v>1</v>
      </c>
      <c r="O36" s="1" t="s">
        <v>69</v>
      </c>
      <c r="P36" s="1" t="s">
        <v>44</v>
      </c>
      <c r="Q36" s="1">
        <v>11</v>
      </c>
      <c r="R36" s="1">
        <v>2</v>
      </c>
      <c r="S36" t="s">
        <v>681</v>
      </c>
      <c r="T36" s="1" t="s">
        <v>681</v>
      </c>
      <c r="U36" s="1" t="s">
        <v>33</v>
      </c>
    </row>
    <row r="37" spans="1:21" ht="13.2" x14ac:dyDescent="0.25">
      <c r="A37" s="1">
        <v>111147</v>
      </c>
      <c r="B37" s="2">
        <v>43543.40902777778</v>
      </c>
      <c r="C37" s="1" t="s">
        <v>110</v>
      </c>
      <c r="D37" s="1" t="s">
        <v>51</v>
      </c>
      <c r="E37" s="1" t="s">
        <v>52</v>
      </c>
      <c r="F37" s="1" t="s">
        <v>24</v>
      </c>
      <c r="G37" s="1" t="s">
        <v>25</v>
      </c>
      <c r="H37" s="1" t="s">
        <v>26</v>
      </c>
      <c r="I37" s="1" t="s">
        <v>27</v>
      </c>
      <c r="J37" s="1" t="s">
        <v>28</v>
      </c>
      <c r="K37" s="2">
        <v>43719.726388888892</v>
      </c>
      <c r="L37" s="2">
        <v>43543.90902777778</v>
      </c>
      <c r="M37" s="1">
        <v>0</v>
      </c>
      <c r="N37" s="1">
        <v>1</v>
      </c>
      <c r="O37" s="1" t="s">
        <v>29</v>
      </c>
      <c r="P37" s="1" t="s">
        <v>30</v>
      </c>
      <c r="Q37" s="1">
        <v>24</v>
      </c>
      <c r="R37" s="1">
        <v>9</v>
      </c>
      <c r="S37" t="s">
        <v>681</v>
      </c>
      <c r="T37" s="1" t="s">
        <v>681</v>
      </c>
      <c r="U37" s="1" t="s">
        <v>48</v>
      </c>
    </row>
    <row r="38" spans="1:21" ht="13.2" x14ac:dyDescent="0.25">
      <c r="A38" s="1">
        <v>111254</v>
      </c>
      <c r="B38" s="2">
        <v>43655.35833333333</v>
      </c>
      <c r="C38" s="1" t="s">
        <v>111</v>
      </c>
      <c r="D38" s="1" t="s">
        <v>22</v>
      </c>
      <c r="E38" s="1" t="s">
        <v>23</v>
      </c>
      <c r="F38" s="1" t="s">
        <v>24</v>
      </c>
      <c r="G38" s="1" t="s">
        <v>25</v>
      </c>
      <c r="H38" s="1" t="s">
        <v>26</v>
      </c>
      <c r="I38" s="1" t="s">
        <v>27</v>
      </c>
      <c r="J38" s="1" t="s">
        <v>28</v>
      </c>
      <c r="K38" s="2">
        <v>43719.724305555559</v>
      </c>
      <c r="L38" s="4">
        <f>K17 + $Y$1</f>
        <v>44121.579861111109</v>
      </c>
      <c r="M38" s="1">
        <v>0</v>
      </c>
      <c r="N38" s="1">
        <v>1</v>
      </c>
      <c r="O38" s="1" t="s">
        <v>29</v>
      </c>
      <c r="P38" s="1" t="s">
        <v>30</v>
      </c>
      <c r="Q38" s="1">
        <v>21</v>
      </c>
      <c r="R38" s="1">
        <v>6</v>
      </c>
      <c r="S38" t="s">
        <v>681</v>
      </c>
      <c r="T38" s="1" t="s">
        <v>681</v>
      </c>
      <c r="U38" s="1" t="s">
        <v>48</v>
      </c>
    </row>
    <row r="39" spans="1:21" ht="13.2" x14ac:dyDescent="0.25">
      <c r="A39" s="1">
        <v>111283</v>
      </c>
      <c r="B39" s="2">
        <v>43685.303472222222</v>
      </c>
      <c r="C39" s="1" t="s">
        <v>112</v>
      </c>
      <c r="D39" s="1" t="s">
        <v>113</v>
      </c>
      <c r="E39" s="1" t="s">
        <v>114</v>
      </c>
      <c r="F39" s="1" t="s">
        <v>24</v>
      </c>
      <c r="G39" s="1" t="s">
        <v>25</v>
      </c>
      <c r="H39" s="1" t="s">
        <v>26</v>
      </c>
      <c r="I39" s="1" t="s">
        <v>27</v>
      </c>
      <c r="J39" s="1" t="s">
        <v>28</v>
      </c>
      <c r="K39" s="2">
        <v>43705.464583333334</v>
      </c>
      <c r="L39" s="2">
        <v>43685.803472222222</v>
      </c>
      <c r="M39" s="1">
        <v>0</v>
      </c>
      <c r="N39" s="1">
        <v>1</v>
      </c>
      <c r="O39" s="1" t="s">
        <v>29</v>
      </c>
      <c r="P39" s="1" t="s">
        <v>39</v>
      </c>
      <c r="Q39" s="1">
        <v>9</v>
      </c>
      <c r="R39" s="1">
        <v>1</v>
      </c>
      <c r="S39" t="s">
        <v>681</v>
      </c>
      <c r="T39" s="1" t="s">
        <v>681</v>
      </c>
      <c r="U39" s="1" t="s">
        <v>33</v>
      </c>
    </row>
    <row r="40" spans="1:21" ht="13.2" x14ac:dyDescent="0.25">
      <c r="A40" s="1">
        <v>111258</v>
      </c>
      <c r="B40" s="2">
        <v>43657.338194444441</v>
      </c>
      <c r="C40" s="1" t="s">
        <v>115</v>
      </c>
      <c r="D40" s="1" t="s">
        <v>79</v>
      </c>
      <c r="E40" s="1" t="s">
        <v>80</v>
      </c>
      <c r="F40" s="1" t="s">
        <v>24</v>
      </c>
      <c r="G40" s="1" t="s">
        <v>25</v>
      </c>
      <c r="H40" s="1" t="s">
        <v>26</v>
      </c>
      <c r="I40" s="1" t="s">
        <v>27</v>
      </c>
      <c r="J40" s="1" t="s">
        <v>28</v>
      </c>
      <c r="K40" s="2">
        <v>43663.742361111108</v>
      </c>
      <c r="L40" s="2">
        <v>43657.838194444441</v>
      </c>
      <c r="M40" s="1">
        <v>0</v>
      </c>
      <c r="N40" s="1">
        <v>1</v>
      </c>
      <c r="O40" s="1" t="s">
        <v>29</v>
      </c>
      <c r="P40" s="1" t="s">
        <v>30</v>
      </c>
      <c r="Q40" s="1">
        <v>10</v>
      </c>
      <c r="R40" s="1">
        <v>5</v>
      </c>
      <c r="S40" t="s">
        <v>681</v>
      </c>
      <c r="T40" s="1" t="s">
        <v>681</v>
      </c>
      <c r="U40" s="1" t="s">
        <v>48</v>
      </c>
    </row>
    <row r="41" spans="1:21" ht="13.2" x14ac:dyDescent="0.25">
      <c r="A41" s="1">
        <v>111222</v>
      </c>
      <c r="B41" s="2">
        <v>43620.397916666669</v>
      </c>
      <c r="C41" s="1" t="s">
        <v>116</v>
      </c>
      <c r="D41" s="1" t="s">
        <v>117</v>
      </c>
      <c r="E41" s="1" t="s">
        <v>118</v>
      </c>
      <c r="F41" s="1" t="s">
        <v>24</v>
      </c>
      <c r="G41" s="1" t="s">
        <v>25</v>
      </c>
      <c r="H41" s="1" t="s">
        <v>26</v>
      </c>
      <c r="I41" s="1" t="s">
        <v>27</v>
      </c>
      <c r="J41" s="1" t="s">
        <v>28</v>
      </c>
      <c r="K41" s="2">
        <v>43630.588888888888</v>
      </c>
      <c r="L41" s="2">
        <v>43623.708333333336</v>
      </c>
      <c r="M41" s="1">
        <v>0</v>
      </c>
      <c r="N41" s="1">
        <v>1</v>
      </c>
      <c r="O41" s="1" t="s">
        <v>29</v>
      </c>
      <c r="P41" s="1" t="s">
        <v>39</v>
      </c>
      <c r="Q41" s="1">
        <v>25</v>
      </c>
      <c r="R41" s="1">
        <v>8</v>
      </c>
      <c r="S41" t="s">
        <v>681</v>
      </c>
      <c r="T41" s="1" t="s">
        <v>681</v>
      </c>
      <c r="U41" s="1" t="s">
        <v>33</v>
      </c>
    </row>
    <row r="42" spans="1:21" ht="13.2" x14ac:dyDescent="0.25">
      <c r="A42" s="1">
        <v>111210</v>
      </c>
      <c r="B42" s="2">
        <v>43612.449305555558</v>
      </c>
      <c r="C42" s="1" t="s">
        <v>119</v>
      </c>
      <c r="D42" s="1" t="s">
        <v>120</v>
      </c>
      <c r="E42" s="1" t="s">
        <v>121</v>
      </c>
      <c r="F42" s="1" t="s">
        <v>24</v>
      </c>
      <c r="G42" s="1" t="s">
        <v>25</v>
      </c>
      <c r="H42" s="1" t="s">
        <v>26</v>
      </c>
      <c r="I42" s="1" t="s">
        <v>27</v>
      </c>
      <c r="J42" s="1" t="s">
        <v>28</v>
      </c>
      <c r="K42" s="2">
        <v>43630.57916666667</v>
      </c>
      <c r="L42" s="2">
        <v>43626.708333333336</v>
      </c>
      <c r="M42" s="1">
        <v>0</v>
      </c>
      <c r="N42" s="1">
        <v>1</v>
      </c>
      <c r="O42" s="1" t="s">
        <v>29</v>
      </c>
      <c r="P42" s="1" t="s">
        <v>39</v>
      </c>
      <c r="Q42" s="1">
        <v>9</v>
      </c>
      <c r="R42" s="1">
        <v>5</v>
      </c>
      <c r="S42" t="s">
        <v>681</v>
      </c>
      <c r="T42" s="1" t="s">
        <v>681</v>
      </c>
      <c r="U42" s="1" t="s">
        <v>33</v>
      </c>
    </row>
    <row r="43" spans="1:21" ht="13.2" x14ac:dyDescent="0.25">
      <c r="A43" s="1">
        <v>111168</v>
      </c>
      <c r="B43" s="2">
        <v>43559.666666666664</v>
      </c>
      <c r="C43" s="1" t="s">
        <v>122</v>
      </c>
      <c r="D43" s="1" t="s">
        <v>113</v>
      </c>
      <c r="E43" s="1" t="s">
        <v>114</v>
      </c>
      <c r="F43" s="1" t="s">
        <v>24</v>
      </c>
      <c r="G43" s="1" t="s">
        <v>25</v>
      </c>
      <c r="H43" s="1" t="s">
        <v>26</v>
      </c>
      <c r="I43" s="1" t="s">
        <v>27</v>
      </c>
      <c r="J43" s="1" t="s">
        <v>28</v>
      </c>
      <c r="K43" s="2">
        <v>43630.574999999997</v>
      </c>
      <c r="L43" s="2">
        <v>43560.166666666664</v>
      </c>
      <c r="M43" s="1">
        <v>0</v>
      </c>
      <c r="N43" s="1">
        <v>1</v>
      </c>
      <c r="O43" s="1" t="s">
        <v>29</v>
      </c>
      <c r="P43" s="1" t="s">
        <v>39</v>
      </c>
      <c r="Q43" s="1">
        <v>25</v>
      </c>
      <c r="R43" s="1">
        <v>5</v>
      </c>
      <c r="S43" t="s">
        <v>681</v>
      </c>
      <c r="T43" s="1" t="s">
        <v>681</v>
      </c>
      <c r="U43" s="1" t="s">
        <v>48</v>
      </c>
    </row>
    <row r="44" spans="1:21" ht="13.2" x14ac:dyDescent="0.25">
      <c r="A44" s="1">
        <v>111225</v>
      </c>
      <c r="B44" s="2">
        <v>43622.359027777777</v>
      </c>
      <c r="C44" s="1" t="s">
        <v>123</v>
      </c>
      <c r="D44" s="1" t="s">
        <v>101</v>
      </c>
      <c r="E44" s="1" t="s">
        <v>102</v>
      </c>
      <c r="F44" s="1" t="s">
        <v>24</v>
      </c>
      <c r="G44" s="1" t="s">
        <v>25</v>
      </c>
      <c r="H44" s="1" t="s">
        <v>26</v>
      </c>
      <c r="I44" s="1" t="s">
        <v>27</v>
      </c>
      <c r="J44" s="1" t="s">
        <v>28</v>
      </c>
      <c r="K44" s="2">
        <v>43629.54583333333</v>
      </c>
      <c r="L44" s="2">
        <v>43622.859027777777</v>
      </c>
      <c r="M44" s="1">
        <v>0</v>
      </c>
      <c r="N44" s="1">
        <v>1</v>
      </c>
      <c r="O44" s="1" t="s">
        <v>29</v>
      </c>
      <c r="P44" s="1" t="s">
        <v>30</v>
      </c>
      <c r="Q44" s="1">
        <v>11</v>
      </c>
      <c r="R44" s="1">
        <v>1</v>
      </c>
      <c r="S44" t="s">
        <v>681</v>
      </c>
      <c r="T44" s="1" t="s">
        <v>681</v>
      </c>
      <c r="U44" s="1" t="s">
        <v>48</v>
      </c>
    </row>
    <row r="45" spans="1:21" ht="13.2" x14ac:dyDescent="0.25">
      <c r="A45" s="1">
        <v>111219</v>
      </c>
      <c r="B45" s="2">
        <v>43616.482638888891</v>
      </c>
      <c r="C45" s="1" t="s">
        <v>124</v>
      </c>
      <c r="D45" s="1" t="s">
        <v>117</v>
      </c>
      <c r="E45" s="1" t="s">
        <v>118</v>
      </c>
      <c r="F45" s="1" t="s">
        <v>24</v>
      </c>
      <c r="G45" s="1" t="s">
        <v>25</v>
      </c>
      <c r="H45" s="1" t="s">
        <v>62</v>
      </c>
      <c r="I45" s="1" t="s">
        <v>27</v>
      </c>
      <c r="J45" s="1" t="s">
        <v>28</v>
      </c>
      <c r="K45" s="2">
        <v>43626.619444444441</v>
      </c>
      <c r="L45" s="2">
        <v>43626.708333333336</v>
      </c>
      <c r="M45" s="1">
        <v>0</v>
      </c>
      <c r="N45" s="1">
        <v>1</v>
      </c>
      <c r="O45" s="1" t="s">
        <v>29</v>
      </c>
      <c r="P45" s="1" t="s">
        <v>39</v>
      </c>
      <c r="Q45" s="1">
        <v>14</v>
      </c>
      <c r="R45" s="1">
        <v>6</v>
      </c>
      <c r="S45" t="s">
        <v>681</v>
      </c>
      <c r="T45" s="1" t="s">
        <v>681</v>
      </c>
      <c r="U45" s="1" t="s">
        <v>33</v>
      </c>
    </row>
    <row r="46" spans="1:21" ht="13.2" x14ac:dyDescent="0.25">
      <c r="A46" s="1">
        <v>111188</v>
      </c>
      <c r="B46" s="2">
        <v>43584.637499999997</v>
      </c>
      <c r="C46" s="1" t="s">
        <v>125</v>
      </c>
      <c r="D46" s="1" t="s">
        <v>113</v>
      </c>
      <c r="E46" s="1" t="s">
        <v>114</v>
      </c>
      <c r="F46" s="1" t="s">
        <v>24</v>
      </c>
      <c r="G46" s="1" t="s">
        <v>25</v>
      </c>
      <c r="H46" s="1" t="s">
        <v>26</v>
      </c>
      <c r="I46" s="1" t="s">
        <v>27</v>
      </c>
      <c r="J46" s="1" t="s">
        <v>28</v>
      </c>
      <c r="K46" s="2">
        <v>43620.72152777778</v>
      </c>
      <c r="L46" s="2">
        <v>43585.137499999997</v>
      </c>
      <c r="M46" s="1">
        <v>0</v>
      </c>
      <c r="N46" s="1">
        <v>1</v>
      </c>
      <c r="O46" s="1" t="s">
        <v>29</v>
      </c>
      <c r="P46" s="1" t="s">
        <v>39</v>
      </c>
      <c r="Q46" s="1">
        <v>45</v>
      </c>
      <c r="R46" s="1">
        <v>3</v>
      </c>
      <c r="S46" t="s">
        <v>681</v>
      </c>
      <c r="T46" s="1" t="s">
        <v>681</v>
      </c>
      <c r="U46" s="1" t="s">
        <v>48</v>
      </c>
    </row>
    <row r="47" spans="1:21" ht="13.2" x14ac:dyDescent="0.25">
      <c r="A47" s="1">
        <v>111184</v>
      </c>
      <c r="B47" s="2">
        <v>43579.595833333333</v>
      </c>
      <c r="C47" s="1" t="s">
        <v>126</v>
      </c>
      <c r="D47" s="1" t="s">
        <v>113</v>
      </c>
      <c r="E47" s="1" t="s">
        <v>114</v>
      </c>
      <c r="F47" s="1" t="s">
        <v>24</v>
      </c>
      <c r="G47" s="1" t="s">
        <v>25</v>
      </c>
      <c r="H47" s="1" t="s">
        <v>26</v>
      </c>
      <c r="I47" s="1" t="s">
        <v>27</v>
      </c>
      <c r="J47" s="1" t="s">
        <v>28</v>
      </c>
      <c r="K47" s="2">
        <v>43599.805555555555</v>
      </c>
      <c r="L47" s="2">
        <v>43580.095833333333</v>
      </c>
      <c r="M47" s="1">
        <v>0</v>
      </c>
      <c r="N47" s="1">
        <v>1</v>
      </c>
      <c r="O47" s="1" t="s">
        <v>29</v>
      </c>
      <c r="P47" s="1" t="s">
        <v>39</v>
      </c>
      <c r="Q47" s="1">
        <v>14</v>
      </c>
      <c r="R47" s="1">
        <v>1</v>
      </c>
      <c r="S47" t="s">
        <v>681</v>
      </c>
      <c r="T47" s="1" t="s">
        <v>681</v>
      </c>
      <c r="U47" s="1" t="s">
        <v>33</v>
      </c>
    </row>
    <row r="48" spans="1:21" ht="13.2" x14ac:dyDescent="0.25">
      <c r="A48" s="1">
        <v>111171</v>
      </c>
      <c r="B48" s="2">
        <v>43563.368750000001</v>
      </c>
      <c r="C48" s="1" t="s">
        <v>127</v>
      </c>
      <c r="D48" s="1" t="s">
        <v>113</v>
      </c>
      <c r="E48" s="1" t="s">
        <v>114</v>
      </c>
      <c r="F48" s="1" t="s">
        <v>24</v>
      </c>
      <c r="G48" s="1" t="s">
        <v>25</v>
      </c>
      <c r="H48" s="1" t="s">
        <v>26</v>
      </c>
      <c r="I48" s="1" t="s">
        <v>27</v>
      </c>
      <c r="J48" s="1" t="s">
        <v>28</v>
      </c>
      <c r="K48" s="2">
        <v>43584.712500000001</v>
      </c>
      <c r="L48" s="2">
        <v>43563.868750000001</v>
      </c>
      <c r="M48" s="1">
        <v>0</v>
      </c>
      <c r="N48" s="1">
        <v>1</v>
      </c>
      <c r="O48" s="1" t="s">
        <v>29</v>
      </c>
      <c r="P48" s="1" t="s">
        <v>39</v>
      </c>
      <c r="Q48" s="1">
        <v>15</v>
      </c>
      <c r="R48" s="1">
        <v>1</v>
      </c>
      <c r="S48" t="s">
        <v>681</v>
      </c>
      <c r="T48" s="1" t="s">
        <v>681</v>
      </c>
      <c r="U48" s="1" t="s">
        <v>33</v>
      </c>
    </row>
    <row r="49" spans="1:21" ht="13.2" x14ac:dyDescent="0.25">
      <c r="A49" s="1">
        <v>111181</v>
      </c>
      <c r="B49" s="2">
        <v>43577.379861111112</v>
      </c>
      <c r="C49" s="1" t="s">
        <v>128</v>
      </c>
      <c r="D49" s="1" t="s">
        <v>113</v>
      </c>
      <c r="E49" s="1" t="s">
        <v>114</v>
      </c>
      <c r="F49" s="1" t="s">
        <v>24</v>
      </c>
      <c r="G49" s="1" t="s">
        <v>25</v>
      </c>
      <c r="H49" s="1" t="s">
        <v>26</v>
      </c>
      <c r="I49" s="1" t="s">
        <v>27</v>
      </c>
      <c r="J49" s="1" t="s">
        <v>28</v>
      </c>
      <c r="K49" s="2">
        <v>43579.734722222223</v>
      </c>
      <c r="L49" s="2">
        <v>43577.879861111112</v>
      </c>
      <c r="M49" s="1">
        <v>0</v>
      </c>
      <c r="N49" s="1">
        <v>1</v>
      </c>
      <c r="O49" s="1" t="s">
        <v>29</v>
      </c>
      <c r="P49" s="1" t="s">
        <v>39</v>
      </c>
      <c r="Q49" s="1">
        <v>18</v>
      </c>
      <c r="R49" s="1">
        <v>5</v>
      </c>
      <c r="S49" t="s">
        <v>681</v>
      </c>
      <c r="T49" s="1" t="s">
        <v>681</v>
      </c>
      <c r="U49" s="1" t="s">
        <v>33</v>
      </c>
    </row>
    <row r="50" spans="1:21" ht="13.2" x14ac:dyDescent="0.25">
      <c r="A50" s="1">
        <v>111178</v>
      </c>
      <c r="B50" s="2">
        <v>43572.474999999999</v>
      </c>
      <c r="C50" s="1" t="s">
        <v>129</v>
      </c>
      <c r="D50" s="1" t="s">
        <v>113</v>
      </c>
      <c r="E50" s="1" t="s">
        <v>114</v>
      </c>
      <c r="F50" s="1" t="s">
        <v>24</v>
      </c>
      <c r="G50" s="1" t="s">
        <v>25</v>
      </c>
      <c r="H50" s="1" t="s">
        <v>26</v>
      </c>
      <c r="I50" s="1" t="s">
        <v>27</v>
      </c>
      <c r="J50" s="1" t="s">
        <v>28</v>
      </c>
      <c r="K50" s="2">
        <v>43579.734027777777</v>
      </c>
      <c r="L50" s="2">
        <v>43572.974999999999</v>
      </c>
      <c r="M50" s="1">
        <v>0</v>
      </c>
      <c r="N50" s="1">
        <v>1</v>
      </c>
      <c r="O50" s="1" t="s">
        <v>29</v>
      </c>
      <c r="P50" s="1" t="s">
        <v>39</v>
      </c>
      <c r="Q50" s="1">
        <v>13</v>
      </c>
      <c r="R50" s="1">
        <v>1</v>
      </c>
      <c r="S50" t="s">
        <v>681</v>
      </c>
      <c r="T50" s="1" t="s">
        <v>681</v>
      </c>
      <c r="U50" s="1" t="s">
        <v>33</v>
      </c>
    </row>
    <row r="51" spans="1:21" ht="13.2" x14ac:dyDescent="0.25">
      <c r="A51" s="1">
        <v>111108</v>
      </c>
      <c r="B51" s="2">
        <v>43497.079861111109</v>
      </c>
      <c r="C51" s="1" t="s">
        <v>130</v>
      </c>
      <c r="D51" s="1" t="s">
        <v>113</v>
      </c>
      <c r="E51" s="1" t="s">
        <v>114</v>
      </c>
      <c r="F51" s="1" t="s">
        <v>24</v>
      </c>
      <c r="G51" s="1" t="s">
        <v>25</v>
      </c>
      <c r="H51" s="1" t="s">
        <v>26</v>
      </c>
      <c r="I51" s="1" t="s">
        <v>75</v>
      </c>
      <c r="J51" s="1" t="s">
        <v>28</v>
      </c>
      <c r="K51" s="2">
        <v>43556.635416666664</v>
      </c>
      <c r="L51" s="2">
        <v>43497.579861111109</v>
      </c>
      <c r="M51" s="1">
        <v>0</v>
      </c>
      <c r="N51" s="1">
        <v>1</v>
      </c>
      <c r="O51" s="1" t="s">
        <v>69</v>
      </c>
      <c r="P51" s="1" t="s">
        <v>39</v>
      </c>
      <c r="Q51" s="1">
        <v>15</v>
      </c>
      <c r="R51" s="1">
        <v>7</v>
      </c>
      <c r="S51" t="s">
        <v>681</v>
      </c>
      <c r="T51" s="1" t="s">
        <v>681</v>
      </c>
      <c r="U51" s="1" t="s">
        <v>33</v>
      </c>
    </row>
    <row r="52" spans="1:21" ht="13.2" x14ac:dyDescent="0.25">
      <c r="A52" s="1">
        <v>111118</v>
      </c>
      <c r="B52" s="2">
        <v>43500.419444444444</v>
      </c>
      <c r="C52" s="1" t="s">
        <v>131</v>
      </c>
      <c r="D52" s="1" t="s">
        <v>113</v>
      </c>
      <c r="E52" s="1" t="s">
        <v>114</v>
      </c>
      <c r="F52" s="1" t="s">
        <v>24</v>
      </c>
      <c r="G52" s="1" t="s">
        <v>25</v>
      </c>
      <c r="H52" s="1" t="s">
        <v>26</v>
      </c>
      <c r="I52" s="1" t="s">
        <v>27</v>
      </c>
      <c r="J52" s="1" t="s">
        <v>28</v>
      </c>
      <c r="K52" s="2">
        <v>43516.60833333333</v>
      </c>
      <c r="L52" s="2">
        <v>43500.919444444444</v>
      </c>
      <c r="M52" s="1">
        <v>0</v>
      </c>
      <c r="N52" s="1">
        <v>1</v>
      </c>
      <c r="O52" s="1" t="s">
        <v>132</v>
      </c>
      <c r="P52" s="1" t="s">
        <v>39</v>
      </c>
      <c r="Q52" s="1">
        <v>19</v>
      </c>
      <c r="R52" s="1">
        <v>15</v>
      </c>
      <c r="S52" t="s">
        <v>681</v>
      </c>
      <c r="T52" s="1" t="s">
        <v>681</v>
      </c>
      <c r="U52" s="1" t="s">
        <v>33</v>
      </c>
    </row>
    <row r="53" spans="1:21" ht="13.2" x14ac:dyDescent="0.25">
      <c r="A53" s="1">
        <v>111117</v>
      </c>
      <c r="B53" s="2">
        <v>43497.580555555556</v>
      </c>
      <c r="C53" s="1" t="s">
        <v>133</v>
      </c>
      <c r="D53" s="1" t="s">
        <v>51</v>
      </c>
      <c r="E53" s="1" t="s">
        <v>52</v>
      </c>
      <c r="F53" s="1" t="s">
        <v>24</v>
      </c>
      <c r="G53" s="1" t="s">
        <v>25</v>
      </c>
      <c r="H53" s="1" t="s">
        <v>26</v>
      </c>
      <c r="I53" s="1" t="s">
        <v>27</v>
      </c>
      <c r="J53" s="1" t="s">
        <v>28</v>
      </c>
      <c r="K53" s="2">
        <v>43516.606944444444</v>
      </c>
      <c r="L53" s="2">
        <v>43498.080555555556</v>
      </c>
      <c r="M53" s="1">
        <v>0</v>
      </c>
      <c r="N53" s="1">
        <v>1</v>
      </c>
      <c r="O53" s="1" t="s">
        <v>134</v>
      </c>
      <c r="P53" s="1" t="s">
        <v>30</v>
      </c>
      <c r="Q53" s="1">
        <v>18</v>
      </c>
      <c r="R53" s="1">
        <v>6</v>
      </c>
      <c r="S53" t="s">
        <v>681</v>
      </c>
      <c r="T53" s="1" t="s">
        <v>681</v>
      </c>
      <c r="U53" s="1" t="s">
        <v>33</v>
      </c>
    </row>
    <row r="54" spans="1:21" ht="13.2" x14ac:dyDescent="0.25">
      <c r="A54" s="1">
        <v>135991</v>
      </c>
      <c r="B54" s="2">
        <v>43381.022222222222</v>
      </c>
      <c r="C54" s="1" t="s">
        <v>135</v>
      </c>
      <c r="D54" s="1" t="s">
        <v>136</v>
      </c>
      <c r="E54" s="1" t="s">
        <v>137</v>
      </c>
      <c r="F54" s="1" t="s">
        <v>24</v>
      </c>
      <c r="G54" s="1" t="s">
        <v>43</v>
      </c>
      <c r="H54" s="1" t="s">
        <v>62</v>
      </c>
      <c r="I54" s="1" t="s">
        <v>27</v>
      </c>
      <c r="J54" s="1" t="s">
        <v>37</v>
      </c>
      <c r="K54" s="2">
        <v>43440.04791666667</v>
      </c>
      <c r="L54" s="2">
        <v>43739.708333333336</v>
      </c>
      <c r="M54" s="1">
        <v>1</v>
      </c>
      <c r="N54" s="1">
        <v>1</v>
      </c>
      <c r="O54" s="1" t="s">
        <v>69</v>
      </c>
      <c r="P54" s="1" t="s">
        <v>138</v>
      </c>
      <c r="Q54" s="1">
        <v>8</v>
      </c>
      <c r="R54" s="1">
        <v>3</v>
      </c>
      <c r="S54" t="s">
        <v>681</v>
      </c>
      <c r="T54" s="1" t="s">
        <v>681</v>
      </c>
      <c r="U54" t="s">
        <v>680</v>
      </c>
    </row>
    <row r="55" spans="1:21" ht="13.2" x14ac:dyDescent="0.25">
      <c r="A55" s="1">
        <v>111478</v>
      </c>
      <c r="B55" s="2">
        <v>44042.560416666667</v>
      </c>
      <c r="C55" s="1" t="s">
        <v>139</v>
      </c>
      <c r="D55" s="1" t="s">
        <v>140</v>
      </c>
      <c r="E55" s="1" t="s">
        <v>141</v>
      </c>
      <c r="F55" s="1" t="s">
        <v>142</v>
      </c>
      <c r="G55" s="1" t="s">
        <v>25</v>
      </c>
      <c r="H55" s="1" t="s">
        <v>26</v>
      </c>
      <c r="I55" s="1" t="s">
        <v>27</v>
      </c>
      <c r="J55" s="1" t="s">
        <v>54</v>
      </c>
      <c r="K55" s="2">
        <v>44294.637499999997</v>
      </c>
      <c r="L55" s="2">
        <v>44042.810416666667</v>
      </c>
      <c r="M55" s="1">
        <v>1</v>
      </c>
      <c r="N55" s="1">
        <v>1</v>
      </c>
      <c r="O55" s="1" t="s">
        <v>38</v>
      </c>
      <c r="P55" s="1" t="s">
        <v>39</v>
      </c>
      <c r="Q55" s="1">
        <v>132</v>
      </c>
      <c r="R55" s="1">
        <v>25</v>
      </c>
      <c r="S55" s="1" t="s">
        <v>31</v>
      </c>
      <c r="T55" s="1" t="s">
        <v>32</v>
      </c>
      <c r="U55" s="1" t="s">
        <v>33</v>
      </c>
    </row>
    <row r="56" spans="1:21" ht="13.2" x14ac:dyDescent="0.25">
      <c r="A56" s="1">
        <v>111633</v>
      </c>
      <c r="B56" s="2">
        <v>44266.445138888892</v>
      </c>
      <c r="C56" s="1" t="s">
        <v>143</v>
      </c>
      <c r="D56" s="1" t="s">
        <v>22</v>
      </c>
      <c r="E56" s="1" t="s">
        <v>23</v>
      </c>
      <c r="F56" s="1" t="s">
        <v>142</v>
      </c>
      <c r="G56" s="1" t="s">
        <v>25</v>
      </c>
      <c r="H56" s="1" t="s">
        <v>26</v>
      </c>
      <c r="I56" s="1" t="s">
        <v>27</v>
      </c>
      <c r="J56" s="1" t="s">
        <v>37</v>
      </c>
      <c r="K56" s="2">
        <v>44293.628472222219</v>
      </c>
      <c r="L56" s="2">
        <v>44271.445138888892</v>
      </c>
      <c r="M56" s="1">
        <v>1</v>
      </c>
      <c r="N56" s="1">
        <v>0</v>
      </c>
      <c r="O56" s="1" t="s">
        <v>38</v>
      </c>
      <c r="P56" s="1" t="s">
        <v>30</v>
      </c>
      <c r="Q56" s="1">
        <v>32</v>
      </c>
      <c r="R56" s="1">
        <v>8</v>
      </c>
      <c r="S56" s="1" t="s">
        <v>31</v>
      </c>
      <c r="T56" s="1" t="s">
        <v>32</v>
      </c>
      <c r="U56" s="1" t="s">
        <v>33</v>
      </c>
    </row>
    <row r="57" spans="1:21" ht="13.2" x14ac:dyDescent="0.25">
      <c r="A57" s="1">
        <v>111649</v>
      </c>
      <c r="B57" s="2">
        <v>44278.693749999999</v>
      </c>
      <c r="C57" s="1" t="s">
        <v>144</v>
      </c>
      <c r="D57" s="1" t="s">
        <v>22</v>
      </c>
      <c r="E57" s="1" t="s">
        <v>23</v>
      </c>
      <c r="F57" s="1" t="s">
        <v>142</v>
      </c>
      <c r="G57" s="1" t="s">
        <v>25</v>
      </c>
      <c r="H57" s="1" t="s">
        <v>26</v>
      </c>
      <c r="I57" s="1" t="s">
        <v>27</v>
      </c>
      <c r="J57" s="1" t="s">
        <v>54</v>
      </c>
      <c r="K57" s="2">
        <v>44291.368055555555</v>
      </c>
      <c r="L57" s="2">
        <v>45191.193749999999</v>
      </c>
      <c r="M57" s="1">
        <v>0</v>
      </c>
      <c r="N57" s="1">
        <v>1</v>
      </c>
      <c r="O57" s="1" t="s">
        <v>38</v>
      </c>
      <c r="P57" s="1" t="s">
        <v>30</v>
      </c>
      <c r="Q57" s="1">
        <v>6</v>
      </c>
      <c r="R57" s="1">
        <v>2</v>
      </c>
      <c r="S57" s="1" t="s">
        <v>31</v>
      </c>
      <c r="T57" s="1" t="s">
        <v>32</v>
      </c>
      <c r="U57" s="1" t="s">
        <v>33</v>
      </c>
    </row>
    <row r="58" spans="1:21" ht="13.2" x14ac:dyDescent="0.25">
      <c r="A58" s="1">
        <v>111570</v>
      </c>
      <c r="B58" s="2">
        <v>44169.399305555555</v>
      </c>
      <c r="C58" s="1" t="s">
        <v>145</v>
      </c>
      <c r="D58" s="1" t="s">
        <v>140</v>
      </c>
      <c r="E58" s="1" t="s">
        <v>141</v>
      </c>
      <c r="F58" s="1" t="s">
        <v>142</v>
      </c>
      <c r="G58" s="1" t="s">
        <v>25</v>
      </c>
      <c r="H58" s="1" t="s">
        <v>26</v>
      </c>
      <c r="I58" s="1" t="s">
        <v>27</v>
      </c>
      <c r="J58" s="1" t="s">
        <v>37</v>
      </c>
      <c r="K58" s="2">
        <v>44286.494444444441</v>
      </c>
      <c r="L58" s="2">
        <v>44169.649305555555</v>
      </c>
      <c r="M58" s="1">
        <v>1</v>
      </c>
      <c r="N58" s="1">
        <v>1</v>
      </c>
      <c r="O58" s="1" t="s">
        <v>38</v>
      </c>
      <c r="P58" s="1" t="s">
        <v>39</v>
      </c>
      <c r="Q58" s="1">
        <v>38</v>
      </c>
      <c r="R58" s="1">
        <v>5</v>
      </c>
      <c r="S58" s="1" t="s">
        <v>31</v>
      </c>
      <c r="T58" s="1" t="s">
        <v>32</v>
      </c>
      <c r="U58" s="1" t="s">
        <v>33</v>
      </c>
    </row>
    <row r="59" spans="1:21" ht="13.2" x14ac:dyDescent="0.25">
      <c r="A59" s="1">
        <v>111501</v>
      </c>
      <c r="B59" s="2">
        <v>44083.560416666667</v>
      </c>
      <c r="C59" s="1" t="s">
        <v>146</v>
      </c>
      <c r="D59" s="1" t="s">
        <v>147</v>
      </c>
      <c r="E59" s="1" t="s">
        <v>148</v>
      </c>
      <c r="F59" s="1" t="s">
        <v>142</v>
      </c>
      <c r="G59" s="1" t="s">
        <v>25</v>
      </c>
      <c r="H59" s="1" t="s">
        <v>26</v>
      </c>
      <c r="I59" s="1" t="s">
        <v>27</v>
      </c>
      <c r="J59" s="1" t="s">
        <v>28</v>
      </c>
      <c r="K59" s="2">
        <v>44270.788888888892</v>
      </c>
      <c r="L59" s="2">
        <v>44086.560416666667</v>
      </c>
      <c r="M59" s="1">
        <v>0</v>
      </c>
      <c r="N59" s="1">
        <v>1</v>
      </c>
      <c r="O59" s="1" t="s">
        <v>29</v>
      </c>
      <c r="P59" s="1" t="s">
        <v>39</v>
      </c>
      <c r="Q59" s="1">
        <v>59</v>
      </c>
      <c r="R59" s="1">
        <v>8</v>
      </c>
      <c r="S59" s="1" t="s">
        <v>31</v>
      </c>
      <c r="T59" s="1" t="s">
        <v>32</v>
      </c>
      <c r="U59" s="1" t="s">
        <v>33</v>
      </c>
    </row>
    <row r="60" spans="1:21" ht="13.2" x14ac:dyDescent="0.25">
      <c r="A60" s="1">
        <v>111590</v>
      </c>
      <c r="B60" s="2">
        <v>44206.899305555555</v>
      </c>
      <c r="C60" s="1" t="s">
        <v>149</v>
      </c>
      <c r="D60" s="1" t="s">
        <v>73</v>
      </c>
      <c r="E60" s="1" t="s">
        <v>74</v>
      </c>
      <c r="F60" s="1" t="s">
        <v>142</v>
      </c>
      <c r="G60" s="1" t="s">
        <v>25</v>
      </c>
      <c r="H60" s="1" t="s">
        <v>26</v>
      </c>
      <c r="I60" s="1" t="s">
        <v>27</v>
      </c>
      <c r="J60" s="1" t="s">
        <v>28</v>
      </c>
      <c r="K60" s="2">
        <v>44235.709722222222</v>
      </c>
      <c r="L60" s="2">
        <v>44207.149305555555</v>
      </c>
      <c r="M60" s="1">
        <v>0</v>
      </c>
      <c r="N60" s="1">
        <v>1</v>
      </c>
      <c r="O60" s="1" t="s">
        <v>29</v>
      </c>
      <c r="P60" s="1" t="s">
        <v>39</v>
      </c>
      <c r="Q60" s="1">
        <v>13</v>
      </c>
      <c r="R60" s="1">
        <v>4</v>
      </c>
      <c r="S60" s="1" t="s">
        <v>31</v>
      </c>
      <c r="T60" s="1" t="s">
        <v>32</v>
      </c>
      <c r="U60" s="1" t="s">
        <v>33</v>
      </c>
    </row>
    <row r="61" spans="1:21" ht="13.2" x14ac:dyDescent="0.25">
      <c r="A61" s="1">
        <v>111597</v>
      </c>
      <c r="B61" s="2">
        <v>44218.582638888889</v>
      </c>
      <c r="C61" s="1" t="s">
        <v>150</v>
      </c>
      <c r="D61" s="1" t="s">
        <v>73</v>
      </c>
      <c r="E61" s="1" t="s">
        <v>74</v>
      </c>
      <c r="F61" s="1" t="s">
        <v>142</v>
      </c>
      <c r="G61" s="1" t="s">
        <v>25</v>
      </c>
      <c r="H61" s="1" t="s">
        <v>26</v>
      </c>
      <c r="I61" s="1" t="s">
        <v>27</v>
      </c>
      <c r="J61" s="1" t="s">
        <v>28</v>
      </c>
      <c r="K61" s="2">
        <v>44232.729861111111</v>
      </c>
      <c r="L61" s="2">
        <v>44218.832638888889</v>
      </c>
      <c r="M61" s="1">
        <v>0</v>
      </c>
      <c r="N61" s="1">
        <v>1</v>
      </c>
      <c r="O61" s="1" t="s">
        <v>29</v>
      </c>
      <c r="P61" s="1" t="s">
        <v>39</v>
      </c>
      <c r="Q61" s="1">
        <v>14</v>
      </c>
      <c r="R61" s="1">
        <v>5</v>
      </c>
      <c r="S61" s="1" t="s">
        <v>31</v>
      </c>
      <c r="T61" s="1" t="s">
        <v>32</v>
      </c>
      <c r="U61" s="1" t="s">
        <v>33</v>
      </c>
    </row>
    <row r="62" spans="1:21" ht="13.2" x14ac:dyDescent="0.25">
      <c r="A62" s="1">
        <v>111601</v>
      </c>
      <c r="B62" s="2">
        <v>44224.713194444441</v>
      </c>
      <c r="C62" s="1" t="s">
        <v>151</v>
      </c>
      <c r="D62" s="1" t="s">
        <v>51</v>
      </c>
      <c r="E62" s="1" t="s">
        <v>52</v>
      </c>
      <c r="F62" s="1" t="s">
        <v>142</v>
      </c>
      <c r="G62" s="1" t="s">
        <v>25</v>
      </c>
      <c r="H62" s="1" t="s">
        <v>26</v>
      </c>
      <c r="I62" s="1" t="s">
        <v>27</v>
      </c>
      <c r="J62" s="1" t="s">
        <v>28</v>
      </c>
      <c r="K62" s="2">
        <v>44225.718055555553</v>
      </c>
      <c r="L62" s="2">
        <v>44224.963194444441</v>
      </c>
      <c r="M62" s="1">
        <v>0</v>
      </c>
      <c r="N62" s="1">
        <v>1</v>
      </c>
      <c r="O62" s="1" t="s">
        <v>29</v>
      </c>
      <c r="P62" s="1" t="s">
        <v>30</v>
      </c>
      <c r="Q62" s="1">
        <v>6</v>
      </c>
      <c r="R62" s="1">
        <v>2</v>
      </c>
      <c r="S62" s="1" t="s">
        <v>31</v>
      </c>
      <c r="T62" s="1" t="s">
        <v>32</v>
      </c>
      <c r="U62" s="1" t="s">
        <v>48</v>
      </c>
    </row>
    <row r="63" spans="1:21" ht="13.2" x14ac:dyDescent="0.25">
      <c r="A63" s="1">
        <v>111549</v>
      </c>
      <c r="B63" s="2">
        <v>44145.427777777775</v>
      </c>
      <c r="C63" s="1" t="s">
        <v>152</v>
      </c>
      <c r="D63" s="1" t="s">
        <v>66</v>
      </c>
      <c r="E63" s="1" t="s">
        <v>67</v>
      </c>
      <c r="F63" s="1" t="s">
        <v>142</v>
      </c>
      <c r="G63" s="1" t="s">
        <v>25</v>
      </c>
      <c r="H63" s="1" t="s">
        <v>26</v>
      </c>
      <c r="I63" s="1" t="s">
        <v>27</v>
      </c>
      <c r="J63" s="1" t="s">
        <v>28</v>
      </c>
      <c r="K63" s="2">
        <v>44218.755555555559</v>
      </c>
      <c r="L63" s="2">
        <v>44145.927777777775</v>
      </c>
      <c r="M63" s="1">
        <v>0</v>
      </c>
      <c r="N63" s="1">
        <v>1</v>
      </c>
      <c r="O63" s="1" t="s">
        <v>29</v>
      </c>
      <c r="P63" s="1" t="s">
        <v>39</v>
      </c>
      <c r="Q63" s="1">
        <v>19</v>
      </c>
      <c r="R63" s="1">
        <v>11</v>
      </c>
      <c r="S63" s="1" t="s">
        <v>31</v>
      </c>
      <c r="T63" s="1" t="s">
        <v>32</v>
      </c>
      <c r="U63" s="1" t="s">
        <v>48</v>
      </c>
    </row>
    <row r="64" spans="1:21" ht="13.2" x14ac:dyDescent="0.25">
      <c r="A64" s="1">
        <v>111588</v>
      </c>
      <c r="B64" s="2">
        <v>44194.525694444441</v>
      </c>
      <c r="C64" s="1" t="s">
        <v>153</v>
      </c>
      <c r="D64" s="1" t="s">
        <v>92</v>
      </c>
      <c r="E64" s="1" t="s">
        <v>93</v>
      </c>
      <c r="F64" s="1" t="s">
        <v>142</v>
      </c>
      <c r="G64" s="1" t="s">
        <v>25</v>
      </c>
      <c r="H64" s="1" t="s">
        <v>62</v>
      </c>
      <c r="I64" s="1" t="s">
        <v>27</v>
      </c>
      <c r="J64" s="1" t="s">
        <v>28</v>
      </c>
      <c r="K64" s="2">
        <v>44215.734722222223</v>
      </c>
      <c r="L64" s="2">
        <v>44195.025694444441</v>
      </c>
      <c r="M64" s="1">
        <v>0</v>
      </c>
      <c r="N64" s="1">
        <v>1</v>
      </c>
      <c r="O64" s="1" t="s">
        <v>29</v>
      </c>
      <c r="P64" s="1" t="s">
        <v>39</v>
      </c>
      <c r="Q64" s="1">
        <v>10</v>
      </c>
      <c r="R64" s="1">
        <v>1</v>
      </c>
      <c r="S64" s="1" t="s">
        <v>63</v>
      </c>
      <c r="T64" s="1" t="s">
        <v>64</v>
      </c>
      <c r="U64" s="1" t="s">
        <v>33</v>
      </c>
    </row>
    <row r="65" spans="1:21" ht="13.2" x14ac:dyDescent="0.25">
      <c r="A65" s="1">
        <v>111565</v>
      </c>
      <c r="B65" s="2">
        <v>44166.407638888886</v>
      </c>
      <c r="C65" s="1" t="s">
        <v>154</v>
      </c>
      <c r="D65" s="1" t="s">
        <v>92</v>
      </c>
      <c r="E65" s="1" t="s">
        <v>93</v>
      </c>
      <c r="F65" s="1" t="s">
        <v>142</v>
      </c>
      <c r="G65" s="1" t="s">
        <v>25</v>
      </c>
      <c r="H65" s="1" t="s">
        <v>26</v>
      </c>
      <c r="I65" s="1" t="s">
        <v>27</v>
      </c>
      <c r="J65" s="1" t="s">
        <v>28</v>
      </c>
      <c r="K65" s="2">
        <v>44215.729861111111</v>
      </c>
      <c r="L65" s="2">
        <v>44166.907638888886</v>
      </c>
      <c r="M65" s="1">
        <v>0</v>
      </c>
      <c r="N65" s="1">
        <v>1</v>
      </c>
      <c r="O65" s="1" t="s">
        <v>29</v>
      </c>
      <c r="P65" s="1" t="s">
        <v>39</v>
      </c>
      <c r="Q65" s="1">
        <v>14</v>
      </c>
      <c r="R65" s="1">
        <v>2</v>
      </c>
      <c r="S65" s="1" t="s">
        <v>31</v>
      </c>
      <c r="T65" s="1" t="s">
        <v>32</v>
      </c>
      <c r="U65" s="1" t="s">
        <v>33</v>
      </c>
    </row>
    <row r="66" spans="1:21" ht="13.2" x14ac:dyDescent="0.25">
      <c r="A66" s="1">
        <v>111587</v>
      </c>
      <c r="B66" s="2">
        <v>44194.515277777777</v>
      </c>
      <c r="C66" s="1" t="s">
        <v>155</v>
      </c>
      <c r="D66" s="1" t="s">
        <v>22</v>
      </c>
      <c r="E66" s="1" t="s">
        <v>23</v>
      </c>
      <c r="F66" s="1" t="s">
        <v>142</v>
      </c>
      <c r="G66" s="1" t="s">
        <v>25</v>
      </c>
      <c r="H66" s="1" t="s">
        <v>26</v>
      </c>
      <c r="I66" s="1" t="s">
        <v>27</v>
      </c>
      <c r="J66" s="1" t="s">
        <v>28</v>
      </c>
      <c r="K66" s="2">
        <v>44209.711111111108</v>
      </c>
      <c r="L66" s="2">
        <v>44195.015277777777</v>
      </c>
      <c r="M66" s="1">
        <v>0</v>
      </c>
      <c r="N66" s="1">
        <v>1</v>
      </c>
      <c r="O66" s="1" t="s">
        <v>29</v>
      </c>
      <c r="P66" s="1" t="s">
        <v>30</v>
      </c>
      <c r="Q66" s="1">
        <v>7</v>
      </c>
      <c r="R66" s="1">
        <v>2</v>
      </c>
      <c r="S66" s="1" t="s">
        <v>63</v>
      </c>
      <c r="T66" s="1" t="s">
        <v>32</v>
      </c>
      <c r="U66" s="1" t="s">
        <v>33</v>
      </c>
    </row>
    <row r="67" spans="1:21" ht="13.2" x14ac:dyDescent="0.25">
      <c r="A67" s="1">
        <v>111574</v>
      </c>
      <c r="B67" s="2">
        <v>44175.411111111112</v>
      </c>
      <c r="C67" s="1" t="s">
        <v>156</v>
      </c>
      <c r="D67" s="1" t="s">
        <v>51</v>
      </c>
      <c r="E67" s="1" t="s">
        <v>52</v>
      </c>
      <c r="F67" s="1" t="s">
        <v>142</v>
      </c>
      <c r="G67" s="1" t="s">
        <v>25</v>
      </c>
      <c r="H67" s="1" t="s">
        <v>26</v>
      </c>
      <c r="I67" s="1" t="s">
        <v>27</v>
      </c>
      <c r="J67" s="1" t="s">
        <v>28</v>
      </c>
      <c r="K67" s="2">
        <v>44200.740277777775</v>
      </c>
      <c r="L67" s="2">
        <v>44175.911111111112</v>
      </c>
      <c r="M67" s="1">
        <v>0</v>
      </c>
      <c r="N67" s="1">
        <v>1</v>
      </c>
      <c r="O67" s="1" t="s">
        <v>29</v>
      </c>
      <c r="P67" s="1" t="s">
        <v>30</v>
      </c>
      <c r="Q67" s="1">
        <v>5</v>
      </c>
      <c r="R67" s="1">
        <v>1</v>
      </c>
      <c r="S67" s="1" t="s">
        <v>31</v>
      </c>
      <c r="T67" s="1" t="s">
        <v>32</v>
      </c>
      <c r="U67" s="1" t="s">
        <v>54</v>
      </c>
    </row>
    <row r="68" spans="1:21" ht="13.2" x14ac:dyDescent="0.25">
      <c r="A68" s="1">
        <v>111577</v>
      </c>
      <c r="B68" s="2">
        <v>44175.427083333336</v>
      </c>
      <c r="C68" s="1" t="s">
        <v>157</v>
      </c>
      <c r="D68" s="1" t="s">
        <v>51</v>
      </c>
      <c r="E68" s="1" t="s">
        <v>52</v>
      </c>
      <c r="F68" s="1" t="s">
        <v>142</v>
      </c>
      <c r="G68" s="1" t="s">
        <v>25</v>
      </c>
      <c r="H68" s="1" t="s">
        <v>26</v>
      </c>
      <c r="I68" s="1" t="s">
        <v>27</v>
      </c>
      <c r="J68" s="1" t="s">
        <v>28</v>
      </c>
      <c r="K68" s="2">
        <v>44200.737500000003</v>
      </c>
      <c r="L68" s="2">
        <v>44175.927083333336</v>
      </c>
      <c r="M68" s="1">
        <v>0</v>
      </c>
      <c r="N68" s="1">
        <v>1</v>
      </c>
      <c r="O68" s="1" t="s">
        <v>29</v>
      </c>
      <c r="P68" s="1" t="s">
        <v>30</v>
      </c>
      <c r="Q68" s="1">
        <v>5</v>
      </c>
      <c r="R68" s="1">
        <v>1</v>
      </c>
      <c r="S68" s="1" t="s">
        <v>31</v>
      </c>
      <c r="T68" s="1" t="s">
        <v>32</v>
      </c>
      <c r="U68" s="1" t="s">
        <v>54</v>
      </c>
    </row>
    <row r="69" spans="1:21" ht="13.2" x14ac:dyDescent="0.25">
      <c r="A69" s="1">
        <v>111506</v>
      </c>
      <c r="B69" s="2">
        <v>44097.751388888886</v>
      </c>
      <c r="C69" s="1" t="s">
        <v>158</v>
      </c>
      <c r="D69" s="1" t="s">
        <v>140</v>
      </c>
      <c r="E69" s="1" t="s">
        <v>141</v>
      </c>
      <c r="F69" s="1" t="s">
        <v>142</v>
      </c>
      <c r="G69" s="1" t="s">
        <v>25</v>
      </c>
      <c r="H69" s="1" t="s">
        <v>26</v>
      </c>
      <c r="I69" s="1" t="s">
        <v>27</v>
      </c>
      <c r="J69" s="1" t="s">
        <v>54</v>
      </c>
      <c r="K69" s="2">
        <v>44174.520833333336</v>
      </c>
      <c r="L69" s="2">
        <v>44098.001388888886</v>
      </c>
      <c r="M69" s="1">
        <v>1</v>
      </c>
      <c r="N69" s="1">
        <v>0</v>
      </c>
      <c r="O69" s="1" t="s">
        <v>38</v>
      </c>
      <c r="P69" s="1" t="s">
        <v>39</v>
      </c>
      <c r="Q69" s="1">
        <v>31</v>
      </c>
      <c r="R69" s="1">
        <v>3</v>
      </c>
      <c r="S69" s="1" t="s">
        <v>31</v>
      </c>
      <c r="T69" s="1" t="s">
        <v>32</v>
      </c>
      <c r="U69" s="1" t="s">
        <v>33</v>
      </c>
    </row>
    <row r="70" spans="1:21" ht="13.2" x14ac:dyDescent="0.25">
      <c r="A70" s="1">
        <v>111539</v>
      </c>
      <c r="B70" s="2">
        <v>44125.636111111111</v>
      </c>
      <c r="C70" s="1" t="s">
        <v>159</v>
      </c>
      <c r="D70" s="1" t="s">
        <v>66</v>
      </c>
      <c r="E70" s="1" t="s">
        <v>67</v>
      </c>
      <c r="F70" s="1" t="s">
        <v>142</v>
      </c>
      <c r="G70" s="1" t="s">
        <v>25</v>
      </c>
      <c r="H70" s="1" t="s">
        <v>62</v>
      </c>
      <c r="I70" s="1" t="s">
        <v>27</v>
      </c>
      <c r="J70" s="1" t="s">
        <v>28</v>
      </c>
      <c r="K70" s="2">
        <v>44168.333333333336</v>
      </c>
      <c r="L70" s="2">
        <v>44126.136111111111</v>
      </c>
      <c r="M70" s="1">
        <v>0</v>
      </c>
      <c r="N70" s="1">
        <v>1</v>
      </c>
      <c r="O70" s="1" t="s">
        <v>29</v>
      </c>
      <c r="P70" s="1" t="s">
        <v>39</v>
      </c>
      <c r="Q70" s="1">
        <v>7</v>
      </c>
      <c r="R70" s="1">
        <v>0</v>
      </c>
      <c r="S70" s="1" t="s">
        <v>63</v>
      </c>
      <c r="T70" s="1" t="s">
        <v>64</v>
      </c>
      <c r="U70" s="1" t="s">
        <v>48</v>
      </c>
    </row>
    <row r="71" spans="1:21" ht="13.2" x14ac:dyDescent="0.25">
      <c r="A71" s="1">
        <v>111535</v>
      </c>
      <c r="B71" s="2">
        <v>44123.416666666664</v>
      </c>
      <c r="C71" s="1" t="s">
        <v>160</v>
      </c>
      <c r="D71" s="1" t="s">
        <v>41</v>
      </c>
      <c r="E71" s="1" t="s">
        <v>42</v>
      </c>
      <c r="F71" s="1" t="s">
        <v>142</v>
      </c>
      <c r="G71" s="1" t="s">
        <v>43</v>
      </c>
      <c r="H71" s="1" t="s">
        <v>62</v>
      </c>
      <c r="I71" s="1" t="s">
        <v>27</v>
      </c>
      <c r="J71" s="1" t="s">
        <v>28</v>
      </c>
      <c r="K71" s="2">
        <v>44152.515277777777</v>
      </c>
      <c r="L71" s="2">
        <v>44123.916666666664</v>
      </c>
      <c r="M71" s="1">
        <v>0</v>
      </c>
      <c r="N71" s="1">
        <v>1</v>
      </c>
      <c r="O71" s="1" t="s">
        <v>29</v>
      </c>
      <c r="P71" s="1" t="s">
        <v>108</v>
      </c>
      <c r="Q71" s="1">
        <v>4</v>
      </c>
      <c r="R71" s="1">
        <v>0</v>
      </c>
      <c r="S71" s="1" t="s">
        <v>31</v>
      </c>
      <c r="T71" s="1" t="s">
        <v>76</v>
      </c>
      <c r="U71" s="1" t="s">
        <v>33</v>
      </c>
    </row>
    <row r="72" spans="1:21" ht="13.2" x14ac:dyDescent="0.25">
      <c r="A72" s="1">
        <v>111517</v>
      </c>
      <c r="B72" s="2">
        <v>44109.543749999997</v>
      </c>
      <c r="C72" s="1" t="s">
        <v>161</v>
      </c>
      <c r="D72" s="1" t="s">
        <v>51</v>
      </c>
      <c r="E72" s="1" t="s">
        <v>52</v>
      </c>
      <c r="F72" s="1" t="s">
        <v>142</v>
      </c>
      <c r="G72" s="1" t="s">
        <v>25</v>
      </c>
      <c r="H72" s="1" t="s">
        <v>26</v>
      </c>
      <c r="I72" s="1" t="s">
        <v>27</v>
      </c>
      <c r="J72" s="1" t="s">
        <v>28</v>
      </c>
      <c r="K72" s="2">
        <v>44118.719444444447</v>
      </c>
      <c r="L72" s="2">
        <v>44110.043749999997</v>
      </c>
      <c r="M72" s="1">
        <v>0</v>
      </c>
      <c r="N72" s="1">
        <v>1</v>
      </c>
      <c r="O72" s="1" t="s">
        <v>29</v>
      </c>
      <c r="P72" s="1" t="s">
        <v>30</v>
      </c>
      <c r="Q72" s="1">
        <v>6</v>
      </c>
      <c r="R72" s="1">
        <v>1</v>
      </c>
      <c r="S72" s="1" t="s">
        <v>31</v>
      </c>
      <c r="T72" s="1" t="s">
        <v>32</v>
      </c>
      <c r="U72" s="1" t="s">
        <v>33</v>
      </c>
    </row>
    <row r="73" spans="1:21" ht="13.2" x14ac:dyDescent="0.25">
      <c r="A73" s="1">
        <v>111495</v>
      </c>
      <c r="B73" s="2">
        <v>44066.599305555559</v>
      </c>
      <c r="C73" s="1" t="s">
        <v>162</v>
      </c>
      <c r="D73" s="1" t="s">
        <v>140</v>
      </c>
      <c r="E73" s="1" t="s">
        <v>141</v>
      </c>
      <c r="F73" s="1" t="s">
        <v>142</v>
      </c>
      <c r="G73" s="1" t="s">
        <v>25</v>
      </c>
      <c r="H73" s="1" t="s">
        <v>26</v>
      </c>
      <c r="I73" s="1" t="s">
        <v>27</v>
      </c>
      <c r="J73" s="1" t="s">
        <v>28</v>
      </c>
      <c r="K73" s="2">
        <v>44097.768750000003</v>
      </c>
      <c r="L73" s="2">
        <v>44067.099305555559</v>
      </c>
      <c r="M73" s="1">
        <v>0</v>
      </c>
      <c r="N73" s="1">
        <v>1</v>
      </c>
      <c r="O73" s="1" t="s">
        <v>29</v>
      </c>
      <c r="P73" s="1" t="s">
        <v>39</v>
      </c>
      <c r="Q73" s="1">
        <v>21</v>
      </c>
      <c r="R73" s="1">
        <v>2</v>
      </c>
      <c r="S73" s="1" t="s">
        <v>31</v>
      </c>
      <c r="T73" s="1" t="s">
        <v>32</v>
      </c>
      <c r="U73" s="1" t="s">
        <v>33</v>
      </c>
    </row>
    <row r="74" spans="1:21" ht="13.2" x14ac:dyDescent="0.25">
      <c r="A74" s="1">
        <v>111498</v>
      </c>
      <c r="B74" s="2">
        <v>44070.453472222223</v>
      </c>
      <c r="C74" s="1" t="s">
        <v>163</v>
      </c>
      <c r="D74" s="1" t="s">
        <v>92</v>
      </c>
      <c r="E74" s="1" t="s">
        <v>93</v>
      </c>
      <c r="F74" s="1" t="s">
        <v>142</v>
      </c>
      <c r="G74" s="1" t="s">
        <v>25</v>
      </c>
      <c r="H74" s="1" t="s">
        <v>26</v>
      </c>
      <c r="I74" s="1" t="s">
        <v>27</v>
      </c>
      <c r="J74" s="1" t="s">
        <v>28</v>
      </c>
      <c r="K74" s="2">
        <v>44095.595138888886</v>
      </c>
      <c r="L74" s="2">
        <v>44070.953472222223</v>
      </c>
      <c r="M74" s="1">
        <v>0</v>
      </c>
      <c r="N74" s="1">
        <v>1</v>
      </c>
      <c r="O74" s="1" t="s">
        <v>29</v>
      </c>
      <c r="P74" s="1" t="s">
        <v>39</v>
      </c>
      <c r="Q74" s="1">
        <v>18</v>
      </c>
      <c r="R74" s="1">
        <v>3</v>
      </c>
      <c r="S74" s="1" t="s">
        <v>31</v>
      </c>
      <c r="T74" s="1" t="s">
        <v>32</v>
      </c>
      <c r="U74" s="1" t="s">
        <v>33</v>
      </c>
    </row>
    <row r="75" spans="1:21" ht="13.2" x14ac:dyDescent="0.25">
      <c r="A75" s="1">
        <v>111474</v>
      </c>
      <c r="B75" s="2">
        <v>44033.568749999999</v>
      </c>
      <c r="C75" s="1" t="s">
        <v>164</v>
      </c>
      <c r="D75" s="1" t="s">
        <v>140</v>
      </c>
      <c r="E75" s="1" t="s">
        <v>141</v>
      </c>
      <c r="F75" s="1" t="s">
        <v>142</v>
      </c>
      <c r="G75" s="1" t="s">
        <v>25</v>
      </c>
      <c r="H75" s="1" t="s">
        <v>26</v>
      </c>
      <c r="I75" s="1" t="s">
        <v>27</v>
      </c>
      <c r="J75" s="1" t="s">
        <v>28</v>
      </c>
      <c r="K75" s="2">
        <v>44048.742361111108</v>
      </c>
      <c r="L75" s="2">
        <v>44034.068749999999</v>
      </c>
      <c r="M75" s="1">
        <v>0</v>
      </c>
      <c r="N75" s="1">
        <v>1</v>
      </c>
      <c r="O75" s="1" t="s">
        <v>29</v>
      </c>
      <c r="P75" s="1" t="s">
        <v>39</v>
      </c>
      <c r="Q75" s="1">
        <v>13</v>
      </c>
      <c r="R75" s="1">
        <v>4</v>
      </c>
      <c r="S75" s="1" t="s">
        <v>31</v>
      </c>
      <c r="T75" s="1" t="s">
        <v>32</v>
      </c>
      <c r="U75" s="1" t="s">
        <v>48</v>
      </c>
    </row>
    <row r="76" spans="1:21" ht="13.2" x14ac:dyDescent="0.25">
      <c r="A76" s="1">
        <v>111469</v>
      </c>
      <c r="B76" s="2">
        <v>44025.460416666669</v>
      </c>
      <c r="C76" s="1" t="s">
        <v>165</v>
      </c>
      <c r="D76" s="1" t="s">
        <v>92</v>
      </c>
      <c r="E76" s="1" t="s">
        <v>93</v>
      </c>
      <c r="F76" s="1" t="s">
        <v>142</v>
      </c>
      <c r="G76" s="1" t="s">
        <v>25</v>
      </c>
      <c r="H76" s="1" t="s">
        <v>26</v>
      </c>
      <c r="I76" s="1" t="s">
        <v>27</v>
      </c>
      <c r="J76" s="1" t="s">
        <v>28</v>
      </c>
      <c r="K76" s="2">
        <v>44046.508333333331</v>
      </c>
      <c r="L76" s="2">
        <v>44025.960416666669</v>
      </c>
      <c r="M76" s="1">
        <v>0</v>
      </c>
      <c r="N76" s="1">
        <v>1</v>
      </c>
      <c r="O76" s="1" t="s">
        <v>29</v>
      </c>
      <c r="P76" s="1" t="s">
        <v>39</v>
      </c>
      <c r="Q76" s="1">
        <v>11</v>
      </c>
      <c r="R76" s="1">
        <v>5</v>
      </c>
      <c r="S76" s="1" t="s">
        <v>31</v>
      </c>
      <c r="T76" s="1" t="s">
        <v>32</v>
      </c>
      <c r="U76" s="1" t="s">
        <v>48</v>
      </c>
    </row>
    <row r="77" spans="1:21" ht="13.2" x14ac:dyDescent="0.25">
      <c r="A77" s="1">
        <v>111446</v>
      </c>
      <c r="B77" s="2">
        <v>44000.649305555555</v>
      </c>
      <c r="C77" s="1" t="s">
        <v>166</v>
      </c>
      <c r="D77" s="1" t="s">
        <v>147</v>
      </c>
      <c r="E77" s="1" t="s">
        <v>148</v>
      </c>
      <c r="F77" s="1" t="s">
        <v>142</v>
      </c>
      <c r="G77" s="1" t="s">
        <v>25</v>
      </c>
      <c r="H77" s="1" t="s">
        <v>26</v>
      </c>
      <c r="I77" s="1" t="s">
        <v>27</v>
      </c>
      <c r="J77" s="1" t="s">
        <v>28</v>
      </c>
      <c r="K77" s="2">
        <v>44042.710416666669</v>
      </c>
      <c r="L77" s="2">
        <v>44001.149305555555</v>
      </c>
      <c r="M77" s="1">
        <v>0</v>
      </c>
      <c r="N77" s="1">
        <v>1</v>
      </c>
      <c r="O77" s="1" t="s">
        <v>29</v>
      </c>
      <c r="P77" s="1" t="s">
        <v>39</v>
      </c>
      <c r="Q77" s="1">
        <v>5</v>
      </c>
      <c r="R77" s="1">
        <v>4</v>
      </c>
      <c r="S77" s="1" t="s">
        <v>31</v>
      </c>
      <c r="T77" s="1" t="s">
        <v>32</v>
      </c>
      <c r="U77" s="1" t="s">
        <v>33</v>
      </c>
    </row>
    <row r="78" spans="1:21" ht="13.2" x14ac:dyDescent="0.25">
      <c r="A78" s="1">
        <v>111382</v>
      </c>
      <c r="B78" s="2">
        <v>43868.647222222222</v>
      </c>
      <c r="C78" s="1" t="s">
        <v>167</v>
      </c>
      <c r="D78" s="1" t="s">
        <v>41</v>
      </c>
      <c r="E78" s="1" t="s">
        <v>42</v>
      </c>
      <c r="F78" s="1" t="s">
        <v>142</v>
      </c>
      <c r="G78" s="1" t="s">
        <v>43</v>
      </c>
      <c r="H78" s="1" t="s">
        <v>62</v>
      </c>
      <c r="I78" s="1" t="s">
        <v>27</v>
      </c>
      <c r="J78" s="1" t="s">
        <v>28</v>
      </c>
      <c r="K78" s="2">
        <v>44025.510416666664</v>
      </c>
      <c r="L78" s="2">
        <v>43869.147222222222</v>
      </c>
      <c r="M78" s="1">
        <v>0</v>
      </c>
      <c r="N78" s="1">
        <v>1</v>
      </c>
      <c r="O78" s="1" t="s">
        <v>29</v>
      </c>
      <c r="P78" s="1" t="s">
        <v>44</v>
      </c>
      <c r="Q78" s="1">
        <v>4</v>
      </c>
      <c r="R78" s="1">
        <v>0</v>
      </c>
      <c r="S78" t="s">
        <v>681</v>
      </c>
      <c r="T78" s="1" t="s">
        <v>681</v>
      </c>
      <c r="U78" s="1" t="s">
        <v>33</v>
      </c>
    </row>
    <row r="79" spans="1:21" ht="13.2" x14ac:dyDescent="0.25">
      <c r="A79" s="1">
        <v>111456</v>
      </c>
      <c r="B79" s="2">
        <v>44014.507638888892</v>
      </c>
      <c r="C79" s="1" t="s">
        <v>168</v>
      </c>
      <c r="D79" s="1" t="s">
        <v>73</v>
      </c>
      <c r="E79" s="1" t="s">
        <v>74</v>
      </c>
      <c r="F79" s="1" t="s">
        <v>142</v>
      </c>
      <c r="G79" s="1" t="s">
        <v>25</v>
      </c>
      <c r="H79" s="1" t="s">
        <v>62</v>
      </c>
      <c r="I79" s="1" t="s">
        <v>27</v>
      </c>
      <c r="J79" s="1" t="s">
        <v>28</v>
      </c>
      <c r="K79" s="2">
        <v>44018.73333333333</v>
      </c>
      <c r="L79" s="4">
        <f>K58 + $Y$1</f>
        <v>44287.494444444441</v>
      </c>
      <c r="M79" s="1">
        <v>0</v>
      </c>
      <c r="N79" s="1">
        <v>1</v>
      </c>
      <c r="O79" s="1" t="s">
        <v>29</v>
      </c>
      <c r="P79" s="1" t="s">
        <v>39</v>
      </c>
      <c r="Q79" s="1">
        <v>4</v>
      </c>
      <c r="R79" s="1">
        <v>1</v>
      </c>
      <c r="S79" s="1" t="s">
        <v>63</v>
      </c>
      <c r="T79" s="1" t="s">
        <v>64</v>
      </c>
      <c r="U79" s="1" t="s">
        <v>48</v>
      </c>
    </row>
    <row r="80" spans="1:21" ht="13.2" x14ac:dyDescent="0.25">
      <c r="A80" s="1">
        <v>111417</v>
      </c>
      <c r="B80" s="2">
        <v>43950.322916666664</v>
      </c>
      <c r="C80" s="1" t="s">
        <v>169</v>
      </c>
      <c r="D80" s="1" t="s">
        <v>170</v>
      </c>
      <c r="E80" s="1" t="s">
        <v>171</v>
      </c>
      <c r="F80" s="1" t="s">
        <v>142</v>
      </c>
      <c r="G80" s="1" t="s">
        <v>43</v>
      </c>
      <c r="H80" s="1" t="s">
        <v>26</v>
      </c>
      <c r="I80" s="1" t="s">
        <v>27</v>
      </c>
      <c r="J80" s="1" t="s">
        <v>28</v>
      </c>
      <c r="K80" s="2">
        <v>44007.693749999999</v>
      </c>
      <c r="L80" s="2">
        <v>43950.822916666664</v>
      </c>
      <c r="M80" s="1">
        <v>0</v>
      </c>
      <c r="N80" s="1">
        <v>1</v>
      </c>
      <c r="O80" s="1" t="s">
        <v>29</v>
      </c>
      <c r="P80" s="1" t="s">
        <v>172</v>
      </c>
      <c r="Q80" s="1">
        <v>6</v>
      </c>
      <c r="R80" s="1">
        <v>4</v>
      </c>
      <c r="S80" t="s">
        <v>681</v>
      </c>
      <c r="T80" s="1" t="s">
        <v>173</v>
      </c>
      <c r="U80" s="1" t="s">
        <v>54</v>
      </c>
    </row>
    <row r="81" spans="1:21" ht="13.2" x14ac:dyDescent="0.25">
      <c r="A81" s="1">
        <v>111434</v>
      </c>
      <c r="B81" s="2">
        <v>43985.6875</v>
      </c>
      <c r="C81" s="1" t="s">
        <v>174</v>
      </c>
      <c r="D81" s="1" t="s">
        <v>92</v>
      </c>
      <c r="E81" s="1" t="s">
        <v>93</v>
      </c>
      <c r="F81" s="1" t="s">
        <v>142</v>
      </c>
      <c r="G81" s="1" t="s">
        <v>25</v>
      </c>
      <c r="H81" s="1" t="s">
        <v>62</v>
      </c>
      <c r="I81" s="1" t="s">
        <v>27</v>
      </c>
      <c r="J81" s="1" t="s">
        <v>28</v>
      </c>
      <c r="K81" s="2">
        <v>44006.652083333334</v>
      </c>
      <c r="L81" s="4">
        <f t="shared" ref="L81:L91" si="1">K60 + $Y$1</f>
        <v>44236.709722222222</v>
      </c>
      <c r="M81" s="1">
        <v>0</v>
      </c>
      <c r="N81" s="1">
        <v>1</v>
      </c>
      <c r="O81" s="1" t="s">
        <v>29</v>
      </c>
      <c r="P81" s="1" t="s">
        <v>39</v>
      </c>
      <c r="Q81" s="1">
        <v>16</v>
      </c>
      <c r="R81" s="1">
        <v>10</v>
      </c>
      <c r="S81" s="1" t="s">
        <v>31</v>
      </c>
      <c r="T81" s="1" t="s">
        <v>32</v>
      </c>
      <c r="U81" s="1" t="s">
        <v>33</v>
      </c>
    </row>
    <row r="82" spans="1:21" ht="13.2" x14ac:dyDescent="0.25">
      <c r="A82" s="1">
        <v>111437</v>
      </c>
      <c r="B82" s="2">
        <v>43990.482638888891</v>
      </c>
      <c r="C82" s="1" t="s">
        <v>175</v>
      </c>
      <c r="D82" s="1" t="s">
        <v>92</v>
      </c>
      <c r="E82" s="1" t="s">
        <v>93</v>
      </c>
      <c r="F82" s="1" t="s">
        <v>142</v>
      </c>
      <c r="G82" s="1" t="s">
        <v>25</v>
      </c>
      <c r="H82" s="1" t="s">
        <v>62</v>
      </c>
      <c r="I82" s="1" t="s">
        <v>27</v>
      </c>
      <c r="J82" s="1" t="s">
        <v>28</v>
      </c>
      <c r="K82" s="2">
        <v>43997.363194444442</v>
      </c>
      <c r="L82" s="4">
        <f t="shared" si="1"/>
        <v>44233.729861111111</v>
      </c>
      <c r="M82" s="1">
        <v>0</v>
      </c>
      <c r="N82" s="1">
        <v>1</v>
      </c>
      <c r="O82" s="1" t="s">
        <v>29</v>
      </c>
      <c r="P82" s="1" t="s">
        <v>39</v>
      </c>
      <c r="Q82" s="1">
        <v>13</v>
      </c>
      <c r="R82" s="1">
        <v>2</v>
      </c>
      <c r="S82" s="1" t="s">
        <v>63</v>
      </c>
      <c r="T82" s="1" t="s">
        <v>64</v>
      </c>
      <c r="U82" s="1" t="s">
        <v>48</v>
      </c>
    </row>
    <row r="83" spans="1:21" ht="13.2" x14ac:dyDescent="0.25">
      <c r="A83" s="1">
        <v>111353</v>
      </c>
      <c r="B83" s="2">
        <v>43803.594444444447</v>
      </c>
      <c r="C83" s="1" t="s">
        <v>176</v>
      </c>
      <c r="D83" s="1" t="s">
        <v>79</v>
      </c>
      <c r="E83" s="1" t="s">
        <v>80</v>
      </c>
      <c r="F83" s="1" t="s">
        <v>142</v>
      </c>
      <c r="G83" s="1" t="s">
        <v>25</v>
      </c>
      <c r="H83" s="1" t="s">
        <v>26</v>
      </c>
      <c r="I83" s="1" t="s">
        <v>27</v>
      </c>
      <c r="J83" s="1" t="s">
        <v>28</v>
      </c>
      <c r="K83" s="2">
        <v>43962.720833333333</v>
      </c>
      <c r="L83" s="4">
        <f t="shared" si="1"/>
        <v>44226.718055555553</v>
      </c>
      <c r="M83" s="1">
        <v>0</v>
      </c>
      <c r="N83" s="1">
        <v>1</v>
      </c>
      <c r="O83" s="1" t="s">
        <v>29</v>
      </c>
      <c r="P83" s="1" t="s">
        <v>30</v>
      </c>
      <c r="Q83" s="1">
        <v>79</v>
      </c>
      <c r="R83" s="1">
        <v>4</v>
      </c>
      <c r="S83" s="1" t="s">
        <v>31</v>
      </c>
      <c r="T83" s="1" t="s">
        <v>32</v>
      </c>
      <c r="U83" s="1" t="s">
        <v>33</v>
      </c>
    </row>
    <row r="84" spans="1:21" ht="13.2" x14ac:dyDescent="0.25">
      <c r="A84" s="1">
        <v>111320</v>
      </c>
      <c r="B84" s="2">
        <v>43746.651388888888</v>
      </c>
      <c r="C84" s="1" t="s">
        <v>177</v>
      </c>
      <c r="D84" s="1" t="s">
        <v>178</v>
      </c>
      <c r="E84" s="1" t="s">
        <v>179</v>
      </c>
      <c r="F84" s="1" t="s">
        <v>142</v>
      </c>
      <c r="G84" s="1" t="s">
        <v>25</v>
      </c>
      <c r="H84" s="1" t="s">
        <v>26</v>
      </c>
      <c r="I84" s="1" t="s">
        <v>27</v>
      </c>
      <c r="J84" s="1" t="s">
        <v>28</v>
      </c>
      <c r="K84" s="2">
        <v>43958.558333333334</v>
      </c>
      <c r="L84" s="4">
        <f t="shared" si="1"/>
        <v>44219.755555555559</v>
      </c>
      <c r="M84" s="1">
        <v>0</v>
      </c>
      <c r="N84" s="1">
        <v>1</v>
      </c>
      <c r="O84" s="1" t="s">
        <v>29</v>
      </c>
      <c r="P84" s="1" t="s">
        <v>39</v>
      </c>
      <c r="Q84" s="1">
        <v>55</v>
      </c>
      <c r="R84" s="1">
        <v>9</v>
      </c>
      <c r="S84" s="1" t="s">
        <v>31</v>
      </c>
      <c r="T84" s="1" t="s">
        <v>32</v>
      </c>
      <c r="U84" s="1" t="s">
        <v>33</v>
      </c>
    </row>
    <row r="85" spans="1:21" ht="13.2" x14ac:dyDescent="0.25">
      <c r="A85" s="1">
        <v>111390</v>
      </c>
      <c r="B85" s="2">
        <v>43879.461805555555</v>
      </c>
      <c r="C85" s="1" t="s">
        <v>180</v>
      </c>
      <c r="D85" s="1" t="s">
        <v>66</v>
      </c>
      <c r="E85" s="1" t="s">
        <v>67</v>
      </c>
      <c r="F85" s="1" t="s">
        <v>142</v>
      </c>
      <c r="G85" s="1" t="s">
        <v>25</v>
      </c>
      <c r="H85" s="1" t="s">
        <v>26</v>
      </c>
      <c r="I85" s="1" t="s">
        <v>27</v>
      </c>
      <c r="J85" s="1" t="s">
        <v>28</v>
      </c>
      <c r="K85" s="2">
        <v>43957.656944444447</v>
      </c>
      <c r="L85" s="4">
        <f t="shared" si="1"/>
        <v>44216.734722222223</v>
      </c>
      <c r="M85" s="1">
        <v>0</v>
      </c>
      <c r="N85" s="1">
        <v>1</v>
      </c>
      <c r="O85" s="1" t="s">
        <v>29</v>
      </c>
      <c r="P85" s="1" t="s">
        <v>39</v>
      </c>
      <c r="Q85" s="1">
        <v>24</v>
      </c>
      <c r="R85" s="1">
        <v>2</v>
      </c>
      <c r="S85" s="1" t="s">
        <v>31</v>
      </c>
      <c r="T85" s="1" t="s">
        <v>32</v>
      </c>
      <c r="U85" s="1" t="s">
        <v>48</v>
      </c>
    </row>
    <row r="86" spans="1:21" ht="13.2" x14ac:dyDescent="0.25">
      <c r="A86" s="1">
        <v>111409</v>
      </c>
      <c r="B86" s="2">
        <v>43936.490277777775</v>
      </c>
      <c r="C86" s="1" t="s">
        <v>181</v>
      </c>
      <c r="D86" s="1" t="s">
        <v>101</v>
      </c>
      <c r="E86" s="1" t="s">
        <v>102</v>
      </c>
      <c r="F86" s="1" t="s">
        <v>142</v>
      </c>
      <c r="G86" s="1" t="s">
        <v>25</v>
      </c>
      <c r="H86" s="1" t="s">
        <v>26</v>
      </c>
      <c r="I86" s="1" t="s">
        <v>27</v>
      </c>
      <c r="J86" s="1" t="s">
        <v>28</v>
      </c>
      <c r="K86" s="2">
        <v>43937.648611111108</v>
      </c>
      <c r="L86" s="4">
        <f t="shared" si="1"/>
        <v>44216.729861111111</v>
      </c>
      <c r="M86" s="1">
        <v>0</v>
      </c>
      <c r="N86" s="1">
        <v>1</v>
      </c>
      <c r="O86" s="1" t="s">
        <v>29</v>
      </c>
      <c r="P86" s="1" t="s">
        <v>96</v>
      </c>
      <c r="Q86" s="1">
        <v>6</v>
      </c>
      <c r="R86" s="1">
        <v>1</v>
      </c>
      <c r="S86" s="1" t="s">
        <v>63</v>
      </c>
      <c r="T86" s="1" t="s">
        <v>76</v>
      </c>
      <c r="U86" s="1" t="s">
        <v>48</v>
      </c>
    </row>
    <row r="87" spans="1:21" ht="13.2" x14ac:dyDescent="0.25">
      <c r="A87" s="1">
        <v>111383</v>
      </c>
      <c r="B87" s="2">
        <v>43871.418749999997</v>
      </c>
      <c r="C87" s="1" t="s">
        <v>182</v>
      </c>
      <c r="D87" s="1" t="s">
        <v>66</v>
      </c>
      <c r="E87" s="1" t="s">
        <v>67</v>
      </c>
      <c r="F87" s="1" t="s">
        <v>142</v>
      </c>
      <c r="G87" s="1" t="s">
        <v>25</v>
      </c>
      <c r="H87" s="1" t="s">
        <v>26</v>
      </c>
      <c r="I87" s="1" t="s">
        <v>27</v>
      </c>
      <c r="J87" s="1" t="s">
        <v>28</v>
      </c>
      <c r="K87" s="2">
        <v>43929.714583333334</v>
      </c>
      <c r="L87" s="4">
        <f t="shared" si="1"/>
        <v>44210.711111111108</v>
      </c>
      <c r="M87" s="1">
        <v>0</v>
      </c>
      <c r="N87" s="1">
        <v>1</v>
      </c>
      <c r="O87" s="1" t="s">
        <v>29</v>
      </c>
      <c r="P87" s="1" t="s">
        <v>39</v>
      </c>
      <c r="Q87" s="1">
        <v>17</v>
      </c>
      <c r="R87" s="1">
        <v>2</v>
      </c>
      <c r="S87" s="1" t="s">
        <v>31</v>
      </c>
      <c r="T87" s="1" t="s">
        <v>76</v>
      </c>
      <c r="U87" s="1" t="s">
        <v>33</v>
      </c>
    </row>
    <row r="88" spans="1:21" ht="13.2" x14ac:dyDescent="0.25">
      <c r="A88" s="1">
        <v>111404</v>
      </c>
      <c r="B88" s="2">
        <v>43913.672222222223</v>
      </c>
      <c r="C88" s="1" t="s">
        <v>183</v>
      </c>
      <c r="D88" s="1" t="s">
        <v>101</v>
      </c>
      <c r="E88" s="1" t="s">
        <v>102</v>
      </c>
      <c r="F88" s="1" t="s">
        <v>142</v>
      </c>
      <c r="G88" s="1" t="s">
        <v>25</v>
      </c>
      <c r="H88" s="1" t="s">
        <v>26</v>
      </c>
      <c r="I88" s="1" t="s">
        <v>27</v>
      </c>
      <c r="J88" s="1" t="s">
        <v>28</v>
      </c>
      <c r="K88" s="2">
        <v>43923.723611111112</v>
      </c>
      <c r="L88" s="4">
        <f t="shared" si="1"/>
        <v>44201.740277777775</v>
      </c>
      <c r="M88" s="1">
        <v>0</v>
      </c>
      <c r="N88" s="1">
        <v>1</v>
      </c>
      <c r="O88" s="1" t="s">
        <v>29</v>
      </c>
      <c r="P88" s="1" t="s">
        <v>30</v>
      </c>
      <c r="Q88" s="1">
        <v>6</v>
      </c>
      <c r="R88" s="1">
        <v>1</v>
      </c>
      <c r="S88" s="1" t="s">
        <v>63</v>
      </c>
      <c r="T88" s="1" t="s">
        <v>76</v>
      </c>
      <c r="U88" s="1" t="s">
        <v>48</v>
      </c>
    </row>
    <row r="89" spans="1:21" ht="13.2" x14ac:dyDescent="0.25">
      <c r="A89" s="1">
        <v>111401</v>
      </c>
      <c r="B89" s="2">
        <v>43903.466666666667</v>
      </c>
      <c r="C89" s="1" t="s">
        <v>184</v>
      </c>
      <c r="D89" s="1" t="s">
        <v>101</v>
      </c>
      <c r="E89" s="1" t="s">
        <v>102</v>
      </c>
      <c r="F89" s="1" t="s">
        <v>142</v>
      </c>
      <c r="G89" s="1" t="s">
        <v>25</v>
      </c>
      <c r="H89" s="1" t="s">
        <v>26</v>
      </c>
      <c r="I89" s="1" t="s">
        <v>27</v>
      </c>
      <c r="J89" s="1" t="s">
        <v>28</v>
      </c>
      <c r="K89" s="2">
        <v>43914.713888888888</v>
      </c>
      <c r="L89" s="4">
        <f t="shared" si="1"/>
        <v>44201.737500000003</v>
      </c>
      <c r="M89" s="1">
        <v>0</v>
      </c>
      <c r="N89" s="1">
        <v>1</v>
      </c>
      <c r="O89" s="1" t="s">
        <v>29</v>
      </c>
      <c r="P89" s="1" t="s">
        <v>30</v>
      </c>
      <c r="Q89" s="1">
        <v>19</v>
      </c>
      <c r="R89" s="1">
        <v>1</v>
      </c>
      <c r="S89" s="1" t="s">
        <v>31</v>
      </c>
      <c r="T89" s="1" t="s">
        <v>76</v>
      </c>
      <c r="U89" s="1" t="s">
        <v>33</v>
      </c>
    </row>
    <row r="90" spans="1:21" ht="13.2" x14ac:dyDescent="0.25">
      <c r="A90" s="1">
        <v>111393</v>
      </c>
      <c r="B90" s="2">
        <v>43889.574999999997</v>
      </c>
      <c r="C90" s="1" t="s">
        <v>185</v>
      </c>
      <c r="D90" s="1" t="s">
        <v>73</v>
      </c>
      <c r="E90" s="1" t="s">
        <v>74</v>
      </c>
      <c r="F90" s="1" t="s">
        <v>142</v>
      </c>
      <c r="G90" s="1" t="s">
        <v>25</v>
      </c>
      <c r="H90" s="1" t="s">
        <v>26</v>
      </c>
      <c r="I90" s="1" t="s">
        <v>27</v>
      </c>
      <c r="J90" s="1" t="s">
        <v>28</v>
      </c>
      <c r="K90" s="2">
        <v>43913.54583333333</v>
      </c>
      <c r="L90" s="4">
        <f t="shared" si="1"/>
        <v>44175.520833333336</v>
      </c>
      <c r="M90" s="1">
        <v>0</v>
      </c>
      <c r="N90" s="1">
        <v>1</v>
      </c>
      <c r="O90" s="1" t="s">
        <v>29</v>
      </c>
      <c r="P90" s="1" t="s">
        <v>39</v>
      </c>
      <c r="Q90" s="1">
        <v>29</v>
      </c>
      <c r="R90" s="1">
        <v>3</v>
      </c>
      <c r="S90" s="1" t="s">
        <v>63</v>
      </c>
      <c r="T90" s="1" t="s">
        <v>76</v>
      </c>
      <c r="U90" s="1" t="s">
        <v>33</v>
      </c>
    </row>
    <row r="91" spans="1:21" ht="13.2" x14ac:dyDescent="0.25">
      <c r="A91" s="1">
        <v>111391</v>
      </c>
      <c r="B91" s="2">
        <v>43887.65</v>
      </c>
      <c r="C91" s="1" t="s">
        <v>186</v>
      </c>
      <c r="D91" s="1" t="s">
        <v>92</v>
      </c>
      <c r="E91" s="1" t="s">
        <v>93</v>
      </c>
      <c r="F91" s="1" t="s">
        <v>142</v>
      </c>
      <c r="G91" s="1" t="s">
        <v>25</v>
      </c>
      <c r="H91" s="1" t="s">
        <v>62</v>
      </c>
      <c r="I91" s="1" t="s">
        <v>27</v>
      </c>
      <c r="J91" s="1" t="s">
        <v>28</v>
      </c>
      <c r="K91" s="2">
        <v>43895.59097222222</v>
      </c>
      <c r="L91" s="4">
        <f t="shared" si="1"/>
        <v>44169.333333333336</v>
      </c>
      <c r="M91" s="1">
        <v>0</v>
      </c>
      <c r="N91" s="1">
        <v>1</v>
      </c>
      <c r="O91" s="1" t="s">
        <v>29</v>
      </c>
      <c r="P91" s="1" t="s">
        <v>39</v>
      </c>
      <c r="Q91" s="1">
        <v>20</v>
      </c>
      <c r="R91" s="1">
        <v>10</v>
      </c>
      <c r="S91" s="1" t="s">
        <v>31</v>
      </c>
      <c r="T91" s="1" t="s">
        <v>76</v>
      </c>
      <c r="U91" s="1" t="s">
        <v>33</v>
      </c>
    </row>
    <row r="92" spans="1:21" ht="13.2" x14ac:dyDescent="0.25">
      <c r="A92" s="1">
        <v>111380</v>
      </c>
      <c r="B92" s="2">
        <v>43860.441666666666</v>
      </c>
      <c r="C92" s="1" t="s">
        <v>187</v>
      </c>
      <c r="D92" s="1" t="s">
        <v>41</v>
      </c>
      <c r="E92" s="1" t="s">
        <v>42</v>
      </c>
      <c r="F92" s="1" t="s">
        <v>142</v>
      </c>
      <c r="G92" s="1" t="s">
        <v>43</v>
      </c>
      <c r="H92" s="1" t="s">
        <v>62</v>
      </c>
      <c r="I92" s="1" t="s">
        <v>27</v>
      </c>
      <c r="J92" s="1" t="s">
        <v>28</v>
      </c>
      <c r="K92" s="2">
        <v>43868.692361111112</v>
      </c>
      <c r="L92" s="2">
        <v>43860.941666666666</v>
      </c>
      <c r="M92" s="1">
        <v>0</v>
      </c>
      <c r="N92" s="1">
        <v>1</v>
      </c>
      <c r="O92" s="1" t="s">
        <v>69</v>
      </c>
      <c r="P92" s="1" t="s">
        <v>44</v>
      </c>
      <c r="Q92" s="1">
        <v>5</v>
      </c>
      <c r="R92" s="1">
        <v>0</v>
      </c>
      <c r="S92" t="s">
        <v>681</v>
      </c>
      <c r="T92" s="1" t="s">
        <v>681</v>
      </c>
      <c r="U92" s="1" t="s">
        <v>33</v>
      </c>
    </row>
    <row r="93" spans="1:21" ht="13.2" x14ac:dyDescent="0.25">
      <c r="A93" s="1">
        <v>111378</v>
      </c>
      <c r="B93" s="2">
        <v>43857.588888888888</v>
      </c>
      <c r="C93" s="1" t="s">
        <v>188</v>
      </c>
      <c r="D93" s="1" t="s">
        <v>51</v>
      </c>
      <c r="E93" s="1" t="s">
        <v>52</v>
      </c>
      <c r="F93" s="1" t="s">
        <v>142</v>
      </c>
      <c r="G93" s="1" t="s">
        <v>25</v>
      </c>
      <c r="H93" s="1" t="s">
        <v>26</v>
      </c>
      <c r="I93" s="1" t="s">
        <v>27</v>
      </c>
      <c r="J93" s="1" t="s">
        <v>28</v>
      </c>
      <c r="K93" s="2">
        <v>43861.691666666666</v>
      </c>
      <c r="L93" s="4">
        <f t="shared" ref="L93:L95" si="2">K72 + $Y$1</f>
        <v>44119.719444444447</v>
      </c>
      <c r="M93" s="1">
        <v>0</v>
      </c>
      <c r="N93" s="1">
        <v>1</v>
      </c>
      <c r="O93" s="1" t="s">
        <v>29</v>
      </c>
      <c r="P93" s="1" t="s">
        <v>30</v>
      </c>
      <c r="Q93" s="1">
        <v>6</v>
      </c>
      <c r="R93" s="1">
        <v>5</v>
      </c>
      <c r="S93" s="1" t="s">
        <v>31</v>
      </c>
      <c r="T93" s="1" t="s">
        <v>76</v>
      </c>
      <c r="U93" s="1" t="s">
        <v>48</v>
      </c>
    </row>
    <row r="94" spans="1:21" ht="13.2" x14ac:dyDescent="0.25">
      <c r="A94" s="1">
        <v>111369</v>
      </c>
      <c r="B94" s="2">
        <v>43840.36041666667</v>
      </c>
      <c r="C94" s="1" t="s">
        <v>189</v>
      </c>
      <c r="D94" s="1" t="s">
        <v>22</v>
      </c>
      <c r="E94" s="1" t="s">
        <v>23</v>
      </c>
      <c r="F94" s="1" t="s">
        <v>142</v>
      </c>
      <c r="G94" s="1" t="s">
        <v>25</v>
      </c>
      <c r="H94" s="1" t="s">
        <v>26</v>
      </c>
      <c r="I94" s="1" t="s">
        <v>27</v>
      </c>
      <c r="J94" s="1" t="s">
        <v>28</v>
      </c>
      <c r="K94" s="2">
        <v>43857.736111111109</v>
      </c>
      <c r="L94" s="4">
        <f t="shared" si="2"/>
        <v>44098.768750000003</v>
      </c>
      <c r="M94" s="1">
        <v>0</v>
      </c>
      <c r="N94" s="1">
        <v>1</v>
      </c>
      <c r="O94" s="1" t="s">
        <v>29</v>
      </c>
      <c r="P94" s="1" t="s">
        <v>30</v>
      </c>
      <c r="Q94" s="1">
        <v>8</v>
      </c>
      <c r="R94" s="1">
        <v>1</v>
      </c>
      <c r="S94" s="1" t="s">
        <v>31</v>
      </c>
      <c r="T94" s="1" t="s">
        <v>76</v>
      </c>
      <c r="U94" s="1" t="s">
        <v>33</v>
      </c>
    </row>
    <row r="95" spans="1:21" ht="13.2" x14ac:dyDescent="0.25">
      <c r="A95" s="1">
        <v>111318</v>
      </c>
      <c r="B95" s="2">
        <v>43742.598611111112</v>
      </c>
      <c r="C95" s="1" t="s">
        <v>190</v>
      </c>
      <c r="D95" s="1" t="s">
        <v>178</v>
      </c>
      <c r="E95" s="1" t="s">
        <v>179</v>
      </c>
      <c r="F95" s="1" t="s">
        <v>142</v>
      </c>
      <c r="G95" s="1" t="s">
        <v>25</v>
      </c>
      <c r="H95" s="1" t="s">
        <v>26</v>
      </c>
      <c r="I95" s="1" t="s">
        <v>27</v>
      </c>
      <c r="J95" s="1" t="s">
        <v>28</v>
      </c>
      <c r="K95" s="2">
        <v>43845.720833333333</v>
      </c>
      <c r="L95" s="4">
        <f t="shared" si="2"/>
        <v>44096.595138888886</v>
      </c>
      <c r="M95" s="1">
        <v>0</v>
      </c>
      <c r="N95" s="1">
        <v>1</v>
      </c>
      <c r="O95" s="1" t="s">
        <v>29</v>
      </c>
      <c r="P95" s="1" t="s">
        <v>39</v>
      </c>
      <c r="Q95" s="1">
        <v>24</v>
      </c>
      <c r="R95" s="1">
        <v>4</v>
      </c>
      <c r="S95" s="1" t="s">
        <v>31</v>
      </c>
      <c r="T95" s="1" t="s">
        <v>76</v>
      </c>
      <c r="U95" s="1" t="s">
        <v>33</v>
      </c>
    </row>
    <row r="96" spans="1:21" ht="13.2" x14ac:dyDescent="0.25">
      <c r="A96" s="1">
        <v>111361</v>
      </c>
      <c r="B96" s="2">
        <v>43822.707638888889</v>
      </c>
      <c r="C96" s="1" t="s">
        <v>191</v>
      </c>
      <c r="D96" s="1" t="s">
        <v>101</v>
      </c>
      <c r="E96" s="1" t="s">
        <v>102</v>
      </c>
      <c r="F96" s="1" t="s">
        <v>142</v>
      </c>
      <c r="G96" s="1" t="s">
        <v>25</v>
      </c>
      <c r="H96" s="1" t="s">
        <v>26</v>
      </c>
      <c r="I96" s="1" t="s">
        <v>27</v>
      </c>
      <c r="J96" s="1" t="s">
        <v>28</v>
      </c>
      <c r="K96" s="2">
        <v>43838.443055555559</v>
      </c>
      <c r="L96" s="2">
        <v>43823.207638888889</v>
      </c>
      <c r="M96" s="1">
        <v>0</v>
      </c>
      <c r="N96" s="1">
        <v>1</v>
      </c>
      <c r="O96" s="1" t="s">
        <v>29</v>
      </c>
      <c r="P96" s="1" t="s">
        <v>30</v>
      </c>
      <c r="Q96" s="1">
        <v>12</v>
      </c>
      <c r="R96" s="1">
        <v>2</v>
      </c>
      <c r="S96" t="s">
        <v>681</v>
      </c>
      <c r="T96" s="1" t="s">
        <v>681</v>
      </c>
      <c r="U96" s="1" t="s">
        <v>48</v>
      </c>
    </row>
    <row r="97" spans="1:21" ht="13.2" x14ac:dyDescent="0.25">
      <c r="A97" s="1">
        <v>111360</v>
      </c>
      <c r="B97" s="2">
        <v>43818.375</v>
      </c>
      <c r="C97" s="1" t="s">
        <v>192</v>
      </c>
      <c r="D97" s="1" t="s">
        <v>51</v>
      </c>
      <c r="E97" s="1" t="s">
        <v>52</v>
      </c>
      <c r="F97" s="1" t="s">
        <v>142</v>
      </c>
      <c r="G97" s="1" t="s">
        <v>25</v>
      </c>
      <c r="H97" s="1" t="s">
        <v>26</v>
      </c>
      <c r="I97" s="1" t="s">
        <v>27</v>
      </c>
      <c r="J97" s="1" t="s">
        <v>28</v>
      </c>
      <c r="K97" s="2">
        <v>43836.728472222225</v>
      </c>
      <c r="L97" s="2">
        <v>43818.875</v>
      </c>
      <c r="M97" s="1">
        <v>0</v>
      </c>
      <c r="N97" s="1">
        <v>1</v>
      </c>
      <c r="O97" s="1" t="s">
        <v>29</v>
      </c>
      <c r="P97" s="1" t="s">
        <v>30</v>
      </c>
      <c r="Q97" s="1">
        <v>8</v>
      </c>
      <c r="R97" s="1">
        <v>3</v>
      </c>
      <c r="S97" t="s">
        <v>681</v>
      </c>
      <c r="T97" s="1" t="s">
        <v>681</v>
      </c>
      <c r="U97" s="1" t="s">
        <v>33</v>
      </c>
    </row>
    <row r="98" spans="1:21" ht="13.2" x14ac:dyDescent="0.25">
      <c r="A98" s="1">
        <v>111358</v>
      </c>
      <c r="B98" s="2">
        <v>43810.590277777781</v>
      </c>
      <c r="C98" s="1" t="s">
        <v>193</v>
      </c>
      <c r="D98" s="1" t="s">
        <v>101</v>
      </c>
      <c r="E98" s="1" t="s">
        <v>102</v>
      </c>
      <c r="F98" s="1" t="s">
        <v>142</v>
      </c>
      <c r="G98" s="1" t="s">
        <v>25</v>
      </c>
      <c r="H98" s="1" t="s">
        <v>26</v>
      </c>
      <c r="I98" s="1" t="s">
        <v>27</v>
      </c>
      <c r="J98" s="1" t="s">
        <v>28</v>
      </c>
      <c r="K98" s="2">
        <v>43822.647222222222</v>
      </c>
      <c r="L98" s="2">
        <v>43811.090277777781</v>
      </c>
      <c r="M98" s="1">
        <v>0</v>
      </c>
      <c r="N98" s="1">
        <v>1</v>
      </c>
      <c r="O98" s="1" t="s">
        <v>29</v>
      </c>
      <c r="P98" s="1" t="s">
        <v>96</v>
      </c>
      <c r="Q98" s="1">
        <v>6</v>
      </c>
      <c r="R98" s="1">
        <v>1</v>
      </c>
      <c r="S98" t="s">
        <v>681</v>
      </c>
      <c r="T98" s="1" t="s">
        <v>681</v>
      </c>
      <c r="U98" s="1" t="s">
        <v>48</v>
      </c>
    </row>
    <row r="99" spans="1:21" ht="13.2" x14ac:dyDescent="0.25">
      <c r="A99" s="1">
        <v>111351</v>
      </c>
      <c r="B99" s="2">
        <v>43797.474305555559</v>
      </c>
      <c r="C99" s="1" t="s">
        <v>194</v>
      </c>
      <c r="D99" s="1" t="s">
        <v>79</v>
      </c>
      <c r="E99" s="1" t="s">
        <v>80</v>
      </c>
      <c r="F99" s="1" t="s">
        <v>142</v>
      </c>
      <c r="G99" s="1" t="s">
        <v>25</v>
      </c>
      <c r="H99" s="1" t="s">
        <v>26</v>
      </c>
      <c r="I99" s="1" t="s">
        <v>27</v>
      </c>
      <c r="J99" s="1" t="s">
        <v>28</v>
      </c>
      <c r="K99" s="2">
        <v>43803.745833333334</v>
      </c>
      <c r="L99" s="2">
        <v>43797.974305555559</v>
      </c>
      <c r="M99" s="1">
        <v>0</v>
      </c>
      <c r="N99" s="1">
        <v>1</v>
      </c>
      <c r="O99" s="1" t="s">
        <v>29</v>
      </c>
      <c r="P99" s="1" t="s">
        <v>30</v>
      </c>
      <c r="Q99" s="1">
        <v>8</v>
      </c>
      <c r="R99" s="1">
        <v>1</v>
      </c>
      <c r="S99" t="s">
        <v>681</v>
      </c>
      <c r="T99" s="1" t="s">
        <v>681</v>
      </c>
      <c r="U99" s="1" t="s">
        <v>48</v>
      </c>
    </row>
    <row r="100" spans="1:21" ht="13.2" x14ac:dyDescent="0.25">
      <c r="A100" s="1">
        <v>111333</v>
      </c>
      <c r="B100" s="2">
        <v>43763.606249999997</v>
      </c>
      <c r="C100" s="1" t="s">
        <v>195</v>
      </c>
      <c r="D100" s="1" t="s">
        <v>101</v>
      </c>
      <c r="E100" s="1" t="s">
        <v>102</v>
      </c>
      <c r="F100" s="1" t="s">
        <v>142</v>
      </c>
      <c r="G100" s="1" t="s">
        <v>25</v>
      </c>
      <c r="H100" s="1" t="s">
        <v>26</v>
      </c>
      <c r="I100" s="1" t="s">
        <v>27</v>
      </c>
      <c r="J100" s="1" t="s">
        <v>28</v>
      </c>
      <c r="K100" s="2">
        <v>43803.743750000001</v>
      </c>
      <c r="L100" s="2">
        <v>43764.106249999997</v>
      </c>
      <c r="M100" s="1">
        <v>0</v>
      </c>
      <c r="N100" s="1">
        <v>1</v>
      </c>
      <c r="O100" s="1" t="s">
        <v>29</v>
      </c>
      <c r="P100" s="1" t="s">
        <v>30</v>
      </c>
      <c r="Q100" s="1">
        <v>15</v>
      </c>
      <c r="R100" s="1">
        <v>3</v>
      </c>
      <c r="S100" t="s">
        <v>681</v>
      </c>
      <c r="T100" s="1" t="s">
        <v>681</v>
      </c>
      <c r="U100" s="1" t="s">
        <v>48</v>
      </c>
    </row>
    <row r="101" spans="1:21" ht="13.2" x14ac:dyDescent="0.25">
      <c r="A101" s="1">
        <v>111346</v>
      </c>
      <c r="B101" s="2">
        <v>43789.50277777778</v>
      </c>
      <c r="C101" s="1" t="s">
        <v>196</v>
      </c>
      <c r="D101" s="1" t="s">
        <v>113</v>
      </c>
      <c r="E101" s="1" t="s">
        <v>114</v>
      </c>
      <c r="F101" s="1" t="s">
        <v>142</v>
      </c>
      <c r="G101" s="1" t="s">
        <v>25</v>
      </c>
      <c r="H101" s="1" t="s">
        <v>26</v>
      </c>
      <c r="I101" s="1" t="s">
        <v>27</v>
      </c>
      <c r="J101" s="1" t="s">
        <v>28</v>
      </c>
      <c r="K101" s="2">
        <v>43797.703472222223</v>
      </c>
      <c r="L101" s="2">
        <v>43790.00277777778</v>
      </c>
      <c r="M101" s="1">
        <v>0</v>
      </c>
      <c r="N101" s="1">
        <v>1</v>
      </c>
      <c r="O101" s="1" t="s">
        <v>29</v>
      </c>
      <c r="P101" s="1" t="s">
        <v>39</v>
      </c>
      <c r="Q101" s="1">
        <v>25</v>
      </c>
      <c r="R101" s="1">
        <v>2</v>
      </c>
      <c r="S101" t="s">
        <v>681</v>
      </c>
      <c r="T101" s="1" t="s">
        <v>681</v>
      </c>
      <c r="U101" s="1" t="s">
        <v>33</v>
      </c>
    </row>
    <row r="102" spans="1:21" ht="13.2" x14ac:dyDescent="0.25">
      <c r="A102" s="1">
        <v>111227</v>
      </c>
      <c r="B102" s="2">
        <v>43623.595833333333</v>
      </c>
      <c r="C102" s="1" t="s">
        <v>197</v>
      </c>
      <c r="D102" s="1" t="s">
        <v>51</v>
      </c>
      <c r="E102" s="1" t="s">
        <v>52</v>
      </c>
      <c r="F102" s="1" t="s">
        <v>142</v>
      </c>
      <c r="G102" s="1" t="s">
        <v>25</v>
      </c>
      <c r="H102" s="1" t="s">
        <v>26</v>
      </c>
      <c r="I102" s="1" t="s">
        <v>27</v>
      </c>
      <c r="J102" s="1" t="s">
        <v>28</v>
      </c>
      <c r="K102" s="2">
        <v>43790.745833333334</v>
      </c>
      <c r="L102" s="2">
        <v>43624.095833333333</v>
      </c>
      <c r="M102" s="1">
        <v>0</v>
      </c>
      <c r="N102" s="1">
        <v>1</v>
      </c>
      <c r="O102" s="1" t="s">
        <v>29</v>
      </c>
      <c r="P102" s="1" t="s">
        <v>30</v>
      </c>
      <c r="Q102" s="1">
        <v>32</v>
      </c>
      <c r="R102" s="1">
        <v>4</v>
      </c>
      <c r="S102" t="s">
        <v>681</v>
      </c>
      <c r="T102" s="1" t="s">
        <v>681</v>
      </c>
      <c r="U102" s="1" t="s">
        <v>48</v>
      </c>
    </row>
    <row r="103" spans="1:21" ht="13.2" x14ac:dyDescent="0.25">
      <c r="A103" s="1">
        <v>111334</v>
      </c>
      <c r="B103" s="2">
        <v>43763.621527777781</v>
      </c>
      <c r="C103" s="1" t="s">
        <v>198</v>
      </c>
      <c r="D103" s="1" t="s">
        <v>73</v>
      </c>
      <c r="E103" s="1" t="s">
        <v>74</v>
      </c>
      <c r="F103" s="1" t="s">
        <v>142</v>
      </c>
      <c r="G103" s="1" t="s">
        <v>43</v>
      </c>
      <c r="H103" s="1" t="s">
        <v>26</v>
      </c>
      <c r="I103" s="1" t="s">
        <v>27</v>
      </c>
      <c r="J103" s="1" t="s">
        <v>28</v>
      </c>
      <c r="K103" s="2">
        <v>43775.720138888886</v>
      </c>
      <c r="L103" s="2">
        <v>43764.121527777781</v>
      </c>
      <c r="M103" s="1">
        <v>0</v>
      </c>
      <c r="N103" s="1">
        <v>1</v>
      </c>
      <c r="O103" s="1" t="s">
        <v>69</v>
      </c>
      <c r="P103" s="1" t="s">
        <v>44</v>
      </c>
      <c r="Q103" s="1">
        <v>6</v>
      </c>
      <c r="R103" s="1">
        <v>0</v>
      </c>
      <c r="S103" t="s">
        <v>681</v>
      </c>
      <c r="T103" s="1" t="s">
        <v>681</v>
      </c>
      <c r="U103" s="1" t="s">
        <v>48</v>
      </c>
    </row>
    <row r="104" spans="1:21" ht="13.2" x14ac:dyDescent="0.25">
      <c r="A104" s="1">
        <v>111322</v>
      </c>
      <c r="B104" s="2">
        <v>43749.570833333331</v>
      </c>
      <c r="C104" s="1" t="s">
        <v>199</v>
      </c>
      <c r="D104" s="1" t="s">
        <v>147</v>
      </c>
      <c r="E104" s="1" t="s">
        <v>148</v>
      </c>
      <c r="F104" s="1" t="s">
        <v>142</v>
      </c>
      <c r="G104" s="1" t="s">
        <v>25</v>
      </c>
      <c r="H104" s="1" t="s">
        <v>26</v>
      </c>
      <c r="I104" s="1" t="s">
        <v>27</v>
      </c>
      <c r="J104" s="1" t="s">
        <v>28</v>
      </c>
      <c r="K104" s="2">
        <v>43759.748611111114</v>
      </c>
      <c r="L104" s="2">
        <v>43754.708333333336</v>
      </c>
      <c r="M104" s="1">
        <v>0</v>
      </c>
      <c r="N104" s="1">
        <v>1</v>
      </c>
      <c r="O104" s="1" t="s">
        <v>29</v>
      </c>
      <c r="P104" s="1" t="s">
        <v>39</v>
      </c>
      <c r="Q104" s="1">
        <v>14</v>
      </c>
      <c r="R104" s="1">
        <v>7</v>
      </c>
      <c r="S104" t="s">
        <v>681</v>
      </c>
      <c r="T104" s="1" t="s">
        <v>681</v>
      </c>
      <c r="U104" s="1" t="s">
        <v>33</v>
      </c>
    </row>
    <row r="105" spans="1:21" ht="13.2" x14ac:dyDescent="0.25">
      <c r="A105" s="1">
        <v>111312</v>
      </c>
      <c r="B105" s="2">
        <v>43739.439583333333</v>
      </c>
      <c r="C105" s="1" t="s">
        <v>200</v>
      </c>
      <c r="D105" s="1" t="s">
        <v>41</v>
      </c>
      <c r="E105" s="1" t="s">
        <v>42</v>
      </c>
      <c r="F105" s="1" t="s">
        <v>142</v>
      </c>
      <c r="G105" s="1" t="s">
        <v>43</v>
      </c>
      <c r="H105" s="1" t="s">
        <v>26</v>
      </c>
      <c r="I105" s="1" t="s">
        <v>27</v>
      </c>
      <c r="J105" s="1" t="s">
        <v>28</v>
      </c>
      <c r="K105" s="2">
        <v>43759.573611111111</v>
      </c>
      <c r="L105" s="2">
        <v>43739.939583333333</v>
      </c>
      <c r="M105" s="1">
        <v>0</v>
      </c>
      <c r="N105" s="1">
        <v>1</v>
      </c>
      <c r="O105" s="1" t="s">
        <v>69</v>
      </c>
      <c r="P105" s="1" t="s">
        <v>44</v>
      </c>
      <c r="Q105" s="1">
        <v>4</v>
      </c>
      <c r="R105" s="1">
        <v>0</v>
      </c>
      <c r="S105" t="s">
        <v>681</v>
      </c>
      <c r="T105" s="1" t="s">
        <v>681</v>
      </c>
      <c r="U105" s="1" t="s">
        <v>33</v>
      </c>
    </row>
    <row r="106" spans="1:21" ht="13.2" x14ac:dyDescent="0.25">
      <c r="A106" s="1">
        <v>111301</v>
      </c>
      <c r="B106" s="2">
        <v>43725.419444444444</v>
      </c>
      <c r="C106" s="1" t="s">
        <v>201</v>
      </c>
      <c r="D106" s="1" t="s">
        <v>41</v>
      </c>
      <c r="E106" s="1" t="s">
        <v>42</v>
      </c>
      <c r="F106" s="1" t="s">
        <v>142</v>
      </c>
      <c r="G106" s="1" t="s">
        <v>43</v>
      </c>
      <c r="H106" s="1" t="s">
        <v>62</v>
      </c>
      <c r="I106" s="1" t="s">
        <v>27</v>
      </c>
      <c r="J106" s="1" t="s">
        <v>28</v>
      </c>
      <c r="K106" s="2">
        <v>43759.572916666664</v>
      </c>
      <c r="L106" s="2">
        <v>43725.919444444444</v>
      </c>
      <c r="M106" s="1">
        <v>0</v>
      </c>
      <c r="N106" s="1">
        <v>1</v>
      </c>
      <c r="O106" s="1" t="s">
        <v>69</v>
      </c>
      <c r="P106" s="1" t="s">
        <v>44</v>
      </c>
      <c r="Q106" s="1">
        <v>10</v>
      </c>
      <c r="R106" s="1">
        <v>2</v>
      </c>
      <c r="S106" t="s">
        <v>681</v>
      </c>
      <c r="T106" s="1" t="s">
        <v>681</v>
      </c>
      <c r="U106" s="1" t="s">
        <v>33</v>
      </c>
    </row>
    <row r="107" spans="1:21" ht="13.2" x14ac:dyDescent="0.25">
      <c r="A107" s="1">
        <v>111325</v>
      </c>
      <c r="B107" s="2">
        <v>43752.699305555558</v>
      </c>
      <c r="C107" s="1" t="s">
        <v>202</v>
      </c>
      <c r="D107" s="1" t="s">
        <v>41</v>
      </c>
      <c r="E107" s="1" t="s">
        <v>42</v>
      </c>
      <c r="F107" s="1" t="s">
        <v>142</v>
      </c>
      <c r="G107" s="1" t="s">
        <v>43</v>
      </c>
      <c r="H107" s="1" t="s">
        <v>62</v>
      </c>
      <c r="I107" s="1" t="s">
        <v>27</v>
      </c>
      <c r="J107" s="1" t="s">
        <v>28</v>
      </c>
      <c r="K107" s="2">
        <v>43759.572222222225</v>
      </c>
      <c r="L107" s="2">
        <v>43753.199305555558</v>
      </c>
      <c r="M107" s="1">
        <v>0</v>
      </c>
      <c r="N107" s="1">
        <v>1</v>
      </c>
      <c r="O107" s="1" t="s">
        <v>69</v>
      </c>
      <c r="P107" s="1" t="s">
        <v>44</v>
      </c>
      <c r="Q107" s="1">
        <v>4</v>
      </c>
      <c r="R107" s="1">
        <v>0</v>
      </c>
      <c r="S107" t="s">
        <v>681</v>
      </c>
      <c r="T107" s="1" t="s">
        <v>681</v>
      </c>
      <c r="U107" s="1" t="s">
        <v>33</v>
      </c>
    </row>
    <row r="108" spans="1:21" ht="13.2" x14ac:dyDescent="0.25">
      <c r="A108" s="1">
        <v>111321</v>
      </c>
      <c r="B108" s="2">
        <v>43747.397222222222</v>
      </c>
      <c r="C108" s="1" t="s">
        <v>203</v>
      </c>
      <c r="D108" s="1" t="s">
        <v>66</v>
      </c>
      <c r="E108" s="1" t="s">
        <v>67</v>
      </c>
      <c r="F108" s="1" t="s">
        <v>142</v>
      </c>
      <c r="G108" s="1" t="s">
        <v>25</v>
      </c>
      <c r="H108" s="1" t="s">
        <v>26</v>
      </c>
      <c r="I108" s="1" t="s">
        <v>27</v>
      </c>
      <c r="J108" s="1" t="s">
        <v>28</v>
      </c>
      <c r="K108" s="2">
        <v>43756.418749999997</v>
      </c>
      <c r="L108" s="2">
        <v>43755.708333333336</v>
      </c>
      <c r="M108" s="1">
        <v>0</v>
      </c>
      <c r="N108" s="1">
        <v>1</v>
      </c>
      <c r="O108" s="1" t="s">
        <v>29</v>
      </c>
      <c r="P108" s="1" t="s">
        <v>39</v>
      </c>
      <c r="Q108" s="1">
        <v>15</v>
      </c>
      <c r="R108" s="1">
        <v>6</v>
      </c>
      <c r="S108" t="s">
        <v>681</v>
      </c>
      <c r="T108" s="1" t="s">
        <v>681</v>
      </c>
      <c r="U108" s="1" t="s">
        <v>48</v>
      </c>
    </row>
    <row r="109" spans="1:21" ht="13.2" x14ac:dyDescent="0.25">
      <c r="A109" s="1">
        <v>111314</v>
      </c>
      <c r="B109" s="2">
        <v>43740.706944444442</v>
      </c>
      <c r="C109" s="1" t="s">
        <v>204</v>
      </c>
      <c r="D109" s="1" t="s">
        <v>113</v>
      </c>
      <c r="E109" s="1" t="s">
        <v>114</v>
      </c>
      <c r="F109" s="1" t="s">
        <v>142</v>
      </c>
      <c r="G109" s="1" t="s">
        <v>25</v>
      </c>
      <c r="H109" s="1" t="s">
        <v>26</v>
      </c>
      <c r="I109" s="1" t="s">
        <v>27</v>
      </c>
      <c r="J109" s="1" t="s">
        <v>28</v>
      </c>
      <c r="K109" s="2">
        <v>43747.477083333331</v>
      </c>
      <c r="L109" s="2">
        <v>43741.206944444442</v>
      </c>
      <c r="M109" s="1">
        <v>0</v>
      </c>
      <c r="N109" s="1">
        <v>1</v>
      </c>
      <c r="O109" s="1" t="s">
        <v>29</v>
      </c>
      <c r="P109" s="1" t="s">
        <v>39</v>
      </c>
      <c r="Q109" s="1">
        <v>8</v>
      </c>
      <c r="R109" s="1">
        <v>1</v>
      </c>
      <c r="S109" t="s">
        <v>681</v>
      </c>
      <c r="T109" s="1" t="s">
        <v>681</v>
      </c>
      <c r="U109" s="1" t="s">
        <v>33</v>
      </c>
    </row>
    <row r="110" spans="1:21" ht="13.2" x14ac:dyDescent="0.25">
      <c r="A110" s="1">
        <v>111261</v>
      </c>
      <c r="B110" s="2">
        <v>43662.449305555558</v>
      </c>
      <c r="C110" s="1" t="s">
        <v>205</v>
      </c>
      <c r="D110" s="1" t="s">
        <v>73</v>
      </c>
      <c r="E110" s="1" t="s">
        <v>74</v>
      </c>
      <c r="F110" s="1" t="s">
        <v>142</v>
      </c>
      <c r="G110" s="1" t="s">
        <v>43</v>
      </c>
      <c r="H110" s="1" t="s">
        <v>62</v>
      </c>
      <c r="I110" s="1" t="s">
        <v>27</v>
      </c>
      <c r="J110" s="1" t="s">
        <v>28</v>
      </c>
      <c r="K110" s="2">
        <v>43746.769444444442</v>
      </c>
      <c r="L110" s="2">
        <v>43662.949305555558</v>
      </c>
      <c r="M110" s="1">
        <v>0</v>
      </c>
      <c r="N110" s="1">
        <v>1</v>
      </c>
      <c r="O110" s="1" t="s">
        <v>69</v>
      </c>
      <c r="P110" s="1" t="s">
        <v>44</v>
      </c>
      <c r="Q110" s="1">
        <v>18</v>
      </c>
      <c r="R110" s="1">
        <v>1</v>
      </c>
      <c r="S110" t="s">
        <v>681</v>
      </c>
      <c r="T110" s="1" t="s">
        <v>681</v>
      </c>
      <c r="U110" s="1" t="s">
        <v>48</v>
      </c>
    </row>
    <row r="111" spans="1:21" ht="13.2" x14ac:dyDescent="0.25">
      <c r="A111" s="1">
        <v>111317</v>
      </c>
      <c r="B111" s="2">
        <v>43742.513194444444</v>
      </c>
      <c r="C111" s="1" t="s">
        <v>206</v>
      </c>
      <c r="D111" s="1" t="s">
        <v>66</v>
      </c>
      <c r="E111" s="1" t="s">
        <v>67</v>
      </c>
      <c r="F111" s="1" t="s">
        <v>142</v>
      </c>
      <c r="G111" s="1" t="s">
        <v>25</v>
      </c>
      <c r="H111" s="1" t="s">
        <v>26</v>
      </c>
      <c r="I111" s="1" t="s">
        <v>27</v>
      </c>
      <c r="J111" s="1" t="s">
        <v>28</v>
      </c>
      <c r="K111" s="2">
        <v>43745.726388888892</v>
      </c>
      <c r="L111" s="2">
        <v>43745.708333333336</v>
      </c>
      <c r="M111" s="1">
        <v>0</v>
      </c>
      <c r="N111" s="1">
        <v>1</v>
      </c>
      <c r="O111" s="1" t="s">
        <v>29</v>
      </c>
      <c r="P111" s="1" t="s">
        <v>39</v>
      </c>
      <c r="Q111" s="1">
        <v>7</v>
      </c>
      <c r="R111" s="1">
        <v>4</v>
      </c>
      <c r="S111" t="s">
        <v>681</v>
      </c>
      <c r="T111" s="1" t="s">
        <v>681</v>
      </c>
      <c r="U111" s="1" t="s">
        <v>48</v>
      </c>
    </row>
    <row r="112" spans="1:21" ht="13.2" x14ac:dyDescent="0.25">
      <c r="A112" s="1">
        <v>111177</v>
      </c>
      <c r="B112" s="2">
        <v>43482.041666666664</v>
      </c>
      <c r="C112" s="1" t="s">
        <v>207</v>
      </c>
      <c r="D112" s="1" t="s">
        <v>208</v>
      </c>
      <c r="E112" s="1" t="s">
        <v>209</v>
      </c>
      <c r="F112" s="1" t="s">
        <v>142</v>
      </c>
      <c r="G112" s="1" t="s">
        <v>43</v>
      </c>
      <c r="H112" s="1" t="s">
        <v>26</v>
      </c>
      <c r="I112" s="1" t="s">
        <v>27</v>
      </c>
      <c r="J112" s="1" t="s">
        <v>28</v>
      </c>
      <c r="K112" s="2">
        <v>43739.450694444444</v>
      </c>
      <c r="L112" s="2">
        <v>43483.041666666664</v>
      </c>
      <c r="M112" s="1">
        <v>0</v>
      </c>
      <c r="N112" s="1">
        <v>1</v>
      </c>
      <c r="O112" s="1" t="s">
        <v>69</v>
      </c>
      <c r="P112" s="1" t="s">
        <v>108</v>
      </c>
      <c r="Q112" s="1">
        <v>6</v>
      </c>
      <c r="R112" s="1">
        <v>0</v>
      </c>
      <c r="S112" t="s">
        <v>681</v>
      </c>
      <c r="T112" s="1" t="s">
        <v>681</v>
      </c>
      <c r="U112" s="1" t="s">
        <v>33</v>
      </c>
    </row>
    <row r="113" spans="1:21" ht="13.2" x14ac:dyDescent="0.25">
      <c r="A113" s="1">
        <v>111271</v>
      </c>
      <c r="B113" s="2">
        <v>43670.612500000003</v>
      </c>
      <c r="C113" s="1" t="s">
        <v>210</v>
      </c>
      <c r="D113" s="1" t="s">
        <v>106</v>
      </c>
      <c r="E113" s="1" t="s">
        <v>107</v>
      </c>
      <c r="F113" s="1" t="s">
        <v>142</v>
      </c>
      <c r="G113" s="1" t="s">
        <v>43</v>
      </c>
      <c r="H113" s="1" t="s">
        <v>26</v>
      </c>
      <c r="I113" s="1" t="s">
        <v>27</v>
      </c>
      <c r="J113" s="1" t="s">
        <v>28</v>
      </c>
      <c r="K113" s="2">
        <v>43739.447222222225</v>
      </c>
      <c r="L113" s="2">
        <v>43671.112500000003</v>
      </c>
      <c r="M113" s="1">
        <v>0</v>
      </c>
      <c r="N113" s="1">
        <v>1</v>
      </c>
      <c r="O113" s="1" t="s">
        <v>69</v>
      </c>
      <c r="P113" s="1" t="s">
        <v>172</v>
      </c>
      <c r="Q113" s="1">
        <v>9</v>
      </c>
      <c r="R113" s="1">
        <v>7</v>
      </c>
      <c r="S113" t="s">
        <v>681</v>
      </c>
      <c r="T113" s="1" t="s">
        <v>681</v>
      </c>
      <c r="U113" s="1" t="s">
        <v>33</v>
      </c>
    </row>
    <row r="114" spans="1:21" ht="13.2" x14ac:dyDescent="0.25">
      <c r="A114" s="1">
        <v>111297</v>
      </c>
      <c r="B114" s="2">
        <v>43717.446527777778</v>
      </c>
      <c r="C114" s="1" t="s">
        <v>211</v>
      </c>
      <c r="D114" s="1" t="s">
        <v>140</v>
      </c>
      <c r="E114" s="1" t="s">
        <v>141</v>
      </c>
      <c r="F114" s="1" t="s">
        <v>142</v>
      </c>
      <c r="G114" s="1" t="s">
        <v>25</v>
      </c>
      <c r="H114" s="1" t="s">
        <v>26</v>
      </c>
      <c r="I114" s="1" t="s">
        <v>27</v>
      </c>
      <c r="J114" s="1" t="s">
        <v>28</v>
      </c>
      <c r="K114" s="2">
        <v>43734.702777777777</v>
      </c>
      <c r="L114" s="2">
        <v>43731.729166666664</v>
      </c>
      <c r="M114" s="1">
        <v>0</v>
      </c>
      <c r="N114" s="1">
        <v>1</v>
      </c>
      <c r="O114" s="1" t="s">
        <v>29</v>
      </c>
      <c r="P114" s="1" t="s">
        <v>39</v>
      </c>
      <c r="Q114" s="1">
        <v>32</v>
      </c>
      <c r="R114" s="1">
        <v>8</v>
      </c>
      <c r="S114" t="s">
        <v>681</v>
      </c>
      <c r="T114" s="1" t="s">
        <v>681</v>
      </c>
      <c r="U114" s="1" t="s">
        <v>33</v>
      </c>
    </row>
    <row r="115" spans="1:21" ht="13.2" x14ac:dyDescent="0.25">
      <c r="A115" s="1">
        <v>111291</v>
      </c>
      <c r="B115" s="2">
        <v>43705.386805555558</v>
      </c>
      <c r="C115" s="1" t="s">
        <v>212</v>
      </c>
      <c r="D115" s="1" t="s">
        <v>113</v>
      </c>
      <c r="E115" s="1" t="s">
        <v>114</v>
      </c>
      <c r="F115" s="1" t="s">
        <v>142</v>
      </c>
      <c r="G115" s="1" t="s">
        <v>25</v>
      </c>
      <c r="H115" s="1" t="s">
        <v>26</v>
      </c>
      <c r="I115" s="1" t="s">
        <v>27</v>
      </c>
      <c r="J115" s="1" t="s">
        <v>28</v>
      </c>
      <c r="K115" s="2">
        <v>43727.725694444445</v>
      </c>
      <c r="L115" s="4">
        <f>K94 + $Y$1</f>
        <v>43858.736111111109</v>
      </c>
      <c r="M115" s="1">
        <v>0</v>
      </c>
      <c r="N115" s="1">
        <v>1</v>
      </c>
      <c r="O115" s="1" t="s">
        <v>29</v>
      </c>
      <c r="P115" s="1" t="s">
        <v>39</v>
      </c>
      <c r="Q115" s="1">
        <v>12</v>
      </c>
      <c r="R115" s="1">
        <v>3</v>
      </c>
      <c r="S115" t="s">
        <v>681</v>
      </c>
      <c r="T115" s="1" t="s">
        <v>681</v>
      </c>
      <c r="U115" s="1" t="s">
        <v>33</v>
      </c>
    </row>
    <row r="116" spans="1:21" ht="13.2" x14ac:dyDescent="0.25">
      <c r="A116" s="1">
        <v>111296</v>
      </c>
      <c r="B116" s="2">
        <v>43711.43472222222</v>
      </c>
      <c r="C116" s="1" t="s">
        <v>213</v>
      </c>
      <c r="D116" s="1" t="s">
        <v>113</v>
      </c>
      <c r="E116" s="1" t="s">
        <v>114</v>
      </c>
      <c r="F116" s="1" t="s">
        <v>142</v>
      </c>
      <c r="G116" s="1" t="s">
        <v>25</v>
      </c>
      <c r="H116" s="1" t="s">
        <v>26</v>
      </c>
      <c r="I116" s="1" t="s">
        <v>27</v>
      </c>
      <c r="J116" s="1" t="s">
        <v>28</v>
      </c>
      <c r="K116" s="2">
        <v>43726.722916666666</v>
      </c>
      <c r="L116" s="2">
        <v>43721.708333333336</v>
      </c>
      <c r="M116" s="1">
        <v>0</v>
      </c>
      <c r="N116" s="1">
        <v>1</v>
      </c>
      <c r="O116" s="1" t="s">
        <v>29</v>
      </c>
      <c r="P116" s="1" t="s">
        <v>39</v>
      </c>
      <c r="Q116" s="1">
        <v>19</v>
      </c>
      <c r="R116" s="1">
        <v>1</v>
      </c>
      <c r="S116" t="s">
        <v>681</v>
      </c>
      <c r="T116" s="1" t="s">
        <v>681</v>
      </c>
      <c r="U116" s="1" t="s">
        <v>33</v>
      </c>
    </row>
    <row r="117" spans="1:21" ht="13.2" x14ac:dyDescent="0.25">
      <c r="A117" s="1">
        <v>111299</v>
      </c>
      <c r="B117" s="2">
        <v>43718.395138888889</v>
      </c>
      <c r="C117" s="1" t="s">
        <v>214</v>
      </c>
      <c r="D117" s="1" t="s">
        <v>92</v>
      </c>
      <c r="E117" s="1" t="s">
        <v>93</v>
      </c>
      <c r="F117" s="1" t="s">
        <v>142</v>
      </c>
      <c r="G117" s="1" t="s">
        <v>25</v>
      </c>
      <c r="H117" s="1" t="s">
        <v>26</v>
      </c>
      <c r="I117" s="1" t="s">
        <v>27</v>
      </c>
      <c r="J117" s="1" t="s">
        <v>28</v>
      </c>
      <c r="K117" s="2">
        <v>43725.709722222222</v>
      </c>
      <c r="L117" s="2">
        <v>43718.895138888889</v>
      </c>
      <c r="M117" s="1">
        <v>0</v>
      </c>
      <c r="N117" s="1">
        <v>1</v>
      </c>
      <c r="O117" s="1" t="s">
        <v>29</v>
      </c>
      <c r="P117" s="1" t="s">
        <v>39</v>
      </c>
      <c r="Q117" s="1">
        <v>7</v>
      </c>
      <c r="R117" s="1">
        <v>1</v>
      </c>
      <c r="S117" t="s">
        <v>681</v>
      </c>
      <c r="T117" s="1" t="s">
        <v>681</v>
      </c>
      <c r="U117" s="1" t="s">
        <v>54</v>
      </c>
    </row>
    <row r="118" spans="1:21" ht="13.2" x14ac:dyDescent="0.25">
      <c r="A118" s="1">
        <v>111120</v>
      </c>
      <c r="B118" s="2">
        <v>43502.404861111114</v>
      </c>
      <c r="C118" s="1" t="s">
        <v>215</v>
      </c>
      <c r="D118" s="1" t="s">
        <v>216</v>
      </c>
      <c r="E118" s="1" t="s">
        <v>217</v>
      </c>
      <c r="F118" s="1" t="s">
        <v>142</v>
      </c>
      <c r="G118" s="1" t="s">
        <v>25</v>
      </c>
      <c r="H118" s="1" t="s">
        <v>26</v>
      </c>
      <c r="I118" s="1" t="s">
        <v>27</v>
      </c>
      <c r="J118" s="1" t="s">
        <v>28</v>
      </c>
      <c r="K118" s="2">
        <v>43719.727083333331</v>
      </c>
      <c r="L118" s="4">
        <f t="shared" ref="L118:L119" si="3">K97 + $Y$1</f>
        <v>43837.728472222225</v>
      </c>
      <c r="M118" s="1">
        <v>0</v>
      </c>
      <c r="N118" s="1">
        <v>1</v>
      </c>
      <c r="O118" s="1" t="s">
        <v>29</v>
      </c>
      <c r="P118" s="1" t="s">
        <v>30</v>
      </c>
      <c r="Q118" s="1">
        <v>11</v>
      </c>
      <c r="R118" s="1">
        <v>4</v>
      </c>
      <c r="S118" t="s">
        <v>681</v>
      </c>
      <c r="T118" s="1" t="s">
        <v>681</v>
      </c>
      <c r="U118" s="1" t="s">
        <v>33</v>
      </c>
    </row>
    <row r="119" spans="1:21" ht="13.2" x14ac:dyDescent="0.25">
      <c r="A119" s="1">
        <v>111114</v>
      </c>
      <c r="B119" s="2">
        <v>43497.425000000003</v>
      </c>
      <c r="C119" s="1" t="s">
        <v>218</v>
      </c>
      <c r="D119" s="1" t="s">
        <v>22</v>
      </c>
      <c r="E119" s="1" t="s">
        <v>23</v>
      </c>
      <c r="F119" s="1" t="s">
        <v>142</v>
      </c>
      <c r="G119" s="1" t="s">
        <v>25</v>
      </c>
      <c r="H119" s="1" t="s">
        <v>62</v>
      </c>
      <c r="I119" s="1" t="s">
        <v>27</v>
      </c>
      <c r="J119" s="1" t="s">
        <v>28</v>
      </c>
      <c r="K119" s="2">
        <v>43719.727083333331</v>
      </c>
      <c r="L119" s="4">
        <f t="shared" si="3"/>
        <v>43823.647222222222</v>
      </c>
      <c r="M119" s="1">
        <v>0</v>
      </c>
      <c r="N119" s="1">
        <v>1</v>
      </c>
      <c r="O119" s="1" t="s">
        <v>29</v>
      </c>
      <c r="P119" s="1" t="s">
        <v>30</v>
      </c>
      <c r="Q119" s="1">
        <v>41</v>
      </c>
      <c r="R119" s="1">
        <v>5</v>
      </c>
      <c r="S119" t="s">
        <v>681</v>
      </c>
      <c r="T119" s="1" t="s">
        <v>681</v>
      </c>
      <c r="U119" s="1" t="s">
        <v>33</v>
      </c>
    </row>
    <row r="120" spans="1:21" ht="13.2" x14ac:dyDescent="0.25">
      <c r="A120" s="1">
        <v>111292</v>
      </c>
      <c r="B120" s="2">
        <v>43705.490277777775</v>
      </c>
      <c r="C120" s="1" t="s">
        <v>219</v>
      </c>
      <c r="D120" s="1" t="s">
        <v>101</v>
      </c>
      <c r="E120" s="1" t="s">
        <v>102</v>
      </c>
      <c r="F120" s="1" t="s">
        <v>142</v>
      </c>
      <c r="G120" s="1" t="s">
        <v>25</v>
      </c>
      <c r="H120" s="1" t="s">
        <v>62</v>
      </c>
      <c r="I120" s="1" t="s">
        <v>27</v>
      </c>
      <c r="J120" s="1" t="s">
        <v>28</v>
      </c>
      <c r="K120" s="2">
        <v>43719.72152777778</v>
      </c>
      <c r="L120" s="2">
        <v>43705.990277777775</v>
      </c>
      <c r="M120" s="1">
        <v>0</v>
      </c>
      <c r="N120" s="1">
        <v>1</v>
      </c>
      <c r="O120" s="1" t="s">
        <v>29</v>
      </c>
      <c r="P120" s="1" t="s">
        <v>30</v>
      </c>
      <c r="Q120" s="1">
        <v>21</v>
      </c>
      <c r="R120" s="1">
        <v>5</v>
      </c>
      <c r="S120" t="s">
        <v>681</v>
      </c>
      <c r="T120" s="1" t="s">
        <v>681</v>
      </c>
      <c r="U120" s="1" t="s">
        <v>33</v>
      </c>
    </row>
    <row r="121" spans="1:21" ht="13.2" x14ac:dyDescent="0.25">
      <c r="A121" s="1">
        <v>111286</v>
      </c>
      <c r="B121" s="2">
        <v>43690.588194444441</v>
      </c>
      <c r="C121" s="1" t="s">
        <v>220</v>
      </c>
      <c r="D121" s="1" t="s">
        <v>140</v>
      </c>
      <c r="E121" s="1" t="s">
        <v>141</v>
      </c>
      <c r="F121" s="1" t="s">
        <v>142</v>
      </c>
      <c r="G121" s="1" t="s">
        <v>25</v>
      </c>
      <c r="H121" s="1" t="s">
        <v>26</v>
      </c>
      <c r="I121" s="1" t="s">
        <v>27</v>
      </c>
      <c r="J121" s="1" t="s">
        <v>28</v>
      </c>
      <c r="K121" s="2">
        <v>43710.722222222219</v>
      </c>
      <c r="L121" s="2">
        <v>43691.088194444441</v>
      </c>
      <c r="M121" s="1">
        <v>0</v>
      </c>
      <c r="N121" s="1">
        <v>1</v>
      </c>
      <c r="O121" s="1" t="s">
        <v>29</v>
      </c>
      <c r="P121" s="1" t="s">
        <v>39</v>
      </c>
      <c r="Q121" s="1">
        <v>12</v>
      </c>
      <c r="R121" s="1">
        <v>2</v>
      </c>
      <c r="S121" t="s">
        <v>681</v>
      </c>
      <c r="T121" s="1" t="s">
        <v>681</v>
      </c>
      <c r="U121" s="1" t="s">
        <v>33</v>
      </c>
    </row>
    <row r="122" spans="1:21" ht="13.2" x14ac:dyDescent="0.25">
      <c r="A122" s="1">
        <v>111288</v>
      </c>
      <c r="B122" s="2">
        <v>43697.383333333331</v>
      </c>
      <c r="C122" s="1" t="s">
        <v>221</v>
      </c>
      <c r="D122" s="1" t="s">
        <v>117</v>
      </c>
      <c r="E122" s="1" t="s">
        <v>118</v>
      </c>
      <c r="F122" s="1" t="s">
        <v>142</v>
      </c>
      <c r="G122" s="1" t="s">
        <v>25</v>
      </c>
      <c r="H122" s="1" t="s">
        <v>26</v>
      </c>
      <c r="I122" s="1" t="s">
        <v>27</v>
      </c>
      <c r="J122" s="1" t="s">
        <v>28</v>
      </c>
      <c r="K122" s="2">
        <v>43706.711111111108</v>
      </c>
      <c r="L122" s="2">
        <v>43697.883333333331</v>
      </c>
      <c r="M122" s="1">
        <v>0</v>
      </c>
      <c r="N122" s="1">
        <v>1</v>
      </c>
      <c r="O122" s="1" t="s">
        <v>29</v>
      </c>
      <c r="P122" s="1" t="s">
        <v>39</v>
      </c>
      <c r="Q122" s="1">
        <v>9</v>
      </c>
      <c r="R122" s="1">
        <v>3</v>
      </c>
      <c r="S122" t="s">
        <v>681</v>
      </c>
      <c r="T122" s="1" t="s">
        <v>681</v>
      </c>
      <c r="U122" s="1" t="s">
        <v>33</v>
      </c>
    </row>
    <row r="123" spans="1:21" ht="13.2" x14ac:dyDescent="0.25">
      <c r="A123" s="1">
        <v>111206</v>
      </c>
      <c r="B123" s="2">
        <v>43606.634027777778</v>
      </c>
      <c r="C123" s="1" t="s">
        <v>222</v>
      </c>
      <c r="D123" s="1" t="s">
        <v>113</v>
      </c>
      <c r="E123" s="1" t="s">
        <v>114</v>
      </c>
      <c r="F123" s="1" t="s">
        <v>142</v>
      </c>
      <c r="G123" s="1" t="s">
        <v>25</v>
      </c>
      <c r="H123" s="1" t="s">
        <v>26</v>
      </c>
      <c r="I123" s="1" t="s">
        <v>27</v>
      </c>
      <c r="J123" s="1" t="s">
        <v>28</v>
      </c>
      <c r="K123" s="2">
        <v>43704.357638888891</v>
      </c>
      <c r="L123" s="2">
        <v>43607.134027777778</v>
      </c>
      <c r="M123" s="1">
        <v>0</v>
      </c>
      <c r="N123" s="1">
        <v>1</v>
      </c>
      <c r="O123" s="1" t="s">
        <v>29</v>
      </c>
      <c r="P123" s="1" t="s">
        <v>39</v>
      </c>
      <c r="Q123" s="1">
        <v>46</v>
      </c>
      <c r="R123" s="1">
        <v>3</v>
      </c>
      <c r="S123" t="s">
        <v>681</v>
      </c>
      <c r="T123" s="1" t="s">
        <v>681</v>
      </c>
      <c r="U123" s="1" t="s">
        <v>33</v>
      </c>
    </row>
    <row r="124" spans="1:21" ht="13.2" x14ac:dyDescent="0.25">
      <c r="A124" s="1">
        <v>111201</v>
      </c>
      <c r="B124" s="2">
        <v>43599.666666666664</v>
      </c>
      <c r="C124" s="1" t="s">
        <v>223</v>
      </c>
      <c r="D124" s="1" t="s">
        <v>178</v>
      </c>
      <c r="E124" s="1" t="s">
        <v>179</v>
      </c>
      <c r="F124" s="1" t="s">
        <v>142</v>
      </c>
      <c r="G124" s="1" t="s">
        <v>25</v>
      </c>
      <c r="H124" s="1" t="s">
        <v>26</v>
      </c>
      <c r="I124" s="1" t="s">
        <v>27</v>
      </c>
      <c r="J124" s="1" t="s">
        <v>28</v>
      </c>
      <c r="K124" s="2">
        <v>43699.786805555559</v>
      </c>
      <c r="L124" s="2">
        <v>43696.708333333336</v>
      </c>
      <c r="M124" s="1">
        <v>0</v>
      </c>
      <c r="N124" s="1">
        <v>1</v>
      </c>
      <c r="O124" s="1" t="s">
        <v>29</v>
      </c>
      <c r="P124" s="1" t="s">
        <v>39</v>
      </c>
      <c r="Q124" s="1">
        <v>20</v>
      </c>
      <c r="R124" s="1">
        <v>3</v>
      </c>
      <c r="S124" t="s">
        <v>681</v>
      </c>
      <c r="T124" s="1" t="s">
        <v>681</v>
      </c>
      <c r="U124" s="1" t="s">
        <v>33</v>
      </c>
    </row>
    <row r="125" spans="1:21" ht="13.2" x14ac:dyDescent="0.25">
      <c r="A125" s="1">
        <v>111284</v>
      </c>
      <c r="B125" s="2">
        <v>43686.350694444445</v>
      </c>
      <c r="C125" s="1" t="s">
        <v>224</v>
      </c>
      <c r="D125" s="1" t="s">
        <v>79</v>
      </c>
      <c r="E125" s="1" t="s">
        <v>80</v>
      </c>
      <c r="F125" s="1" t="s">
        <v>142</v>
      </c>
      <c r="G125" s="1" t="s">
        <v>25</v>
      </c>
      <c r="H125" s="1" t="s">
        <v>26</v>
      </c>
      <c r="I125" s="1" t="s">
        <v>27</v>
      </c>
      <c r="J125" s="1" t="s">
        <v>28</v>
      </c>
      <c r="K125" s="2">
        <v>43697.711111111108</v>
      </c>
      <c r="L125" s="2">
        <v>43690.708333333336</v>
      </c>
      <c r="M125" s="1">
        <v>0</v>
      </c>
      <c r="N125" s="1">
        <v>1</v>
      </c>
      <c r="O125" s="1" t="s">
        <v>29</v>
      </c>
      <c r="P125" s="1" t="s">
        <v>30</v>
      </c>
      <c r="Q125" s="1">
        <v>11</v>
      </c>
      <c r="R125" s="1">
        <v>2</v>
      </c>
      <c r="S125" t="s">
        <v>681</v>
      </c>
      <c r="T125" s="1" t="s">
        <v>681</v>
      </c>
      <c r="U125" s="1" t="s">
        <v>33</v>
      </c>
    </row>
    <row r="126" spans="1:21" ht="13.2" x14ac:dyDescent="0.25">
      <c r="A126" s="1">
        <v>111281</v>
      </c>
      <c r="B126" s="2">
        <v>43679.615277777775</v>
      </c>
      <c r="C126" s="1" t="s">
        <v>225</v>
      </c>
      <c r="D126" s="1" t="s">
        <v>51</v>
      </c>
      <c r="E126" s="1" t="s">
        <v>52</v>
      </c>
      <c r="F126" s="1" t="s">
        <v>142</v>
      </c>
      <c r="G126" s="1" t="s">
        <v>25</v>
      </c>
      <c r="H126" s="1" t="s">
        <v>26</v>
      </c>
      <c r="I126" s="1" t="s">
        <v>27</v>
      </c>
      <c r="J126" s="1" t="s">
        <v>28</v>
      </c>
      <c r="K126" s="2">
        <v>43683.355555555558</v>
      </c>
      <c r="L126" s="4">
        <f>K105 + $Y$1</f>
        <v>43760.573611111111</v>
      </c>
      <c r="M126" s="1">
        <v>0</v>
      </c>
      <c r="N126" s="1">
        <v>1</v>
      </c>
      <c r="O126" s="1" t="s">
        <v>29</v>
      </c>
      <c r="P126" s="1" t="s">
        <v>30</v>
      </c>
      <c r="Q126" s="1">
        <v>7</v>
      </c>
      <c r="R126" s="1">
        <v>2</v>
      </c>
      <c r="S126" t="s">
        <v>681</v>
      </c>
      <c r="T126" s="1" t="s">
        <v>681</v>
      </c>
      <c r="U126" s="1" t="s">
        <v>33</v>
      </c>
    </row>
    <row r="127" spans="1:21" ht="13.2" x14ac:dyDescent="0.25">
      <c r="A127" s="1">
        <v>111273</v>
      </c>
      <c r="B127" s="2">
        <v>43674.672222222223</v>
      </c>
      <c r="C127" s="1" t="s">
        <v>226</v>
      </c>
      <c r="D127" s="1" t="s">
        <v>51</v>
      </c>
      <c r="E127" s="1" t="s">
        <v>52</v>
      </c>
      <c r="F127" s="1" t="s">
        <v>142</v>
      </c>
      <c r="G127" s="1" t="s">
        <v>25</v>
      </c>
      <c r="H127" s="1" t="s">
        <v>26</v>
      </c>
      <c r="I127" s="1" t="s">
        <v>27</v>
      </c>
      <c r="J127" s="1" t="s">
        <v>28</v>
      </c>
      <c r="K127" s="2">
        <v>43683.355555555558</v>
      </c>
      <c r="L127" s="2">
        <v>43675.708333333336</v>
      </c>
      <c r="M127" s="1">
        <v>0</v>
      </c>
      <c r="N127" s="1">
        <v>1</v>
      </c>
      <c r="O127" s="1" t="s">
        <v>29</v>
      </c>
      <c r="P127" s="1" t="s">
        <v>30</v>
      </c>
      <c r="Q127" s="1">
        <v>10</v>
      </c>
      <c r="R127" s="1">
        <v>6</v>
      </c>
      <c r="S127" t="s">
        <v>681</v>
      </c>
      <c r="T127" s="1" t="s">
        <v>681</v>
      </c>
      <c r="U127" s="1" t="s">
        <v>33</v>
      </c>
    </row>
    <row r="128" spans="1:21" ht="13.2" x14ac:dyDescent="0.25">
      <c r="A128" s="1">
        <v>111269</v>
      </c>
      <c r="B128" s="2">
        <v>43669.462500000001</v>
      </c>
      <c r="C128" s="1" t="s">
        <v>227</v>
      </c>
      <c r="D128" s="1" t="s">
        <v>117</v>
      </c>
      <c r="E128" s="1" t="s">
        <v>118</v>
      </c>
      <c r="F128" s="1" t="s">
        <v>142</v>
      </c>
      <c r="G128" s="1" t="s">
        <v>25</v>
      </c>
      <c r="H128" s="1" t="s">
        <v>26</v>
      </c>
      <c r="I128" s="1" t="s">
        <v>27</v>
      </c>
      <c r="J128" s="1" t="s">
        <v>28</v>
      </c>
      <c r="K128" s="2">
        <v>43675.73541666667</v>
      </c>
      <c r="L128" s="2">
        <v>43669.962500000001</v>
      </c>
      <c r="M128" s="1">
        <v>0</v>
      </c>
      <c r="N128" s="1">
        <v>1</v>
      </c>
      <c r="O128" s="1" t="s">
        <v>29</v>
      </c>
      <c r="P128" s="1" t="s">
        <v>39</v>
      </c>
      <c r="Q128" s="1">
        <v>9</v>
      </c>
      <c r="R128" s="1">
        <v>2</v>
      </c>
      <c r="S128" t="s">
        <v>681</v>
      </c>
      <c r="T128" s="1" t="s">
        <v>681</v>
      </c>
      <c r="U128" s="1" t="s">
        <v>33</v>
      </c>
    </row>
    <row r="129" spans="1:21" ht="13.2" x14ac:dyDescent="0.25">
      <c r="A129" s="1">
        <v>111252</v>
      </c>
      <c r="B129" s="2">
        <v>43654.663888888892</v>
      </c>
      <c r="C129" s="1" t="s">
        <v>228</v>
      </c>
      <c r="D129" s="1" t="s">
        <v>106</v>
      </c>
      <c r="E129" s="1" t="s">
        <v>107</v>
      </c>
      <c r="F129" s="1" t="s">
        <v>142</v>
      </c>
      <c r="G129" s="1" t="s">
        <v>43</v>
      </c>
      <c r="H129" s="1" t="s">
        <v>26</v>
      </c>
      <c r="I129" s="1" t="s">
        <v>27</v>
      </c>
      <c r="J129" s="1" t="s">
        <v>28</v>
      </c>
      <c r="K129" s="2">
        <v>43664.729861111111</v>
      </c>
      <c r="L129" s="2">
        <v>43655.163888888892</v>
      </c>
      <c r="M129" s="1">
        <v>0</v>
      </c>
      <c r="N129" s="1">
        <v>1</v>
      </c>
      <c r="O129" s="1" t="s">
        <v>69</v>
      </c>
      <c r="P129" s="1" t="s">
        <v>108</v>
      </c>
      <c r="Q129" s="1">
        <v>14</v>
      </c>
      <c r="R129" s="1">
        <v>2</v>
      </c>
      <c r="S129" t="s">
        <v>681</v>
      </c>
      <c r="T129" s="1" t="s">
        <v>681</v>
      </c>
      <c r="U129" s="1" t="s">
        <v>33</v>
      </c>
    </row>
    <row r="130" spans="1:21" ht="13.2" x14ac:dyDescent="0.25">
      <c r="A130" s="1">
        <v>111248</v>
      </c>
      <c r="B130" s="2">
        <v>43650.654166666667</v>
      </c>
      <c r="C130" s="1" t="s">
        <v>229</v>
      </c>
      <c r="D130" s="1" t="s">
        <v>117</v>
      </c>
      <c r="E130" s="1" t="s">
        <v>118</v>
      </c>
      <c r="F130" s="1" t="s">
        <v>142</v>
      </c>
      <c r="G130" s="1" t="s">
        <v>25</v>
      </c>
      <c r="H130" s="1" t="s">
        <v>26</v>
      </c>
      <c r="I130" s="1" t="s">
        <v>27</v>
      </c>
      <c r="J130" s="1" t="s">
        <v>28</v>
      </c>
      <c r="K130" s="2">
        <v>43661.728472222225</v>
      </c>
      <c r="L130" s="2">
        <v>43656.708333333336</v>
      </c>
      <c r="M130" s="1">
        <v>0</v>
      </c>
      <c r="N130" s="1">
        <v>1</v>
      </c>
      <c r="O130" s="1" t="s">
        <v>29</v>
      </c>
      <c r="P130" s="1" t="s">
        <v>39</v>
      </c>
      <c r="Q130" s="1">
        <v>9</v>
      </c>
      <c r="R130" s="1">
        <v>2</v>
      </c>
      <c r="S130" t="s">
        <v>681</v>
      </c>
      <c r="T130" s="1" t="s">
        <v>681</v>
      </c>
      <c r="U130" s="1" t="s">
        <v>33</v>
      </c>
    </row>
    <row r="131" spans="1:21" ht="13.2" x14ac:dyDescent="0.25">
      <c r="A131" s="1">
        <v>111247</v>
      </c>
      <c r="B131" s="2">
        <v>43649.451388888891</v>
      </c>
      <c r="C131" s="1" t="s">
        <v>230</v>
      </c>
      <c r="D131" s="1" t="s">
        <v>22</v>
      </c>
      <c r="E131" s="1" t="s">
        <v>23</v>
      </c>
      <c r="F131" s="1" t="s">
        <v>142</v>
      </c>
      <c r="G131" s="1" t="s">
        <v>25</v>
      </c>
      <c r="H131" s="1" t="s">
        <v>26</v>
      </c>
      <c r="I131" s="1" t="s">
        <v>27</v>
      </c>
      <c r="J131" s="1" t="s">
        <v>28</v>
      </c>
      <c r="K131" s="2">
        <v>43658.731249999997</v>
      </c>
      <c r="L131" s="2">
        <v>43649.951388888891</v>
      </c>
      <c r="M131" s="1">
        <v>0</v>
      </c>
      <c r="N131" s="1">
        <v>1</v>
      </c>
      <c r="O131" s="1" t="s">
        <v>29</v>
      </c>
      <c r="P131" s="1" t="s">
        <v>30</v>
      </c>
      <c r="Q131" s="1">
        <v>8</v>
      </c>
      <c r="R131" s="1">
        <v>2</v>
      </c>
      <c r="S131" t="s">
        <v>681</v>
      </c>
      <c r="T131" s="1" t="s">
        <v>681</v>
      </c>
      <c r="U131" s="1" t="s">
        <v>48</v>
      </c>
    </row>
    <row r="132" spans="1:21" ht="13.2" x14ac:dyDescent="0.25">
      <c r="A132" s="1">
        <v>111203</v>
      </c>
      <c r="B132" s="2">
        <v>43600.595833333333</v>
      </c>
      <c r="C132" s="1" t="s">
        <v>231</v>
      </c>
      <c r="D132" s="1" t="s">
        <v>113</v>
      </c>
      <c r="E132" s="1" t="s">
        <v>114</v>
      </c>
      <c r="F132" s="1" t="s">
        <v>142</v>
      </c>
      <c r="G132" s="1" t="s">
        <v>25</v>
      </c>
      <c r="H132" s="1" t="s">
        <v>26</v>
      </c>
      <c r="I132" s="1" t="s">
        <v>27</v>
      </c>
      <c r="J132" s="1" t="s">
        <v>28</v>
      </c>
      <c r="K132" s="2">
        <v>43656.724999999999</v>
      </c>
      <c r="L132" s="2">
        <v>43601.095833333333</v>
      </c>
      <c r="M132" s="1">
        <v>0</v>
      </c>
      <c r="N132" s="1">
        <v>1</v>
      </c>
      <c r="O132" s="1" t="s">
        <v>29</v>
      </c>
      <c r="P132" s="1" t="s">
        <v>39</v>
      </c>
      <c r="Q132" s="1">
        <v>9</v>
      </c>
      <c r="R132" s="1">
        <v>2</v>
      </c>
      <c r="S132" t="s">
        <v>681</v>
      </c>
      <c r="T132" s="1" t="s">
        <v>681</v>
      </c>
      <c r="U132" s="1" t="s">
        <v>33</v>
      </c>
    </row>
    <row r="133" spans="1:21" ht="13.2" x14ac:dyDescent="0.25">
      <c r="A133" s="1">
        <v>111180</v>
      </c>
      <c r="B133" s="2">
        <v>43572.724999999999</v>
      </c>
      <c r="C133" s="1" t="s">
        <v>232</v>
      </c>
      <c r="D133" s="1" t="s">
        <v>233</v>
      </c>
      <c r="E133" s="1" t="s">
        <v>234</v>
      </c>
      <c r="F133" s="1" t="s">
        <v>142</v>
      </c>
      <c r="G133" s="1" t="s">
        <v>25</v>
      </c>
      <c r="H133" s="1" t="s">
        <v>62</v>
      </c>
      <c r="I133" s="1" t="s">
        <v>27</v>
      </c>
      <c r="J133" s="1" t="s">
        <v>28</v>
      </c>
      <c r="K133" s="2">
        <v>43655.730555555558</v>
      </c>
      <c r="L133" s="2">
        <v>43573.224999999999</v>
      </c>
      <c r="M133" s="1">
        <v>0</v>
      </c>
      <c r="N133" s="1">
        <v>1</v>
      </c>
      <c r="O133" s="1" t="s">
        <v>29</v>
      </c>
      <c r="P133" s="1" t="s">
        <v>39</v>
      </c>
      <c r="Q133" s="1">
        <v>15</v>
      </c>
      <c r="R133" s="1">
        <v>1</v>
      </c>
      <c r="S133" t="s">
        <v>681</v>
      </c>
      <c r="T133" s="1" t="s">
        <v>681</v>
      </c>
      <c r="U133" s="1" t="s">
        <v>33</v>
      </c>
    </row>
    <row r="134" spans="1:21" ht="13.2" x14ac:dyDescent="0.25">
      <c r="A134" s="1">
        <v>111242</v>
      </c>
      <c r="B134" s="2">
        <v>43643.692361111112</v>
      </c>
      <c r="C134" s="1" t="s">
        <v>235</v>
      </c>
      <c r="D134" s="1" t="s">
        <v>208</v>
      </c>
      <c r="E134" s="1" t="s">
        <v>209</v>
      </c>
      <c r="F134" s="1" t="s">
        <v>142</v>
      </c>
      <c r="G134" s="1" t="s">
        <v>43</v>
      </c>
      <c r="H134" s="1" t="s">
        <v>26</v>
      </c>
      <c r="I134" s="1" t="s">
        <v>27</v>
      </c>
      <c r="J134" s="1" t="s">
        <v>54</v>
      </c>
      <c r="K134" s="2">
        <v>43651.423611111109</v>
      </c>
      <c r="L134" s="2">
        <v>43644.192361111112</v>
      </c>
      <c r="M134" s="1">
        <v>1</v>
      </c>
      <c r="N134" s="1">
        <v>0</v>
      </c>
      <c r="O134" s="1" t="s">
        <v>236</v>
      </c>
      <c r="P134" s="1" t="s">
        <v>108</v>
      </c>
      <c r="Q134" s="1">
        <v>3</v>
      </c>
      <c r="R134" s="1">
        <v>1</v>
      </c>
      <c r="S134" t="s">
        <v>681</v>
      </c>
      <c r="T134" s="1" t="s">
        <v>681</v>
      </c>
      <c r="U134" s="1" t="s">
        <v>33</v>
      </c>
    </row>
    <row r="135" spans="1:21" ht="13.2" x14ac:dyDescent="0.25">
      <c r="A135" s="1">
        <v>111243</v>
      </c>
      <c r="B135" s="2">
        <v>43643.709027777775</v>
      </c>
      <c r="C135" s="1" t="s">
        <v>237</v>
      </c>
      <c r="D135" s="1" t="s">
        <v>208</v>
      </c>
      <c r="E135" s="1" t="s">
        <v>209</v>
      </c>
      <c r="F135" s="1" t="s">
        <v>142</v>
      </c>
      <c r="G135" s="1" t="s">
        <v>43</v>
      </c>
      <c r="H135" s="1" t="s">
        <v>26</v>
      </c>
      <c r="I135" s="1" t="s">
        <v>27</v>
      </c>
      <c r="J135" s="1" t="s">
        <v>54</v>
      </c>
      <c r="K135" s="2">
        <v>43651.423611111109</v>
      </c>
      <c r="L135" s="2">
        <v>43644.209027777775</v>
      </c>
      <c r="M135" s="1">
        <v>1</v>
      </c>
      <c r="N135" s="1">
        <v>0</v>
      </c>
      <c r="O135" s="1" t="s">
        <v>29</v>
      </c>
      <c r="P135" s="1" t="s">
        <v>108</v>
      </c>
      <c r="Q135" s="1">
        <v>3</v>
      </c>
      <c r="R135" s="1">
        <v>0</v>
      </c>
      <c r="S135" t="s">
        <v>681</v>
      </c>
      <c r="T135" s="1" t="s">
        <v>681</v>
      </c>
      <c r="U135" s="1" t="s">
        <v>33</v>
      </c>
    </row>
    <row r="136" spans="1:21" ht="13.2" x14ac:dyDescent="0.25">
      <c r="A136" s="1">
        <v>111240</v>
      </c>
      <c r="B136" s="2">
        <v>43640.558333333334</v>
      </c>
      <c r="C136" s="1" t="s">
        <v>238</v>
      </c>
      <c r="D136" s="1" t="s">
        <v>79</v>
      </c>
      <c r="E136" s="1" t="s">
        <v>80</v>
      </c>
      <c r="F136" s="1" t="s">
        <v>142</v>
      </c>
      <c r="G136" s="1" t="s">
        <v>25</v>
      </c>
      <c r="H136" s="1" t="s">
        <v>26</v>
      </c>
      <c r="I136" s="1" t="s">
        <v>27</v>
      </c>
      <c r="J136" s="1" t="s">
        <v>28</v>
      </c>
      <c r="K136" s="2">
        <v>43647.731249999997</v>
      </c>
      <c r="L136" s="2">
        <v>43641.058333333334</v>
      </c>
      <c r="M136" s="1">
        <v>0</v>
      </c>
      <c r="N136" s="1">
        <v>1</v>
      </c>
      <c r="O136" s="1" t="s">
        <v>29</v>
      </c>
      <c r="P136" s="1" t="s">
        <v>96</v>
      </c>
      <c r="Q136" s="1">
        <v>6</v>
      </c>
      <c r="R136" s="1">
        <v>1</v>
      </c>
      <c r="S136" t="s">
        <v>681</v>
      </c>
      <c r="T136" s="1" t="s">
        <v>681</v>
      </c>
      <c r="U136" s="1" t="s">
        <v>48</v>
      </c>
    </row>
    <row r="137" spans="1:21" ht="13.2" x14ac:dyDescent="0.25">
      <c r="A137" s="1">
        <v>111146</v>
      </c>
      <c r="B137" s="2">
        <v>43543.347916666666</v>
      </c>
      <c r="C137" s="1" t="s">
        <v>239</v>
      </c>
      <c r="D137" s="1" t="s">
        <v>113</v>
      </c>
      <c r="E137" s="1" t="s">
        <v>114</v>
      </c>
      <c r="F137" s="1" t="s">
        <v>142</v>
      </c>
      <c r="G137" s="1" t="s">
        <v>25</v>
      </c>
      <c r="H137" s="1" t="s">
        <v>26</v>
      </c>
      <c r="I137" s="1" t="s">
        <v>27</v>
      </c>
      <c r="J137" s="1" t="s">
        <v>28</v>
      </c>
      <c r="K137" s="2">
        <v>43647.724305555559</v>
      </c>
      <c r="L137" s="2">
        <v>43543.847916666666</v>
      </c>
      <c r="M137" s="1">
        <v>0</v>
      </c>
      <c r="N137" s="1">
        <v>1</v>
      </c>
      <c r="O137" s="1" t="s">
        <v>29</v>
      </c>
      <c r="P137" s="1" t="s">
        <v>39</v>
      </c>
      <c r="Q137" s="1">
        <v>35</v>
      </c>
      <c r="R137" s="1">
        <v>5</v>
      </c>
      <c r="S137" t="s">
        <v>681</v>
      </c>
      <c r="T137" s="1" t="s">
        <v>681</v>
      </c>
      <c r="U137" s="1" t="s">
        <v>33</v>
      </c>
    </row>
    <row r="138" spans="1:21" ht="13.2" x14ac:dyDescent="0.25">
      <c r="A138" s="1">
        <v>111220</v>
      </c>
      <c r="B138" s="2">
        <v>43616.554861111108</v>
      </c>
      <c r="C138" s="1" t="s">
        <v>240</v>
      </c>
      <c r="D138" s="1" t="s">
        <v>241</v>
      </c>
      <c r="E138" s="1" t="s">
        <v>242</v>
      </c>
      <c r="F138" s="1" t="s">
        <v>142</v>
      </c>
      <c r="G138" s="1" t="s">
        <v>25</v>
      </c>
      <c r="H138" s="1" t="s">
        <v>26</v>
      </c>
      <c r="I138" s="1" t="s">
        <v>27</v>
      </c>
      <c r="J138" s="1" t="s">
        <v>28</v>
      </c>
      <c r="K138" s="2">
        <v>43637.755555555559</v>
      </c>
      <c r="L138" s="2">
        <v>43626.708333333336</v>
      </c>
      <c r="M138" s="1">
        <v>0</v>
      </c>
      <c r="N138" s="1">
        <v>1</v>
      </c>
      <c r="O138" s="1" t="s">
        <v>69</v>
      </c>
      <c r="P138" s="1" t="s">
        <v>30</v>
      </c>
      <c r="Q138" s="1">
        <v>17</v>
      </c>
      <c r="R138" s="1">
        <v>1</v>
      </c>
      <c r="S138" t="s">
        <v>681</v>
      </c>
      <c r="T138" s="1" t="s">
        <v>681</v>
      </c>
      <c r="U138" s="1" t="s">
        <v>33</v>
      </c>
    </row>
    <row r="139" spans="1:21" ht="13.2" x14ac:dyDescent="0.25">
      <c r="A139" s="1">
        <v>111224</v>
      </c>
      <c r="B139" s="2">
        <v>43620.456944444442</v>
      </c>
      <c r="C139" s="1" t="s">
        <v>243</v>
      </c>
      <c r="D139" s="1" t="s">
        <v>117</v>
      </c>
      <c r="E139" s="1" t="s">
        <v>118</v>
      </c>
      <c r="F139" s="1" t="s">
        <v>142</v>
      </c>
      <c r="G139" s="1" t="s">
        <v>25</v>
      </c>
      <c r="H139" s="1" t="s">
        <v>26</v>
      </c>
      <c r="I139" s="1" t="s">
        <v>27</v>
      </c>
      <c r="J139" s="1" t="s">
        <v>28</v>
      </c>
      <c r="K139" s="2">
        <v>43637.685416666667</v>
      </c>
      <c r="L139" s="2">
        <v>43626.71875</v>
      </c>
      <c r="M139" s="1">
        <v>0</v>
      </c>
      <c r="N139" s="1">
        <v>1</v>
      </c>
      <c r="O139" s="1" t="s">
        <v>29</v>
      </c>
      <c r="P139" s="1" t="s">
        <v>39</v>
      </c>
      <c r="Q139" s="1">
        <v>8</v>
      </c>
      <c r="R139" s="1">
        <v>3</v>
      </c>
      <c r="S139" t="s">
        <v>681</v>
      </c>
      <c r="T139" s="1" t="s">
        <v>681</v>
      </c>
      <c r="U139" s="1" t="s">
        <v>33</v>
      </c>
    </row>
    <row r="140" spans="1:21" ht="13.2" x14ac:dyDescent="0.25">
      <c r="A140" s="1">
        <v>111216</v>
      </c>
      <c r="B140" s="2">
        <v>43614.672222222223</v>
      </c>
      <c r="C140" s="1" t="s">
        <v>244</v>
      </c>
      <c r="D140" s="1" t="s">
        <v>120</v>
      </c>
      <c r="E140" s="1" t="s">
        <v>121</v>
      </c>
      <c r="F140" s="1" t="s">
        <v>142</v>
      </c>
      <c r="G140" s="1" t="s">
        <v>25</v>
      </c>
      <c r="H140" s="1" t="s">
        <v>26</v>
      </c>
      <c r="I140" s="1" t="s">
        <v>27</v>
      </c>
      <c r="J140" s="1" t="s">
        <v>28</v>
      </c>
      <c r="K140" s="2">
        <v>43637.615972222222</v>
      </c>
      <c r="L140" s="2">
        <v>43636.760416666664</v>
      </c>
      <c r="M140" s="1">
        <v>0</v>
      </c>
      <c r="N140" s="1">
        <v>1</v>
      </c>
      <c r="O140" s="1" t="s">
        <v>29</v>
      </c>
      <c r="P140" s="1" t="s">
        <v>39</v>
      </c>
      <c r="Q140" s="1">
        <v>14</v>
      </c>
      <c r="R140" s="1">
        <v>3</v>
      </c>
      <c r="S140" t="s">
        <v>681</v>
      </c>
      <c r="T140" s="1" t="s">
        <v>681</v>
      </c>
      <c r="U140" s="1" t="s">
        <v>33</v>
      </c>
    </row>
    <row r="141" spans="1:21" ht="13.2" x14ac:dyDescent="0.25">
      <c r="A141" s="1">
        <v>111221</v>
      </c>
      <c r="B141" s="2">
        <v>43619.399305555555</v>
      </c>
      <c r="C141" s="1" t="s">
        <v>245</v>
      </c>
      <c r="D141" s="1" t="s">
        <v>120</v>
      </c>
      <c r="E141" s="1" t="s">
        <v>121</v>
      </c>
      <c r="F141" s="1" t="s">
        <v>142</v>
      </c>
      <c r="G141" s="1" t="s">
        <v>25</v>
      </c>
      <c r="H141" s="1" t="s">
        <v>26</v>
      </c>
      <c r="I141" s="1" t="s">
        <v>27</v>
      </c>
      <c r="J141" s="1" t="s">
        <v>28</v>
      </c>
      <c r="K141" s="2">
        <v>43630.737500000003</v>
      </c>
      <c r="L141" s="2">
        <v>43629.770833333336</v>
      </c>
      <c r="M141" s="1">
        <v>0</v>
      </c>
      <c r="N141" s="1">
        <v>1</v>
      </c>
      <c r="O141" s="1" t="s">
        <v>29</v>
      </c>
      <c r="P141" s="1" t="s">
        <v>39</v>
      </c>
      <c r="Q141" s="1">
        <v>15</v>
      </c>
      <c r="R141" s="1">
        <v>6</v>
      </c>
      <c r="S141" t="s">
        <v>681</v>
      </c>
      <c r="T141" s="1" t="s">
        <v>681</v>
      </c>
      <c r="U141" s="1" t="s">
        <v>33</v>
      </c>
    </row>
    <row r="142" spans="1:21" ht="13.2" x14ac:dyDescent="0.25">
      <c r="A142" s="1">
        <v>111217</v>
      </c>
      <c r="B142" s="2">
        <v>43614.679166666669</v>
      </c>
      <c r="C142" s="1" t="s">
        <v>246</v>
      </c>
      <c r="D142" s="1" t="s">
        <v>120</v>
      </c>
      <c r="E142" s="1" t="s">
        <v>121</v>
      </c>
      <c r="F142" s="1" t="s">
        <v>142</v>
      </c>
      <c r="G142" s="1" t="s">
        <v>25</v>
      </c>
      <c r="H142" s="1" t="s">
        <v>26</v>
      </c>
      <c r="I142" s="1" t="s">
        <v>27</v>
      </c>
      <c r="J142" s="1" t="s">
        <v>28</v>
      </c>
      <c r="K142" s="2">
        <v>43630.584722222222</v>
      </c>
      <c r="L142" s="2">
        <v>43626.708333333336</v>
      </c>
      <c r="M142" s="1">
        <v>0</v>
      </c>
      <c r="N142" s="1">
        <v>1</v>
      </c>
      <c r="O142" s="1" t="s">
        <v>29</v>
      </c>
      <c r="P142" s="1" t="s">
        <v>39</v>
      </c>
      <c r="Q142" s="1">
        <v>8</v>
      </c>
      <c r="R142" s="1">
        <v>3</v>
      </c>
      <c r="S142" t="s">
        <v>681</v>
      </c>
      <c r="T142" s="1" t="s">
        <v>681</v>
      </c>
      <c r="U142" s="1" t="s">
        <v>33</v>
      </c>
    </row>
    <row r="143" spans="1:21" ht="13.2" x14ac:dyDescent="0.25">
      <c r="A143" s="1">
        <v>111193</v>
      </c>
      <c r="B143" s="2">
        <v>43591.39166666667</v>
      </c>
      <c r="C143" s="1" t="s">
        <v>247</v>
      </c>
      <c r="D143" s="1" t="s">
        <v>51</v>
      </c>
      <c r="E143" s="1" t="s">
        <v>52</v>
      </c>
      <c r="F143" s="1" t="s">
        <v>142</v>
      </c>
      <c r="G143" s="1" t="s">
        <v>25</v>
      </c>
      <c r="H143" s="1" t="s">
        <v>26</v>
      </c>
      <c r="I143" s="1" t="s">
        <v>27</v>
      </c>
      <c r="J143" s="1" t="s">
        <v>28</v>
      </c>
      <c r="K143" s="2">
        <v>43623.734027777777</v>
      </c>
      <c r="L143" s="2">
        <v>43591.89166666667</v>
      </c>
      <c r="M143" s="1">
        <v>0</v>
      </c>
      <c r="N143" s="1">
        <v>1</v>
      </c>
      <c r="O143" s="1" t="s">
        <v>29</v>
      </c>
      <c r="P143" s="1" t="s">
        <v>30</v>
      </c>
      <c r="Q143" s="1">
        <v>11</v>
      </c>
      <c r="R143" s="1">
        <v>4</v>
      </c>
      <c r="S143" t="s">
        <v>681</v>
      </c>
      <c r="T143" s="1" t="s">
        <v>681</v>
      </c>
      <c r="U143" s="1" t="s">
        <v>48</v>
      </c>
    </row>
    <row r="144" spans="1:21" ht="13.2" x14ac:dyDescent="0.25">
      <c r="A144" s="1">
        <v>111183</v>
      </c>
      <c r="B144" s="2">
        <v>43577.539583333331</v>
      </c>
      <c r="C144" s="1" t="s">
        <v>248</v>
      </c>
      <c r="D144" s="1" t="s">
        <v>113</v>
      </c>
      <c r="E144" s="1" t="s">
        <v>114</v>
      </c>
      <c r="F144" s="1" t="s">
        <v>142</v>
      </c>
      <c r="G144" s="1" t="s">
        <v>25</v>
      </c>
      <c r="H144" s="1" t="s">
        <v>26</v>
      </c>
      <c r="I144" s="1" t="s">
        <v>27</v>
      </c>
      <c r="J144" s="1" t="s">
        <v>28</v>
      </c>
      <c r="K144" s="2">
        <v>43620.71875</v>
      </c>
      <c r="L144" s="2">
        <v>43578.039583333331</v>
      </c>
      <c r="M144" s="1">
        <v>0</v>
      </c>
      <c r="N144" s="1">
        <v>1</v>
      </c>
      <c r="O144" s="1" t="s">
        <v>29</v>
      </c>
      <c r="P144" s="1" t="s">
        <v>39</v>
      </c>
      <c r="Q144" s="1">
        <v>61</v>
      </c>
      <c r="R144" s="1">
        <v>11</v>
      </c>
      <c r="S144" t="s">
        <v>681</v>
      </c>
      <c r="T144" s="1" t="s">
        <v>681</v>
      </c>
      <c r="U144" s="1" t="s">
        <v>48</v>
      </c>
    </row>
    <row r="145" spans="1:21" ht="13.2" x14ac:dyDescent="0.25">
      <c r="A145" s="1">
        <v>111198</v>
      </c>
      <c r="B145" s="2">
        <v>43595.393750000003</v>
      </c>
      <c r="C145" s="1" t="s">
        <v>249</v>
      </c>
      <c r="D145" s="1" t="s">
        <v>178</v>
      </c>
      <c r="E145" s="1" t="s">
        <v>179</v>
      </c>
      <c r="F145" s="1" t="s">
        <v>142</v>
      </c>
      <c r="G145" s="1" t="s">
        <v>25</v>
      </c>
      <c r="H145" s="1" t="s">
        <v>26</v>
      </c>
      <c r="I145" s="1" t="s">
        <v>27</v>
      </c>
      <c r="J145" s="1" t="s">
        <v>28</v>
      </c>
      <c r="K145" s="2">
        <v>43619.728472222225</v>
      </c>
      <c r="L145" s="2">
        <v>43595.893750000003</v>
      </c>
      <c r="M145" s="1">
        <v>0</v>
      </c>
      <c r="N145" s="1">
        <v>1</v>
      </c>
      <c r="O145" s="1" t="s">
        <v>29</v>
      </c>
      <c r="P145" s="1" t="s">
        <v>39</v>
      </c>
      <c r="Q145" s="1">
        <v>13</v>
      </c>
      <c r="R145" s="1">
        <v>2</v>
      </c>
      <c r="S145" t="s">
        <v>681</v>
      </c>
      <c r="T145" s="1" t="s">
        <v>681</v>
      </c>
      <c r="U145" s="1" t="s">
        <v>33</v>
      </c>
    </row>
    <row r="146" spans="1:21" ht="13.2" x14ac:dyDescent="0.25">
      <c r="A146" s="1">
        <v>111199</v>
      </c>
      <c r="B146" s="2">
        <v>43599.40347222222</v>
      </c>
      <c r="C146" s="1" t="s">
        <v>250</v>
      </c>
      <c r="D146" s="1" t="s">
        <v>101</v>
      </c>
      <c r="E146" s="1" t="s">
        <v>102</v>
      </c>
      <c r="F146" s="1" t="s">
        <v>142</v>
      </c>
      <c r="G146" s="1" t="s">
        <v>25</v>
      </c>
      <c r="H146" s="1" t="s">
        <v>26</v>
      </c>
      <c r="I146" s="1" t="s">
        <v>27</v>
      </c>
      <c r="J146" s="1" t="s">
        <v>28</v>
      </c>
      <c r="K146" s="2">
        <v>43614.707638888889</v>
      </c>
      <c r="L146" s="2">
        <v>43599.90347222222</v>
      </c>
      <c r="M146" s="1">
        <v>0</v>
      </c>
      <c r="N146" s="1">
        <v>1</v>
      </c>
      <c r="O146" s="1" t="s">
        <v>29</v>
      </c>
      <c r="P146" s="1" t="s">
        <v>30</v>
      </c>
      <c r="Q146" s="1">
        <v>11</v>
      </c>
      <c r="R146" s="1">
        <v>3</v>
      </c>
      <c r="S146" t="s">
        <v>681</v>
      </c>
      <c r="T146" s="1" t="s">
        <v>681</v>
      </c>
      <c r="U146" s="1" t="s">
        <v>33</v>
      </c>
    </row>
    <row r="147" spans="1:21" ht="13.2" x14ac:dyDescent="0.25">
      <c r="A147" s="1">
        <v>111194</v>
      </c>
      <c r="B147" s="2">
        <v>43591.700694444444</v>
      </c>
      <c r="C147" s="1" t="s">
        <v>251</v>
      </c>
      <c r="D147" s="1" t="s">
        <v>113</v>
      </c>
      <c r="E147" s="1" t="s">
        <v>114</v>
      </c>
      <c r="F147" s="1" t="s">
        <v>142</v>
      </c>
      <c r="G147" s="1" t="s">
        <v>25</v>
      </c>
      <c r="H147" s="1" t="s">
        <v>26</v>
      </c>
      <c r="I147" s="1" t="s">
        <v>27</v>
      </c>
      <c r="J147" s="1" t="s">
        <v>28</v>
      </c>
      <c r="K147" s="2">
        <v>43599.824305555558</v>
      </c>
      <c r="L147" s="2">
        <v>43592.200694444444</v>
      </c>
      <c r="M147" s="1">
        <v>0</v>
      </c>
      <c r="N147" s="1">
        <v>1</v>
      </c>
      <c r="O147" s="1" t="s">
        <v>29</v>
      </c>
      <c r="P147" s="1" t="s">
        <v>39</v>
      </c>
      <c r="Q147" s="1">
        <v>26</v>
      </c>
      <c r="R147" s="1">
        <v>5</v>
      </c>
      <c r="S147" t="s">
        <v>681</v>
      </c>
      <c r="T147" s="1" t="s">
        <v>681</v>
      </c>
      <c r="U147" s="1" t="s">
        <v>33</v>
      </c>
    </row>
    <row r="148" spans="1:21" ht="13.2" x14ac:dyDescent="0.25">
      <c r="A148" s="1">
        <v>111187</v>
      </c>
      <c r="B148" s="2">
        <v>43584.356249999997</v>
      </c>
      <c r="C148" s="1" t="s">
        <v>252</v>
      </c>
      <c r="D148" s="1" t="s">
        <v>113</v>
      </c>
      <c r="E148" s="1" t="s">
        <v>114</v>
      </c>
      <c r="F148" s="1" t="s">
        <v>142</v>
      </c>
      <c r="G148" s="1" t="s">
        <v>25</v>
      </c>
      <c r="H148" s="1" t="s">
        <v>26</v>
      </c>
      <c r="I148" s="1" t="s">
        <v>27</v>
      </c>
      <c r="J148" s="1" t="s">
        <v>28</v>
      </c>
      <c r="K148" s="2">
        <v>43595.729861111111</v>
      </c>
      <c r="L148" s="2">
        <v>43584.856249999997</v>
      </c>
      <c r="M148" s="1">
        <v>0</v>
      </c>
      <c r="N148" s="1">
        <v>1</v>
      </c>
      <c r="O148" s="1" t="s">
        <v>29</v>
      </c>
      <c r="P148" s="1" t="s">
        <v>39</v>
      </c>
      <c r="Q148" s="1">
        <v>10</v>
      </c>
      <c r="R148" s="1">
        <v>2</v>
      </c>
      <c r="S148" t="s">
        <v>681</v>
      </c>
      <c r="T148" s="1" t="s">
        <v>681</v>
      </c>
      <c r="U148" s="1" t="s">
        <v>33</v>
      </c>
    </row>
    <row r="149" spans="1:21" ht="13.2" x14ac:dyDescent="0.25">
      <c r="A149" s="1">
        <v>111182</v>
      </c>
      <c r="B149" s="2">
        <v>43577.473611111112</v>
      </c>
      <c r="C149" s="1" t="s">
        <v>253</v>
      </c>
      <c r="D149" s="1" t="s">
        <v>241</v>
      </c>
      <c r="E149" s="1" t="s">
        <v>242</v>
      </c>
      <c r="F149" s="1" t="s">
        <v>142</v>
      </c>
      <c r="G149" s="1" t="s">
        <v>25</v>
      </c>
      <c r="H149" s="1" t="s">
        <v>26</v>
      </c>
      <c r="I149" s="1" t="s">
        <v>75</v>
      </c>
      <c r="J149" s="1" t="s">
        <v>28</v>
      </c>
      <c r="K149" s="2">
        <v>43593.720833333333</v>
      </c>
      <c r="L149" s="2">
        <v>43577.973611111112</v>
      </c>
      <c r="M149" s="1">
        <v>0</v>
      </c>
      <c r="N149" s="1">
        <v>1</v>
      </c>
      <c r="O149" s="1" t="s">
        <v>29</v>
      </c>
      <c r="P149" s="1" t="s">
        <v>39</v>
      </c>
      <c r="Q149" s="1">
        <v>9</v>
      </c>
      <c r="R149" s="1">
        <v>4</v>
      </c>
      <c r="S149" t="s">
        <v>681</v>
      </c>
      <c r="T149" s="1" t="s">
        <v>681</v>
      </c>
      <c r="U149" s="1" t="s">
        <v>33</v>
      </c>
    </row>
    <row r="150" spans="1:21" ht="13.2" x14ac:dyDescent="0.25">
      <c r="A150" s="1">
        <v>111185</v>
      </c>
      <c r="B150" s="2">
        <v>43580.487500000003</v>
      </c>
      <c r="C150" s="1" t="s">
        <v>254</v>
      </c>
      <c r="D150" s="1" t="s">
        <v>113</v>
      </c>
      <c r="E150" s="1" t="s">
        <v>114</v>
      </c>
      <c r="F150" s="1" t="s">
        <v>142</v>
      </c>
      <c r="G150" s="1" t="s">
        <v>25</v>
      </c>
      <c r="H150" s="1" t="s">
        <v>26</v>
      </c>
      <c r="I150" s="1" t="s">
        <v>27</v>
      </c>
      <c r="J150" s="1" t="s">
        <v>28</v>
      </c>
      <c r="K150" s="2">
        <v>43591.746527777781</v>
      </c>
      <c r="L150" s="2">
        <v>43580.987500000003</v>
      </c>
      <c r="M150" s="1">
        <v>0</v>
      </c>
      <c r="N150" s="1">
        <v>1</v>
      </c>
      <c r="O150" s="1" t="s">
        <v>29</v>
      </c>
      <c r="P150" s="1" t="s">
        <v>39</v>
      </c>
      <c r="Q150" s="1">
        <v>11</v>
      </c>
      <c r="R150" s="1">
        <v>5</v>
      </c>
      <c r="S150" t="s">
        <v>681</v>
      </c>
      <c r="T150" s="1" t="s">
        <v>681</v>
      </c>
      <c r="U150" s="1" t="s">
        <v>48</v>
      </c>
    </row>
    <row r="151" spans="1:21" ht="13.2" x14ac:dyDescent="0.25">
      <c r="A151" s="1">
        <v>111157</v>
      </c>
      <c r="B151" s="2">
        <v>43552.350694444445</v>
      </c>
      <c r="C151" s="1" t="s">
        <v>255</v>
      </c>
      <c r="D151" s="1" t="s">
        <v>113</v>
      </c>
      <c r="E151" s="1" t="s">
        <v>114</v>
      </c>
      <c r="F151" s="1" t="s">
        <v>142</v>
      </c>
      <c r="G151" s="1" t="s">
        <v>25</v>
      </c>
      <c r="H151" s="1" t="s">
        <v>26</v>
      </c>
      <c r="I151" s="1" t="s">
        <v>27</v>
      </c>
      <c r="J151" s="1" t="s">
        <v>28</v>
      </c>
      <c r="K151" s="2">
        <v>43585.411805555559</v>
      </c>
      <c r="L151" s="2">
        <v>43552.850694444445</v>
      </c>
      <c r="M151" s="1">
        <v>0</v>
      </c>
      <c r="N151" s="1">
        <v>1</v>
      </c>
      <c r="O151" s="1" t="s">
        <v>29</v>
      </c>
      <c r="P151" s="1" t="s">
        <v>39</v>
      </c>
      <c r="Q151" s="1">
        <v>21</v>
      </c>
      <c r="R151" s="1">
        <v>3</v>
      </c>
      <c r="S151" t="s">
        <v>681</v>
      </c>
      <c r="T151" s="1" t="s">
        <v>681</v>
      </c>
      <c r="U151" s="1" t="s">
        <v>33</v>
      </c>
    </row>
    <row r="152" spans="1:21" ht="13.2" x14ac:dyDescent="0.25">
      <c r="A152" s="1">
        <v>111152</v>
      </c>
      <c r="B152" s="2">
        <v>43544.561111111114</v>
      </c>
      <c r="C152" s="1" t="s">
        <v>256</v>
      </c>
      <c r="D152" s="1" t="s">
        <v>113</v>
      </c>
      <c r="E152" s="1" t="s">
        <v>114</v>
      </c>
      <c r="F152" s="1" t="s">
        <v>142</v>
      </c>
      <c r="G152" s="1" t="s">
        <v>25</v>
      </c>
      <c r="H152" s="1" t="s">
        <v>26</v>
      </c>
      <c r="I152" s="1" t="s">
        <v>27</v>
      </c>
      <c r="J152" s="1" t="s">
        <v>28</v>
      </c>
      <c r="K152" s="2">
        <v>43565.761111111111</v>
      </c>
      <c r="L152" s="2">
        <v>43545.061111111114</v>
      </c>
      <c r="M152" s="1">
        <v>0</v>
      </c>
      <c r="N152" s="1">
        <v>1</v>
      </c>
      <c r="O152" s="1" t="s">
        <v>29</v>
      </c>
      <c r="P152" s="1" t="s">
        <v>39</v>
      </c>
      <c r="Q152" s="1">
        <v>25</v>
      </c>
      <c r="R152" s="1">
        <v>1</v>
      </c>
      <c r="S152" t="s">
        <v>681</v>
      </c>
      <c r="T152" s="1" t="s">
        <v>681</v>
      </c>
      <c r="U152" s="1" t="s">
        <v>48</v>
      </c>
    </row>
    <row r="153" spans="1:21" ht="13.2" x14ac:dyDescent="0.25">
      <c r="A153" s="1">
        <v>111151</v>
      </c>
      <c r="B153" s="2">
        <v>43544.55972222222</v>
      </c>
      <c r="C153" s="1" t="s">
        <v>257</v>
      </c>
      <c r="D153" s="1" t="s">
        <v>178</v>
      </c>
      <c r="E153" s="1" t="s">
        <v>179</v>
      </c>
      <c r="F153" s="1" t="s">
        <v>142</v>
      </c>
      <c r="G153" s="1" t="s">
        <v>25</v>
      </c>
      <c r="H153" s="1" t="s">
        <v>26</v>
      </c>
      <c r="I153" s="1" t="s">
        <v>27</v>
      </c>
      <c r="J153" s="1" t="s">
        <v>28</v>
      </c>
      <c r="K153" s="2">
        <v>43565.749305555553</v>
      </c>
      <c r="L153" s="2">
        <v>43545.05972222222</v>
      </c>
      <c r="M153" s="1">
        <v>0</v>
      </c>
      <c r="N153" s="1">
        <v>1</v>
      </c>
      <c r="O153" s="1" t="s">
        <v>29</v>
      </c>
      <c r="P153" s="1" t="s">
        <v>39</v>
      </c>
      <c r="Q153" s="1">
        <v>33</v>
      </c>
      <c r="R153" s="1">
        <v>9</v>
      </c>
      <c r="S153" t="s">
        <v>681</v>
      </c>
      <c r="T153" s="1" t="s">
        <v>681</v>
      </c>
      <c r="U153" s="1" t="s">
        <v>33</v>
      </c>
    </row>
    <row r="154" spans="1:21" ht="13.2" x14ac:dyDescent="0.25">
      <c r="A154" s="1">
        <v>111149</v>
      </c>
      <c r="B154" s="2">
        <v>43544.488888888889</v>
      </c>
      <c r="C154" s="1" t="s">
        <v>258</v>
      </c>
      <c r="D154" s="1" t="s">
        <v>178</v>
      </c>
      <c r="E154" s="1" t="s">
        <v>179</v>
      </c>
      <c r="F154" s="1" t="s">
        <v>142</v>
      </c>
      <c r="G154" s="1" t="s">
        <v>25</v>
      </c>
      <c r="H154" s="1" t="s">
        <v>26</v>
      </c>
      <c r="I154" s="1" t="s">
        <v>27</v>
      </c>
      <c r="J154" s="1" t="s">
        <v>28</v>
      </c>
      <c r="K154" s="2">
        <v>43565.749305555553</v>
      </c>
      <c r="L154" s="2">
        <v>43544.988888888889</v>
      </c>
      <c r="M154" s="1">
        <v>0</v>
      </c>
      <c r="N154" s="1">
        <v>1</v>
      </c>
      <c r="O154" s="1" t="s">
        <v>29</v>
      </c>
      <c r="P154" s="1" t="s">
        <v>39</v>
      </c>
      <c r="Q154" s="1">
        <v>6</v>
      </c>
      <c r="R154" s="1">
        <v>2</v>
      </c>
      <c r="S154" t="s">
        <v>681</v>
      </c>
      <c r="T154" s="1" t="s">
        <v>681</v>
      </c>
      <c r="U154" s="1" t="s">
        <v>33</v>
      </c>
    </row>
    <row r="155" spans="1:21" ht="13.2" x14ac:dyDescent="0.25">
      <c r="A155" s="1">
        <v>111121</v>
      </c>
      <c r="B155" s="2">
        <v>43502.637499999997</v>
      </c>
      <c r="C155" s="1" t="s">
        <v>259</v>
      </c>
      <c r="D155" s="1" t="s">
        <v>241</v>
      </c>
      <c r="E155" s="1" t="s">
        <v>242</v>
      </c>
      <c r="F155" s="1" t="s">
        <v>142</v>
      </c>
      <c r="G155" s="1" t="s">
        <v>25</v>
      </c>
      <c r="H155" s="1" t="s">
        <v>26</v>
      </c>
      <c r="I155" s="1" t="s">
        <v>75</v>
      </c>
      <c r="J155" s="1" t="s">
        <v>28</v>
      </c>
      <c r="K155" s="2">
        <v>43559.728472222225</v>
      </c>
      <c r="L155" s="2">
        <v>44415.137499999997</v>
      </c>
      <c r="M155" s="1">
        <v>0</v>
      </c>
      <c r="N155" s="1">
        <v>1</v>
      </c>
      <c r="O155" s="1" t="s">
        <v>29</v>
      </c>
      <c r="P155" s="1" t="s">
        <v>39</v>
      </c>
      <c r="Q155" s="1">
        <v>18</v>
      </c>
      <c r="R155" s="1">
        <v>3</v>
      </c>
      <c r="S155" t="s">
        <v>681</v>
      </c>
      <c r="T155" s="1" t="s">
        <v>681</v>
      </c>
      <c r="U155" s="1" t="s">
        <v>33</v>
      </c>
    </row>
    <row r="156" spans="1:21" ht="13.2" x14ac:dyDescent="0.25">
      <c r="A156" s="1">
        <v>111162</v>
      </c>
      <c r="B156" s="2">
        <v>43556.472916666666</v>
      </c>
      <c r="C156" s="1" t="s">
        <v>260</v>
      </c>
      <c r="D156" s="1" t="s">
        <v>101</v>
      </c>
      <c r="E156" s="1" t="s">
        <v>102</v>
      </c>
      <c r="F156" s="1" t="s">
        <v>142</v>
      </c>
      <c r="G156" s="1" t="s">
        <v>25</v>
      </c>
      <c r="H156" s="1" t="s">
        <v>26</v>
      </c>
      <c r="I156" s="1" t="s">
        <v>27</v>
      </c>
      <c r="J156" s="1" t="s">
        <v>28</v>
      </c>
      <c r="K156" s="2">
        <v>43558.754861111112</v>
      </c>
      <c r="L156" s="2">
        <v>43556.972916666666</v>
      </c>
      <c r="M156" s="1">
        <v>0</v>
      </c>
      <c r="N156" s="1">
        <v>1</v>
      </c>
      <c r="O156" s="1" t="s">
        <v>29</v>
      </c>
      <c r="P156" s="1" t="s">
        <v>30</v>
      </c>
      <c r="Q156" s="1">
        <v>11</v>
      </c>
      <c r="R156" s="1">
        <v>2</v>
      </c>
      <c r="S156" t="s">
        <v>681</v>
      </c>
      <c r="T156" s="1" t="s">
        <v>681</v>
      </c>
      <c r="U156" s="1" t="s">
        <v>33</v>
      </c>
    </row>
    <row r="157" spans="1:21" ht="13.2" x14ac:dyDescent="0.25">
      <c r="A157" s="1">
        <v>111158</v>
      </c>
      <c r="B157" s="2">
        <v>43552.432638888888</v>
      </c>
      <c r="C157" s="1" t="s">
        <v>261</v>
      </c>
      <c r="D157" s="1" t="s">
        <v>101</v>
      </c>
      <c r="E157" s="1" t="s">
        <v>102</v>
      </c>
      <c r="F157" s="1" t="s">
        <v>142</v>
      </c>
      <c r="G157" s="1" t="s">
        <v>25</v>
      </c>
      <c r="H157" s="1" t="s">
        <v>26</v>
      </c>
      <c r="I157" s="1" t="s">
        <v>27</v>
      </c>
      <c r="J157" s="1" t="s">
        <v>28</v>
      </c>
      <c r="K157" s="2">
        <v>43556.738888888889</v>
      </c>
      <c r="L157" s="2">
        <v>43552.932638888888</v>
      </c>
      <c r="M157" s="1">
        <v>0</v>
      </c>
      <c r="N157" s="1">
        <v>1</v>
      </c>
      <c r="O157" s="1" t="s">
        <v>29</v>
      </c>
      <c r="P157" s="1" t="s">
        <v>30</v>
      </c>
      <c r="Q157" s="1">
        <v>12</v>
      </c>
      <c r="R157" s="1">
        <v>1</v>
      </c>
      <c r="S157" t="s">
        <v>681</v>
      </c>
      <c r="T157" s="1" t="s">
        <v>681</v>
      </c>
      <c r="U157" s="1" t="s">
        <v>33</v>
      </c>
    </row>
    <row r="158" spans="1:21" ht="13.2" x14ac:dyDescent="0.25">
      <c r="A158" s="1">
        <v>111136</v>
      </c>
      <c r="B158" s="2">
        <v>43517.708333333336</v>
      </c>
      <c r="C158" s="1" t="s">
        <v>262</v>
      </c>
      <c r="D158" s="1" t="s">
        <v>113</v>
      </c>
      <c r="E158" s="1" t="s">
        <v>114</v>
      </c>
      <c r="F158" s="1" t="s">
        <v>142</v>
      </c>
      <c r="G158" s="1" t="s">
        <v>25</v>
      </c>
      <c r="H158" s="1" t="s">
        <v>26</v>
      </c>
      <c r="I158" s="1" t="s">
        <v>27</v>
      </c>
      <c r="J158" s="1" t="s">
        <v>28</v>
      </c>
      <c r="K158" s="2">
        <v>43552.736111111109</v>
      </c>
      <c r="L158" s="2">
        <v>43518.208333333336</v>
      </c>
      <c r="M158" s="1">
        <v>0</v>
      </c>
      <c r="N158" s="1">
        <v>1</v>
      </c>
      <c r="O158" s="1" t="s">
        <v>29</v>
      </c>
      <c r="P158" s="1" t="s">
        <v>39</v>
      </c>
      <c r="Q158" s="1">
        <v>35</v>
      </c>
      <c r="R158" s="1">
        <v>2</v>
      </c>
      <c r="S158" t="s">
        <v>681</v>
      </c>
      <c r="T158" s="1" t="s">
        <v>681</v>
      </c>
      <c r="U158" s="1" t="s">
        <v>33</v>
      </c>
    </row>
    <row r="159" spans="1:21" ht="13.2" x14ac:dyDescent="0.25">
      <c r="A159" s="1">
        <v>111154</v>
      </c>
      <c r="B159" s="2">
        <v>43545.35</v>
      </c>
      <c r="C159" s="1" t="s">
        <v>263</v>
      </c>
      <c r="D159" s="1" t="s">
        <v>113</v>
      </c>
      <c r="E159" s="1" t="s">
        <v>114</v>
      </c>
      <c r="F159" s="1" t="s">
        <v>142</v>
      </c>
      <c r="G159" s="1" t="s">
        <v>25</v>
      </c>
      <c r="H159" s="1" t="s">
        <v>26</v>
      </c>
      <c r="I159" s="1" t="s">
        <v>27</v>
      </c>
      <c r="J159" s="1" t="s">
        <v>28</v>
      </c>
      <c r="K159" s="2">
        <v>43552.736111111109</v>
      </c>
      <c r="L159" s="2">
        <v>43545.85</v>
      </c>
      <c r="M159" s="1">
        <v>0</v>
      </c>
      <c r="N159" s="1">
        <v>1</v>
      </c>
      <c r="O159" s="1" t="s">
        <v>29</v>
      </c>
      <c r="P159" s="1" t="s">
        <v>39</v>
      </c>
      <c r="Q159" s="1">
        <v>12</v>
      </c>
      <c r="R159" s="1">
        <v>1</v>
      </c>
      <c r="S159" t="s">
        <v>681</v>
      </c>
      <c r="T159" s="1" t="s">
        <v>681</v>
      </c>
      <c r="U159" s="1" t="s">
        <v>33</v>
      </c>
    </row>
    <row r="160" spans="1:21" ht="13.2" x14ac:dyDescent="0.25">
      <c r="A160" s="1">
        <v>111143</v>
      </c>
      <c r="B160" s="2">
        <v>43536.647222222222</v>
      </c>
      <c r="C160" s="1" t="s">
        <v>264</v>
      </c>
      <c r="D160" s="1" t="s">
        <v>113</v>
      </c>
      <c r="E160" s="1" t="s">
        <v>114</v>
      </c>
      <c r="F160" s="1" t="s">
        <v>142</v>
      </c>
      <c r="G160" s="1" t="s">
        <v>25</v>
      </c>
      <c r="H160" s="1" t="s">
        <v>26</v>
      </c>
      <c r="I160" s="1" t="s">
        <v>27</v>
      </c>
      <c r="J160" s="1" t="s">
        <v>28</v>
      </c>
      <c r="K160" s="2">
        <v>43552.736111111109</v>
      </c>
      <c r="L160" s="2">
        <v>43537.147222222222</v>
      </c>
      <c r="M160" s="1">
        <v>0</v>
      </c>
      <c r="N160" s="1">
        <v>1</v>
      </c>
      <c r="O160" s="1" t="s">
        <v>29</v>
      </c>
      <c r="P160" s="1" t="s">
        <v>39</v>
      </c>
      <c r="Q160" s="1">
        <v>7</v>
      </c>
      <c r="R160" s="1">
        <v>2</v>
      </c>
      <c r="S160" t="s">
        <v>681</v>
      </c>
      <c r="T160" s="1" t="s">
        <v>681</v>
      </c>
      <c r="U160" s="1" t="s">
        <v>33</v>
      </c>
    </row>
    <row r="161" spans="1:21" ht="13.2" x14ac:dyDescent="0.25">
      <c r="A161" s="1">
        <v>111122</v>
      </c>
      <c r="B161" s="2">
        <v>43502.683333333334</v>
      </c>
      <c r="C161" s="1" t="s">
        <v>265</v>
      </c>
      <c r="D161" s="1" t="s">
        <v>178</v>
      </c>
      <c r="E161" s="1" t="s">
        <v>179</v>
      </c>
      <c r="F161" s="1" t="s">
        <v>142</v>
      </c>
      <c r="G161" s="1" t="s">
        <v>25</v>
      </c>
      <c r="H161" s="1" t="s">
        <v>26</v>
      </c>
      <c r="I161" s="1" t="s">
        <v>27</v>
      </c>
      <c r="J161" s="1" t="s">
        <v>28</v>
      </c>
      <c r="K161" s="2">
        <v>43546.777083333334</v>
      </c>
      <c r="L161" s="4">
        <f>K140 + $Y$1</f>
        <v>43638.615972222222</v>
      </c>
      <c r="M161" s="1">
        <v>0</v>
      </c>
      <c r="N161" s="1">
        <v>1</v>
      </c>
      <c r="O161" s="1" t="s">
        <v>29</v>
      </c>
      <c r="P161" s="1" t="s">
        <v>39</v>
      </c>
      <c r="Q161" s="1">
        <v>116</v>
      </c>
      <c r="R161" s="1">
        <v>37</v>
      </c>
      <c r="S161" t="s">
        <v>681</v>
      </c>
      <c r="T161" s="1" t="s">
        <v>681</v>
      </c>
      <c r="U161" s="1" t="s">
        <v>33</v>
      </c>
    </row>
    <row r="162" spans="1:21" ht="13.2" x14ac:dyDescent="0.25">
      <c r="A162" s="1">
        <v>111138</v>
      </c>
      <c r="B162" s="2">
        <v>43523.439583333333</v>
      </c>
      <c r="C162" s="1" t="s">
        <v>266</v>
      </c>
      <c r="D162" s="1" t="s">
        <v>113</v>
      </c>
      <c r="E162" s="1" t="s">
        <v>114</v>
      </c>
      <c r="F162" s="1" t="s">
        <v>142</v>
      </c>
      <c r="G162" s="1" t="s">
        <v>25</v>
      </c>
      <c r="H162" s="1" t="s">
        <v>26</v>
      </c>
      <c r="I162" s="1" t="s">
        <v>27</v>
      </c>
      <c r="J162" s="1" t="s">
        <v>28</v>
      </c>
      <c r="K162" s="2">
        <v>43544.71875</v>
      </c>
      <c r="L162" s="2">
        <v>43523.939583333333</v>
      </c>
      <c r="M162" s="1">
        <v>0</v>
      </c>
      <c r="N162" s="1">
        <v>1</v>
      </c>
      <c r="O162" s="1" t="s">
        <v>29</v>
      </c>
      <c r="P162" s="1" t="s">
        <v>39</v>
      </c>
      <c r="Q162" s="1">
        <v>9</v>
      </c>
      <c r="R162" s="1">
        <v>1</v>
      </c>
      <c r="S162" t="s">
        <v>681</v>
      </c>
      <c r="T162" s="1" t="s">
        <v>681</v>
      </c>
      <c r="U162" s="1" t="s">
        <v>33</v>
      </c>
    </row>
    <row r="163" spans="1:21" ht="13.2" x14ac:dyDescent="0.25">
      <c r="A163" s="1">
        <v>111131</v>
      </c>
      <c r="B163" s="2">
        <v>43515.46875</v>
      </c>
      <c r="C163" s="1" t="s">
        <v>267</v>
      </c>
      <c r="D163" s="1" t="s">
        <v>178</v>
      </c>
      <c r="E163" s="1" t="s">
        <v>179</v>
      </c>
      <c r="F163" s="1" t="s">
        <v>142</v>
      </c>
      <c r="G163" s="1" t="s">
        <v>25</v>
      </c>
      <c r="H163" s="1" t="s">
        <v>26</v>
      </c>
      <c r="I163" s="1" t="s">
        <v>27</v>
      </c>
      <c r="J163" s="1" t="s">
        <v>28</v>
      </c>
      <c r="K163" s="2">
        <v>43542.759027777778</v>
      </c>
      <c r="L163" s="2">
        <v>43515.96875</v>
      </c>
      <c r="M163" s="1">
        <v>0</v>
      </c>
      <c r="N163" s="1">
        <v>1</v>
      </c>
      <c r="O163" s="1" t="s">
        <v>29</v>
      </c>
      <c r="P163" s="1" t="s">
        <v>39</v>
      </c>
      <c r="Q163" s="1">
        <v>8</v>
      </c>
      <c r="R163" s="1">
        <v>1</v>
      </c>
      <c r="S163" t="s">
        <v>681</v>
      </c>
      <c r="T163" s="1" t="s">
        <v>681</v>
      </c>
      <c r="U163" s="1" t="s">
        <v>33</v>
      </c>
    </row>
    <row r="164" spans="1:21" ht="13.2" x14ac:dyDescent="0.25">
      <c r="A164" s="1">
        <v>111116</v>
      </c>
      <c r="B164" s="2">
        <v>43497.499305555553</v>
      </c>
      <c r="C164" s="1" t="s">
        <v>268</v>
      </c>
      <c r="D164" s="1" t="s">
        <v>178</v>
      </c>
      <c r="E164" s="1" t="s">
        <v>179</v>
      </c>
      <c r="F164" s="1" t="s">
        <v>142</v>
      </c>
      <c r="G164" s="1" t="s">
        <v>25</v>
      </c>
      <c r="H164" s="1" t="s">
        <v>26</v>
      </c>
      <c r="I164" s="1" t="s">
        <v>27</v>
      </c>
      <c r="J164" s="1" t="s">
        <v>28</v>
      </c>
      <c r="K164" s="2">
        <v>43529.754861111112</v>
      </c>
      <c r="L164" s="2">
        <v>43497.999305555553</v>
      </c>
      <c r="M164" s="1">
        <v>0</v>
      </c>
      <c r="N164" s="1">
        <v>1</v>
      </c>
      <c r="O164" s="1" t="s">
        <v>29</v>
      </c>
      <c r="P164" s="1" t="s">
        <v>39</v>
      </c>
      <c r="Q164" s="1">
        <v>8</v>
      </c>
      <c r="R164" s="1">
        <v>4</v>
      </c>
      <c r="S164" t="s">
        <v>681</v>
      </c>
      <c r="T164" s="1" t="s">
        <v>681</v>
      </c>
      <c r="U164" s="1" t="s">
        <v>33</v>
      </c>
    </row>
    <row r="165" spans="1:21" ht="13.2" x14ac:dyDescent="0.25">
      <c r="A165" s="1">
        <v>111133</v>
      </c>
      <c r="B165" s="2">
        <v>43515.661111111112</v>
      </c>
      <c r="C165" s="1" t="s">
        <v>269</v>
      </c>
      <c r="D165" s="1" t="s">
        <v>113</v>
      </c>
      <c r="E165" s="1" t="s">
        <v>114</v>
      </c>
      <c r="F165" s="1" t="s">
        <v>142</v>
      </c>
      <c r="G165" s="1" t="s">
        <v>25</v>
      </c>
      <c r="H165" s="1" t="s">
        <v>26</v>
      </c>
      <c r="I165" s="1" t="s">
        <v>27</v>
      </c>
      <c r="J165" s="1" t="s">
        <v>28</v>
      </c>
      <c r="K165" s="2">
        <v>43529.75277777778</v>
      </c>
      <c r="L165" s="2">
        <v>43516.161111111112</v>
      </c>
      <c r="M165" s="1">
        <v>0</v>
      </c>
      <c r="N165" s="1">
        <v>1</v>
      </c>
      <c r="O165" s="1" t="s">
        <v>29</v>
      </c>
      <c r="P165" s="1" t="s">
        <v>39</v>
      </c>
      <c r="Q165" s="1">
        <v>7</v>
      </c>
      <c r="R165" s="1">
        <v>1</v>
      </c>
      <c r="S165" t="s">
        <v>681</v>
      </c>
      <c r="T165" s="1" t="s">
        <v>681</v>
      </c>
      <c r="U165" s="1" t="s">
        <v>33</v>
      </c>
    </row>
    <row r="166" spans="1:21" ht="13.2" x14ac:dyDescent="0.25">
      <c r="A166" s="1">
        <v>111129</v>
      </c>
      <c r="B166" s="2">
        <v>43514.411111111112</v>
      </c>
      <c r="C166" s="1" t="s">
        <v>270</v>
      </c>
      <c r="D166" s="1" t="s">
        <v>22</v>
      </c>
      <c r="E166" s="1" t="s">
        <v>23</v>
      </c>
      <c r="F166" s="1" t="s">
        <v>142</v>
      </c>
      <c r="G166" s="1" t="s">
        <v>25</v>
      </c>
      <c r="H166" s="1" t="s">
        <v>26</v>
      </c>
      <c r="I166" s="1" t="s">
        <v>27</v>
      </c>
      <c r="J166" s="1" t="s">
        <v>28</v>
      </c>
      <c r="K166" s="2">
        <v>43526.400000000001</v>
      </c>
      <c r="L166" s="2">
        <v>43514.911111111112</v>
      </c>
      <c r="M166" s="1">
        <v>0</v>
      </c>
      <c r="N166" s="1">
        <v>1</v>
      </c>
      <c r="O166" s="1" t="s">
        <v>29</v>
      </c>
      <c r="P166" s="1" t="s">
        <v>30</v>
      </c>
      <c r="Q166" s="1">
        <v>7</v>
      </c>
      <c r="R166" s="1">
        <v>6</v>
      </c>
      <c r="S166" t="s">
        <v>681</v>
      </c>
      <c r="T166" s="1" t="s">
        <v>681</v>
      </c>
      <c r="U166" s="1" t="s">
        <v>33</v>
      </c>
    </row>
    <row r="167" spans="1:21" ht="13.2" x14ac:dyDescent="0.25">
      <c r="A167" s="1">
        <v>111123</v>
      </c>
      <c r="B167" s="2">
        <v>43503.432638888888</v>
      </c>
      <c r="C167" s="1" t="s">
        <v>271</v>
      </c>
      <c r="D167" s="1" t="s">
        <v>140</v>
      </c>
      <c r="E167" s="1" t="s">
        <v>141</v>
      </c>
      <c r="F167" s="1" t="s">
        <v>142</v>
      </c>
      <c r="G167" s="1" t="s">
        <v>25</v>
      </c>
      <c r="H167" s="1" t="s">
        <v>26</v>
      </c>
      <c r="I167" s="1" t="s">
        <v>27</v>
      </c>
      <c r="J167" s="1" t="s">
        <v>28</v>
      </c>
      <c r="K167" s="2">
        <v>43516.681250000001</v>
      </c>
      <c r="L167" s="2">
        <v>43503.932638888888</v>
      </c>
      <c r="M167" s="1">
        <v>0</v>
      </c>
      <c r="N167" s="1">
        <v>1</v>
      </c>
      <c r="O167" s="1" t="s">
        <v>132</v>
      </c>
      <c r="P167" s="1" t="s">
        <v>39</v>
      </c>
      <c r="Q167" s="1">
        <v>6</v>
      </c>
      <c r="R167" s="1">
        <v>1</v>
      </c>
      <c r="S167" t="s">
        <v>681</v>
      </c>
      <c r="T167" s="1" t="s">
        <v>681</v>
      </c>
      <c r="U167" s="1" t="s">
        <v>33</v>
      </c>
    </row>
    <row r="168" spans="1:21" ht="13.2" x14ac:dyDescent="0.25">
      <c r="A168" s="1">
        <v>111115</v>
      </c>
      <c r="B168" s="2">
        <v>43497.427083333336</v>
      </c>
      <c r="C168" s="1" t="s">
        <v>272</v>
      </c>
      <c r="D168" s="1" t="s">
        <v>101</v>
      </c>
      <c r="E168" s="1" t="s">
        <v>102</v>
      </c>
      <c r="F168" s="1" t="s">
        <v>142</v>
      </c>
      <c r="G168" s="1" t="s">
        <v>25</v>
      </c>
      <c r="H168" s="1" t="s">
        <v>26</v>
      </c>
      <c r="I168" s="1" t="s">
        <v>27</v>
      </c>
      <c r="J168" s="1" t="s">
        <v>28</v>
      </c>
      <c r="K168" s="2">
        <v>43510.619444444441</v>
      </c>
      <c r="L168" s="2">
        <v>43497.927083333336</v>
      </c>
      <c r="M168" s="1">
        <v>0</v>
      </c>
      <c r="N168" s="1">
        <v>1</v>
      </c>
      <c r="O168" s="1" t="s">
        <v>132</v>
      </c>
      <c r="P168" s="1" t="s">
        <v>30</v>
      </c>
      <c r="Q168" s="1">
        <v>14</v>
      </c>
      <c r="R168" s="1">
        <v>5</v>
      </c>
      <c r="S168" t="s">
        <v>681</v>
      </c>
      <c r="T168" s="1" t="s">
        <v>681</v>
      </c>
      <c r="U168" s="1" t="s">
        <v>33</v>
      </c>
    </row>
    <row r="169" spans="1:21" ht="13.2" x14ac:dyDescent="0.25">
      <c r="A169" s="1">
        <v>627778</v>
      </c>
      <c r="B169" s="2">
        <v>43311.32916666667</v>
      </c>
      <c r="C169" s="1" t="s">
        <v>273</v>
      </c>
      <c r="D169" s="1" t="s">
        <v>136</v>
      </c>
      <c r="E169" s="1" t="s">
        <v>137</v>
      </c>
      <c r="F169" s="1" t="s">
        <v>142</v>
      </c>
      <c r="G169" s="1" t="s">
        <v>43</v>
      </c>
      <c r="H169" s="1" t="s">
        <v>26</v>
      </c>
      <c r="I169" s="1" t="s">
        <v>27</v>
      </c>
      <c r="J169" s="1" t="s">
        <v>37</v>
      </c>
      <c r="K169" s="2">
        <v>43440.05</v>
      </c>
      <c r="L169" s="2">
        <v>43311.57916666667</v>
      </c>
      <c r="M169" s="1">
        <v>1</v>
      </c>
      <c r="N169" s="1">
        <v>1</v>
      </c>
      <c r="O169" s="1" t="s">
        <v>132</v>
      </c>
      <c r="P169" s="1" t="s">
        <v>274</v>
      </c>
      <c r="Q169" s="1">
        <v>18</v>
      </c>
      <c r="R169" s="1">
        <v>0</v>
      </c>
      <c r="S169" s="1" t="s">
        <v>86</v>
      </c>
      <c r="T169" s="1" t="s">
        <v>87</v>
      </c>
      <c r="U169" s="1" t="s">
        <v>680</v>
      </c>
    </row>
    <row r="170" spans="1:21" ht="13.2" x14ac:dyDescent="0.25">
      <c r="A170" s="1">
        <v>111656</v>
      </c>
      <c r="B170" s="2">
        <v>44286.438888888886</v>
      </c>
      <c r="C170" s="1" t="s">
        <v>275</v>
      </c>
      <c r="D170" s="1" t="s">
        <v>92</v>
      </c>
      <c r="E170" s="1" t="s">
        <v>93</v>
      </c>
      <c r="F170" s="1" t="s">
        <v>276</v>
      </c>
      <c r="G170" s="1" t="s">
        <v>25</v>
      </c>
      <c r="H170" s="1" t="s">
        <v>26</v>
      </c>
      <c r="I170" s="1" t="s">
        <v>27</v>
      </c>
      <c r="J170" s="1" t="s">
        <v>54</v>
      </c>
      <c r="K170" s="2">
        <v>44298.385416666664</v>
      </c>
      <c r="L170" s="2">
        <v>45198.938888888886</v>
      </c>
      <c r="M170" s="1">
        <v>0</v>
      </c>
      <c r="N170" s="1">
        <v>0</v>
      </c>
      <c r="O170" s="1" t="s">
        <v>38</v>
      </c>
      <c r="P170" s="1" t="s">
        <v>39</v>
      </c>
      <c r="Q170" s="1">
        <v>3</v>
      </c>
      <c r="R170" s="1">
        <v>1</v>
      </c>
      <c r="S170" s="1" t="s">
        <v>63</v>
      </c>
      <c r="T170" s="1" t="s">
        <v>64</v>
      </c>
      <c r="U170" s="1" t="s">
        <v>48</v>
      </c>
    </row>
    <row r="171" spans="1:21" ht="13.2" x14ac:dyDescent="0.25">
      <c r="A171" s="1">
        <v>111624</v>
      </c>
      <c r="B171" s="2">
        <v>44251.354861111111</v>
      </c>
      <c r="C171" s="1" t="s">
        <v>277</v>
      </c>
      <c r="D171" s="1" t="s">
        <v>147</v>
      </c>
      <c r="E171" s="1" t="s">
        <v>148</v>
      </c>
      <c r="F171" s="1" t="s">
        <v>276</v>
      </c>
      <c r="G171" s="1" t="s">
        <v>25</v>
      </c>
      <c r="H171" s="1" t="s">
        <v>26</v>
      </c>
      <c r="I171" s="1" t="s">
        <v>27</v>
      </c>
      <c r="J171" s="1" t="s">
        <v>54</v>
      </c>
      <c r="K171" s="2">
        <v>44294.474999999999</v>
      </c>
      <c r="L171" s="2">
        <v>45163.854861111111</v>
      </c>
      <c r="M171" s="1">
        <v>0</v>
      </c>
      <c r="N171" s="1">
        <v>1</v>
      </c>
      <c r="O171" s="1" t="s">
        <v>38</v>
      </c>
      <c r="P171" s="1" t="s">
        <v>39</v>
      </c>
      <c r="Q171" s="1">
        <v>17</v>
      </c>
      <c r="R171" s="1">
        <v>4</v>
      </c>
      <c r="S171" s="1" t="s">
        <v>31</v>
      </c>
      <c r="T171" s="1" t="s">
        <v>32</v>
      </c>
      <c r="U171" s="1" t="s">
        <v>33</v>
      </c>
    </row>
    <row r="172" spans="1:21" ht="13.2" x14ac:dyDescent="0.25">
      <c r="A172" s="1">
        <v>111660</v>
      </c>
      <c r="B172" s="2">
        <v>44294.361111111109</v>
      </c>
      <c r="C172" s="1" t="s">
        <v>278</v>
      </c>
      <c r="D172" s="1" t="s">
        <v>35</v>
      </c>
      <c r="E172" s="1" t="s">
        <v>36</v>
      </c>
      <c r="F172" s="1" t="s">
        <v>276</v>
      </c>
      <c r="G172" s="1" t="s">
        <v>25</v>
      </c>
      <c r="H172" s="1" t="s">
        <v>26</v>
      </c>
      <c r="I172" s="1" t="s">
        <v>27</v>
      </c>
      <c r="J172" s="1" t="s">
        <v>54</v>
      </c>
      <c r="K172" s="2">
        <v>44294.361111111109</v>
      </c>
      <c r="L172" s="2">
        <v>45206.861111111109</v>
      </c>
      <c r="M172" s="1">
        <v>0</v>
      </c>
      <c r="N172" s="1">
        <v>1</v>
      </c>
      <c r="O172" s="1" t="s">
        <v>38</v>
      </c>
      <c r="P172" s="1" t="s">
        <v>39</v>
      </c>
      <c r="Q172" s="1">
        <v>3</v>
      </c>
      <c r="R172" s="1">
        <v>0</v>
      </c>
      <c r="S172" s="1" t="s">
        <v>63</v>
      </c>
      <c r="T172" s="1" t="s">
        <v>64</v>
      </c>
      <c r="U172" s="1" t="s">
        <v>33</v>
      </c>
    </row>
    <row r="173" spans="1:21" ht="13.2" x14ac:dyDescent="0.25">
      <c r="A173" s="1">
        <v>111560</v>
      </c>
      <c r="B173" s="2">
        <v>44154.512499999997</v>
      </c>
      <c r="C173" s="1" t="s">
        <v>279</v>
      </c>
      <c r="D173" s="1" t="s">
        <v>46</v>
      </c>
      <c r="E173" s="1" t="s">
        <v>47</v>
      </c>
      <c r="F173" s="1" t="s">
        <v>276</v>
      </c>
      <c r="G173" s="1" t="s">
        <v>25</v>
      </c>
      <c r="H173" s="1" t="s">
        <v>26</v>
      </c>
      <c r="I173" s="1" t="s">
        <v>27</v>
      </c>
      <c r="J173" s="1" t="s">
        <v>28</v>
      </c>
      <c r="K173" s="2">
        <v>44293.731944444444</v>
      </c>
      <c r="L173" s="2">
        <v>44159.512499999997</v>
      </c>
      <c r="M173" s="1">
        <v>0</v>
      </c>
      <c r="N173" s="1">
        <v>1</v>
      </c>
      <c r="O173" s="1" t="s">
        <v>29</v>
      </c>
      <c r="P173" s="1" t="s">
        <v>39</v>
      </c>
      <c r="Q173" s="1">
        <v>41</v>
      </c>
      <c r="R173" s="1">
        <v>8</v>
      </c>
      <c r="S173" s="1" t="s">
        <v>31</v>
      </c>
      <c r="T173" s="1" t="s">
        <v>32</v>
      </c>
      <c r="U173" s="1" t="s">
        <v>48</v>
      </c>
    </row>
    <row r="174" spans="1:21" ht="13.2" x14ac:dyDescent="0.25">
      <c r="A174" s="1">
        <v>111659</v>
      </c>
      <c r="B174" s="2">
        <v>44293.552777777775</v>
      </c>
      <c r="C174" s="1" t="s">
        <v>280</v>
      </c>
      <c r="D174" s="1" t="s">
        <v>92</v>
      </c>
      <c r="E174" s="1" t="s">
        <v>93</v>
      </c>
      <c r="F174" s="1" t="s">
        <v>276</v>
      </c>
      <c r="G174" s="1" t="s">
        <v>25</v>
      </c>
      <c r="H174" s="1" t="s">
        <v>62</v>
      </c>
      <c r="I174" s="1" t="s">
        <v>27</v>
      </c>
      <c r="J174" s="1" t="s">
        <v>54</v>
      </c>
      <c r="K174" s="2">
        <v>44293.695833333331</v>
      </c>
      <c r="L174" s="2">
        <v>45206.052777777775</v>
      </c>
      <c r="M174" s="1">
        <v>0</v>
      </c>
      <c r="N174" s="1">
        <v>1</v>
      </c>
      <c r="O174" s="1" t="s">
        <v>132</v>
      </c>
      <c r="P174" s="1" t="s">
        <v>39</v>
      </c>
      <c r="Q174" s="1">
        <v>5</v>
      </c>
      <c r="R174" s="1">
        <v>1</v>
      </c>
      <c r="S174" s="1" t="s">
        <v>31</v>
      </c>
      <c r="T174" s="1" t="s">
        <v>32</v>
      </c>
      <c r="U174" s="1" t="s">
        <v>33</v>
      </c>
    </row>
    <row r="175" spans="1:21" ht="13.2" x14ac:dyDescent="0.25">
      <c r="A175" s="1">
        <v>111657</v>
      </c>
      <c r="B175" s="2">
        <v>44291.681944444441</v>
      </c>
      <c r="C175" s="1" t="s">
        <v>281</v>
      </c>
      <c r="D175" s="1" t="s">
        <v>79</v>
      </c>
      <c r="E175" s="1" t="s">
        <v>80</v>
      </c>
      <c r="F175" s="1" t="s">
        <v>276</v>
      </c>
      <c r="G175" s="1" t="s">
        <v>25</v>
      </c>
      <c r="H175" s="1" t="s">
        <v>62</v>
      </c>
      <c r="I175" s="1" t="s">
        <v>27</v>
      </c>
      <c r="J175" s="1" t="s">
        <v>54</v>
      </c>
      <c r="K175" s="2">
        <v>44293.69027777778</v>
      </c>
      <c r="L175" s="2">
        <v>45204.181944444441</v>
      </c>
      <c r="M175" s="1">
        <v>0</v>
      </c>
      <c r="N175" s="1">
        <v>0</v>
      </c>
      <c r="O175" s="1" t="s">
        <v>132</v>
      </c>
      <c r="P175" s="1" t="s">
        <v>30</v>
      </c>
      <c r="Q175" s="1">
        <v>4</v>
      </c>
      <c r="R175" s="1">
        <v>1</v>
      </c>
      <c r="S175" s="1" t="s">
        <v>63</v>
      </c>
      <c r="T175" s="1" t="s">
        <v>64</v>
      </c>
      <c r="U175" s="1" t="s">
        <v>33</v>
      </c>
    </row>
    <row r="176" spans="1:21" ht="13.2" x14ac:dyDescent="0.25">
      <c r="A176" s="1">
        <v>111420</v>
      </c>
      <c r="B176" s="2">
        <v>43956.095833333333</v>
      </c>
      <c r="C176" s="1" t="s">
        <v>282</v>
      </c>
      <c r="D176" s="1" t="s">
        <v>46</v>
      </c>
      <c r="E176" s="1" t="s">
        <v>47</v>
      </c>
      <c r="F176" s="1" t="s">
        <v>276</v>
      </c>
      <c r="G176" s="1" t="s">
        <v>25</v>
      </c>
      <c r="H176" s="1" t="s">
        <v>26</v>
      </c>
      <c r="I176" s="1" t="s">
        <v>27</v>
      </c>
      <c r="J176" s="1" t="s">
        <v>54</v>
      </c>
      <c r="K176" s="2">
        <v>44293.620138888888</v>
      </c>
      <c r="L176" s="2">
        <v>43961.095833333333</v>
      </c>
      <c r="M176" s="1">
        <v>1</v>
      </c>
      <c r="N176" s="1">
        <v>0</v>
      </c>
      <c r="O176" s="1" t="s">
        <v>132</v>
      </c>
      <c r="P176" s="1" t="s">
        <v>39</v>
      </c>
      <c r="Q176" s="1">
        <v>179</v>
      </c>
      <c r="R176" s="1">
        <v>43</v>
      </c>
      <c r="S176" s="1" t="s">
        <v>31</v>
      </c>
      <c r="T176" s="1" t="s">
        <v>32</v>
      </c>
      <c r="U176" s="1" t="s">
        <v>33</v>
      </c>
    </row>
    <row r="177" spans="1:21" ht="13.2" x14ac:dyDescent="0.25">
      <c r="A177" s="1">
        <v>111650</v>
      </c>
      <c r="B177" s="2">
        <v>44279.634027777778</v>
      </c>
      <c r="C177" s="1" t="s">
        <v>283</v>
      </c>
      <c r="D177" s="1" t="s">
        <v>92</v>
      </c>
      <c r="E177" s="1" t="s">
        <v>93</v>
      </c>
      <c r="F177" s="1" t="s">
        <v>276</v>
      </c>
      <c r="G177" s="1" t="s">
        <v>25</v>
      </c>
      <c r="H177" s="1" t="s">
        <v>26</v>
      </c>
      <c r="I177" s="1" t="s">
        <v>27</v>
      </c>
      <c r="J177" s="1" t="s">
        <v>37</v>
      </c>
      <c r="K177" s="2">
        <v>44293.589583333334</v>
      </c>
      <c r="L177" s="2">
        <v>45192.134027777778</v>
      </c>
      <c r="M177" s="1">
        <v>0</v>
      </c>
      <c r="N177" s="1">
        <v>1</v>
      </c>
      <c r="O177" s="1" t="s">
        <v>132</v>
      </c>
      <c r="P177" s="1" t="s">
        <v>39</v>
      </c>
      <c r="Q177" s="1">
        <v>6</v>
      </c>
      <c r="R177" s="1">
        <v>3</v>
      </c>
      <c r="S177" s="1" t="s">
        <v>31</v>
      </c>
      <c r="T177" s="1" t="s">
        <v>32</v>
      </c>
      <c r="U177" s="1" t="s">
        <v>33</v>
      </c>
    </row>
    <row r="178" spans="1:21" ht="13.2" x14ac:dyDescent="0.25">
      <c r="A178" s="1">
        <v>111643</v>
      </c>
      <c r="B178" s="2">
        <v>44273.595833333333</v>
      </c>
      <c r="C178" s="1" t="s">
        <v>284</v>
      </c>
      <c r="D178" s="1" t="s">
        <v>51</v>
      </c>
      <c r="E178" s="1" t="s">
        <v>52</v>
      </c>
      <c r="F178" s="1" t="s">
        <v>276</v>
      </c>
      <c r="G178" s="1" t="s">
        <v>25</v>
      </c>
      <c r="H178" s="1" t="s">
        <v>62</v>
      </c>
      <c r="I178" s="1" t="s">
        <v>27</v>
      </c>
      <c r="J178" s="1" t="s">
        <v>54</v>
      </c>
      <c r="K178" s="2">
        <v>44293.522916666669</v>
      </c>
      <c r="L178" s="2">
        <v>45186.095833333333</v>
      </c>
      <c r="M178" s="1">
        <v>0</v>
      </c>
      <c r="N178" s="1">
        <v>0</v>
      </c>
      <c r="O178" s="1" t="s">
        <v>132</v>
      </c>
      <c r="P178" s="1" t="s">
        <v>30</v>
      </c>
      <c r="Q178" s="1">
        <v>7</v>
      </c>
      <c r="R178" s="1">
        <v>0</v>
      </c>
      <c r="S178" s="1" t="s">
        <v>63</v>
      </c>
      <c r="T178" s="1" t="s">
        <v>76</v>
      </c>
      <c r="U178" s="1" t="s">
        <v>33</v>
      </c>
    </row>
    <row r="179" spans="1:21" ht="13.2" x14ac:dyDescent="0.25">
      <c r="A179" s="1">
        <v>111630</v>
      </c>
      <c r="B179" s="2">
        <v>44260.523611111108</v>
      </c>
      <c r="C179" s="1" t="s">
        <v>285</v>
      </c>
      <c r="D179" s="1" t="s">
        <v>35</v>
      </c>
      <c r="E179" s="1" t="s">
        <v>36</v>
      </c>
      <c r="F179" s="1" t="s">
        <v>276</v>
      </c>
      <c r="G179" s="1" t="s">
        <v>25</v>
      </c>
      <c r="H179" s="1" t="s">
        <v>26</v>
      </c>
      <c r="I179" s="1" t="s">
        <v>27</v>
      </c>
      <c r="J179" s="1" t="s">
        <v>54</v>
      </c>
      <c r="K179" s="2">
        <v>44293.36041666667</v>
      </c>
      <c r="L179" s="2">
        <v>44261.023611111108</v>
      </c>
      <c r="M179" s="1">
        <v>1</v>
      </c>
      <c r="N179" s="1">
        <v>0</v>
      </c>
      <c r="O179" s="1" t="s">
        <v>132</v>
      </c>
      <c r="P179" s="1" t="s">
        <v>39</v>
      </c>
      <c r="Q179" s="1">
        <v>8</v>
      </c>
      <c r="R179" s="1">
        <v>2</v>
      </c>
      <c r="S179" s="1" t="s">
        <v>31</v>
      </c>
      <c r="T179" s="1" t="s">
        <v>32</v>
      </c>
      <c r="U179" s="1" t="s">
        <v>33</v>
      </c>
    </row>
    <row r="180" spans="1:21" ht="13.2" x14ac:dyDescent="0.25">
      <c r="A180" s="1">
        <v>111655</v>
      </c>
      <c r="B180" s="2">
        <v>44284.679166666669</v>
      </c>
      <c r="C180" s="1" t="s">
        <v>286</v>
      </c>
      <c r="D180" s="1" t="s">
        <v>79</v>
      </c>
      <c r="E180" s="1" t="s">
        <v>80</v>
      </c>
      <c r="F180" s="1" t="s">
        <v>276</v>
      </c>
      <c r="G180" s="1" t="s">
        <v>25</v>
      </c>
      <c r="H180" s="1" t="s">
        <v>62</v>
      </c>
      <c r="I180" s="1" t="s">
        <v>27</v>
      </c>
      <c r="J180" s="1" t="s">
        <v>54</v>
      </c>
      <c r="K180" s="2">
        <v>44292.688194444447</v>
      </c>
      <c r="L180" s="2">
        <v>45197.179166666669</v>
      </c>
      <c r="M180" s="1">
        <v>0</v>
      </c>
      <c r="N180" s="1">
        <v>1</v>
      </c>
      <c r="O180" s="1" t="s">
        <v>132</v>
      </c>
      <c r="P180" s="1" t="s">
        <v>30</v>
      </c>
      <c r="Q180" s="1">
        <v>7</v>
      </c>
      <c r="R180" s="1">
        <v>0</v>
      </c>
      <c r="S180" s="1" t="s">
        <v>31</v>
      </c>
      <c r="T180" s="1" t="s">
        <v>32</v>
      </c>
      <c r="U180" s="1" t="s">
        <v>33</v>
      </c>
    </row>
    <row r="181" spans="1:21" ht="13.2" x14ac:dyDescent="0.25">
      <c r="A181" s="1">
        <v>111658</v>
      </c>
      <c r="B181" s="2">
        <v>44292.644444444442</v>
      </c>
      <c r="C181" s="1" t="s">
        <v>287</v>
      </c>
      <c r="D181" s="1" t="s">
        <v>51</v>
      </c>
      <c r="E181" s="1" t="s">
        <v>52</v>
      </c>
      <c r="F181" s="1" t="s">
        <v>276</v>
      </c>
      <c r="G181" s="1" t="s">
        <v>25</v>
      </c>
      <c r="H181" s="1" t="s">
        <v>26</v>
      </c>
      <c r="I181" s="1" t="s">
        <v>27</v>
      </c>
      <c r="J181" s="1" t="s">
        <v>54</v>
      </c>
      <c r="K181" s="2">
        <v>44292.644444444442</v>
      </c>
      <c r="L181" s="2">
        <v>45205.144444444442</v>
      </c>
      <c r="M181" s="1">
        <v>0</v>
      </c>
      <c r="N181" s="1">
        <v>0</v>
      </c>
      <c r="O181" s="1" t="s">
        <v>132</v>
      </c>
      <c r="P181" s="1" t="s">
        <v>30</v>
      </c>
      <c r="Q181" s="1">
        <v>2</v>
      </c>
      <c r="R181" s="1">
        <v>0</v>
      </c>
      <c r="S181" s="1" t="s">
        <v>63</v>
      </c>
      <c r="T181" s="1" t="s">
        <v>76</v>
      </c>
      <c r="U181" s="1" t="s">
        <v>33</v>
      </c>
    </row>
    <row r="182" spans="1:21" ht="13.2" x14ac:dyDescent="0.25">
      <c r="A182" s="1">
        <v>111639</v>
      </c>
      <c r="B182" s="2">
        <v>44272.565972222219</v>
      </c>
      <c r="C182" s="1" t="s">
        <v>288</v>
      </c>
      <c r="D182" s="1" t="s">
        <v>73</v>
      </c>
      <c r="E182" s="1" t="s">
        <v>74</v>
      </c>
      <c r="F182" s="1" t="s">
        <v>276</v>
      </c>
      <c r="G182" s="1" t="s">
        <v>25</v>
      </c>
      <c r="H182" s="1" t="s">
        <v>26</v>
      </c>
      <c r="I182" s="1" t="s">
        <v>27</v>
      </c>
      <c r="J182" s="1" t="s">
        <v>54</v>
      </c>
      <c r="K182" s="2">
        <v>44292.597916666666</v>
      </c>
      <c r="L182" s="2">
        <v>45185.065972222219</v>
      </c>
      <c r="M182" s="1">
        <v>0</v>
      </c>
      <c r="N182" s="1">
        <v>1</v>
      </c>
      <c r="O182" s="1" t="s">
        <v>132</v>
      </c>
      <c r="P182" s="1" t="s">
        <v>39</v>
      </c>
      <c r="Q182" s="1">
        <v>8</v>
      </c>
      <c r="R182" s="1">
        <v>4</v>
      </c>
      <c r="S182" s="1" t="s">
        <v>31</v>
      </c>
      <c r="T182" s="1" t="s">
        <v>64</v>
      </c>
      <c r="U182" s="1" t="s">
        <v>33</v>
      </c>
    </row>
    <row r="183" spans="1:21" ht="13.2" x14ac:dyDescent="0.25">
      <c r="A183" s="1">
        <v>111602</v>
      </c>
      <c r="B183" s="2">
        <v>44224.771527777775</v>
      </c>
      <c r="C183" s="1" t="s">
        <v>289</v>
      </c>
      <c r="D183" s="1" t="s">
        <v>79</v>
      </c>
      <c r="E183" s="1" t="s">
        <v>80</v>
      </c>
      <c r="F183" s="1" t="s">
        <v>276</v>
      </c>
      <c r="G183" s="1" t="s">
        <v>25</v>
      </c>
      <c r="H183" s="1" t="s">
        <v>62</v>
      </c>
      <c r="I183" s="1" t="s">
        <v>27</v>
      </c>
      <c r="J183" s="1" t="s">
        <v>37</v>
      </c>
      <c r="K183" s="2">
        <v>44292.556944444441</v>
      </c>
      <c r="L183" s="2">
        <v>44225.271527777775</v>
      </c>
      <c r="M183" s="1">
        <v>1</v>
      </c>
      <c r="N183" s="1">
        <v>0</v>
      </c>
      <c r="O183" s="1" t="s">
        <v>132</v>
      </c>
      <c r="P183" s="1" t="s">
        <v>30</v>
      </c>
      <c r="Q183" s="1">
        <v>34</v>
      </c>
      <c r="R183" s="1">
        <v>5</v>
      </c>
      <c r="S183" s="1" t="s">
        <v>31</v>
      </c>
      <c r="T183" s="1" t="s">
        <v>32</v>
      </c>
      <c r="U183" s="1" t="s">
        <v>48</v>
      </c>
    </row>
    <row r="184" spans="1:21" ht="13.2" x14ac:dyDescent="0.25">
      <c r="A184" s="1">
        <v>111644</v>
      </c>
      <c r="B184" s="2">
        <v>44273.599305555559</v>
      </c>
      <c r="C184" s="1" t="s">
        <v>290</v>
      </c>
      <c r="D184" s="1" t="s">
        <v>51</v>
      </c>
      <c r="E184" s="1" t="s">
        <v>52</v>
      </c>
      <c r="F184" s="1" t="s">
        <v>276</v>
      </c>
      <c r="G184" s="1" t="s">
        <v>25</v>
      </c>
      <c r="H184" s="1" t="s">
        <v>62</v>
      </c>
      <c r="I184" s="1" t="s">
        <v>27</v>
      </c>
      <c r="J184" s="1" t="s">
        <v>54</v>
      </c>
      <c r="K184" s="2">
        <v>44286.448611111111</v>
      </c>
      <c r="L184" s="2">
        <v>45186.099305555559</v>
      </c>
      <c r="M184" s="1">
        <v>0</v>
      </c>
      <c r="N184" s="1">
        <v>1</v>
      </c>
      <c r="O184" s="1" t="s">
        <v>132</v>
      </c>
      <c r="P184" s="1" t="s">
        <v>30</v>
      </c>
      <c r="Q184" s="1">
        <v>5</v>
      </c>
      <c r="R184" s="1">
        <v>0</v>
      </c>
      <c r="S184" s="1" t="s">
        <v>63</v>
      </c>
      <c r="T184" s="1" t="s">
        <v>76</v>
      </c>
      <c r="U184" s="1" t="s">
        <v>33</v>
      </c>
    </row>
    <row r="185" spans="1:21" ht="13.2" x14ac:dyDescent="0.25">
      <c r="A185" s="1">
        <v>111642</v>
      </c>
      <c r="B185" s="2">
        <v>44273.594444444447</v>
      </c>
      <c r="C185" s="1" t="s">
        <v>291</v>
      </c>
      <c r="D185" s="1" t="s">
        <v>51</v>
      </c>
      <c r="E185" s="1" t="s">
        <v>52</v>
      </c>
      <c r="F185" s="1" t="s">
        <v>276</v>
      </c>
      <c r="G185" s="1" t="s">
        <v>25</v>
      </c>
      <c r="H185" s="1" t="s">
        <v>62</v>
      </c>
      <c r="I185" s="1" t="s">
        <v>27</v>
      </c>
      <c r="J185" s="1" t="s">
        <v>54</v>
      </c>
      <c r="K185" s="2">
        <v>44285.790277777778</v>
      </c>
      <c r="L185" s="2">
        <v>45186.094444444447</v>
      </c>
      <c r="M185" s="1">
        <v>0</v>
      </c>
      <c r="N185" s="1">
        <v>0</v>
      </c>
      <c r="O185" s="1" t="s">
        <v>132</v>
      </c>
      <c r="P185" s="1" t="s">
        <v>30</v>
      </c>
      <c r="Q185" s="1">
        <v>3</v>
      </c>
      <c r="R185" s="1">
        <v>1</v>
      </c>
      <c r="S185" s="1" t="s">
        <v>63</v>
      </c>
      <c r="T185" s="1" t="s">
        <v>76</v>
      </c>
      <c r="U185" s="1" t="s">
        <v>33</v>
      </c>
    </row>
    <row r="186" spans="1:21" ht="13.2" x14ac:dyDescent="0.25">
      <c r="A186" s="1">
        <v>111651</v>
      </c>
      <c r="B186" s="2">
        <v>44279.70416666667</v>
      </c>
      <c r="C186" s="1" t="s">
        <v>292</v>
      </c>
      <c r="D186" s="1" t="s">
        <v>51</v>
      </c>
      <c r="E186" s="1" t="s">
        <v>52</v>
      </c>
      <c r="F186" s="1" t="s">
        <v>276</v>
      </c>
      <c r="G186" s="1" t="s">
        <v>25</v>
      </c>
      <c r="H186" s="1" t="s">
        <v>26</v>
      </c>
      <c r="I186" s="1" t="s">
        <v>85</v>
      </c>
      <c r="J186" s="1" t="s">
        <v>54</v>
      </c>
      <c r="K186" s="2">
        <v>44285.787499999999</v>
      </c>
      <c r="L186" s="2">
        <v>44284.70416666667</v>
      </c>
      <c r="M186" s="1">
        <v>1</v>
      </c>
      <c r="N186" s="1">
        <v>0</v>
      </c>
      <c r="O186" s="1" t="s">
        <v>132</v>
      </c>
      <c r="P186" s="1" t="s">
        <v>30</v>
      </c>
      <c r="Q186" s="1">
        <v>4</v>
      </c>
      <c r="R186" s="1">
        <v>0</v>
      </c>
      <c r="S186" s="1" t="s">
        <v>31</v>
      </c>
      <c r="T186" s="1" t="s">
        <v>32</v>
      </c>
      <c r="U186" s="1" t="s">
        <v>48</v>
      </c>
    </row>
    <row r="187" spans="1:21" ht="13.2" x14ac:dyDescent="0.25">
      <c r="A187" s="1">
        <v>111640</v>
      </c>
      <c r="B187" s="2">
        <v>44272.683333333334</v>
      </c>
      <c r="C187" s="1" t="s">
        <v>293</v>
      </c>
      <c r="D187" s="1" t="s">
        <v>79</v>
      </c>
      <c r="E187" s="1" t="s">
        <v>80</v>
      </c>
      <c r="F187" s="1" t="s">
        <v>276</v>
      </c>
      <c r="G187" s="1" t="s">
        <v>25</v>
      </c>
      <c r="H187" s="1" t="s">
        <v>26</v>
      </c>
      <c r="I187" s="1" t="s">
        <v>27</v>
      </c>
      <c r="J187" s="1" t="s">
        <v>54</v>
      </c>
      <c r="K187" s="2">
        <v>44285.75</v>
      </c>
      <c r="L187" s="2">
        <v>45185.183333333334</v>
      </c>
      <c r="M187" s="1">
        <v>0</v>
      </c>
      <c r="N187" s="1">
        <v>1</v>
      </c>
      <c r="O187" s="1" t="s">
        <v>132</v>
      </c>
      <c r="P187" s="1" t="s">
        <v>30</v>
      </c>
      <c r="Q187" s="1">
        <v>18</v>
      </c>
      <c r="R187" s="1">
        <v>0</v>
      </c>
      <c r="S187" s="1" t="s">
        <v>31</v>
      </c>
      <c r="T187" s="1" t="s">
        <v>76</v>
      </c>
      <c r="U187" s="1" t="s">
        <v>33</v>
      </c>
    </row>
    <row r="188" spans="1:21" ht="13.2" x14ac:dyDescent="0.25">
      <c r="A188" s="1">
        <v>111641</v>
      </c>
      <c r="B188" s="2">
        <v>44272.692361111112</v>
      </c>
      <c r="C188" s="1" t="s">
        <v>289</v>
      </c>
      <c r="D188" s="1" t="s">
        <v>79</v>
      </c>
      <c r="E188" s="1" t="s">
        <v>80</v>
      </c>
      <c r="F188" s="1" t="s">
        <v>276</v>
      </c>
      <c r="G188" s="1" t="s">
        <v>25</v>
      </c>
      <c r="H188" s="1" t="s">
        <v>26</v>
      </c>
      <c r="I188" s="1" t="s">
        <v>27</v>
      </c>
      <c r="J188" s="1" t="s">
        <v>37</v>
      </c>
      <c r="K188" s="2">
        <v>44285.746527777781</v>
      </c>
      <c r="L188" s="2">
        <v>45185.192361111112</v>
      </c>
      <c r="M188" s="1">
        <v>0</v>
      </c>
      <c r="N188" s="1">
        <v>0</v>
      </c>
      <c r="O188" s="1" t="s">
        <v>132</v>
      </c>
      <c r="P188" s="1" t="s">
        <v>30</v>
      </c>
      <c r="Q188" s="1">
        <v>23</v>
      </c>
      <c r="R188" s="1">
        <v>0</v>
      </c>
      <c r="S188" s="1" t="s">
        <v>31</v>
      </c>
      <c r="T188" s="1" t="s">
        <v>32</v>
      </c>
      <c r="U188" s="1" t="s">
        <v>48</v>
      </c>
    </row>
    <row r="189" spans="1:21" ht="13.2" x14ac:dyDescent="0.25">
      <c r="A189" s="1">
        <v>111617</v>
      </c>
      <c r="B189" s="2">
        <v>44242.704861111109</v>
      </c>
      <c r="C189" s="1" t="s">
        <v>294</v>
      </c>
      <c r="D189" s="1" t="s">
        <v>51</v>
      </c>
      <c r="E189" s="1" t="s">
        <v>52</v>
      </c>
      <c r="F189" s="1" t="s">
        <v>276</v>
      </c>
      <c r="G189" s="1" t="s">
        <v>25</v>
      </c>
      <c r="H189" s="1" t="s">
        <v>26</v>
      </c>
      <c r="I189" s="1" t="s">
        <v>27</v>
      </c>
      <c r="J189" s="1" t="s">
        <v>28</v>
      </c>
      <c r="K189" s="2">
        <v>44285.710416666669</v>
      </c>
      <c r="L189" s="2">
        <v>44243.204861111109</v>
      </c>
      <c r="M189" s="1">
        <v>0</v>
      </c>
      <c r="N189" s="1">
        <v>1</v>
      </c>
      <c r="O189" s="1" t="s">
        <v>29</v>
      </c>
      <c r="P189" s="1" t="s">
        <v>30</v>
      </c>
      <c r="Q189" s="1">
        <v>22</v>
      </c>
      <c r="R189" s="1">
        <v>4</v>
      </c>
      <c r="S189" s="1" t="s">
        <v>31</v>
      </c>
      <c r="T189" s="1" t="s">
        <v>32</v>
      </c>
      <c r="U189" s="1" t="s">
        <v>48</v>
      </c>
    </row>
    <row r="190" spans="1:21" ht="13.2" x14ac:dyDescent="0.25">
      <c r="A190" s="1">
        <v>111556</v>
      </c>
      <c r="B190" s="2">
        <v>44151.670138888891</v>
      </c>
      <c r="C190" s="1" t="s">
        <v>295</v>
      </c>
      <c r="D190" s="1" t="s">
        <v>140</v>
      </c>
      <c r="E190" s="1" t="s">
        <v>141</v>
      </c>
      <c r="F190" s="1" t="s">
        <v>276</v>
      </c>
      <c r="G190" s="1" t="s">
        <v>25</v>
      </c>
      <c r="H190" s="1" t="s">
        <v>26</v>
      </c>
      <c r="I190" s="1" t="s">
        <v>27</v>
      </c>
      <c r="J190" s="1" t="s">
        <v>54</v>
      </c>
      <c r="K190" s="2">
        <v>44285.6875</v>
      </c>
      <c r="L190" s="2">
        <v>44152.170138888891</v>
      </c>
      <c r="M190" s="1">
        <v>1</v>
      </c>
      <c r="N190" s="1">
        <v>1</v>
      </c>
      <c r="O190" s="1" t="s">
        <v>134</v>
      </c>
      <c r="P190" s="1" t="s">
        <v>39</v>
      </c>
      <c r="Q190" s="1">
        <v>42</v>
      </c>
      <c r="R190" s="1">
        <v>0</v>
      </c>
      <c r="S190" s="1" t="s">
        <v>31</v>
      </c>
      <c r="T190" s="1" t="s">
        <v>32</v>
      </c>
      <c r="U190" s="1" t="s">
        <v>33</v>
      </c>
    </row>
    <row r="191" spans="1:21" ht="13.2" x14ac:dyDescent="0.25">
      <c r="A191" s="1">
        <v>111654</v>
      </c>
      <c r="B191" s="2">
        <v>44281.432638888888</v>
      </c>
      <c r="C191" s="1" t="s">
        <v>296</v>
      </c>
      <c r="D191" s="1" t="s">
        <v>35</v>
      </c>
      <c r="E191" s="1" t="s">
        <v>36</v>
      </c>
      <c r="F191" s="1" t="s">
        <v>276</v>
      </c>
      <c r="G191" s="1" t="s">
        <v>25</v>
      </c>
      <c r="H191" s="1" t="s">
        <v>26</v>
      </c>
      <c r="I191" s="1" t="s">
        <v>27</v>
      </c>
      <c r="J191" s="1" t="s">
        <v>54</v>
      </c>
      <c r="K191" s="2">
        <v>44285.606249999997</v>
      </c>
      <c r="L191" s="2">
        <v>45193.932638888888</v>
      </c>
      <c r="M191" s="1">
        <v>0</v>
      </c>
      <c r="N191" s="1">
        <v>0</v>
      </c>
      <c r="O191" s="1" t="s">
        <v>134</v>
      </c>
      <c r="P191" s="1" t="s">
        <v>39</v>
      </c>
      <c r="Q191" s="1">
        <v>17</v>
      </c>
      <c r="R191" s="1">
        <v>0</v>
      </c>
      <c r="S191" s="1" t="s">
        <v>63</v>
      </c>
      <c r="T191" s="1" t="s">
        <v>64</v>
      </c>
      <c r="U191" s="1" t="s">
        <v>33</v>
      </c>
    </row>
    <row r="192" spans="1:21" ht="13.2" x14ac:dyDescent="0.25">
      <c r="A192" s="1">
        <v>111622</v>
      </c>
      <c r="B192" s="2">
        <v>44249.636111111111</v>
      </c>
      <c r="C192" s="1" t="s">
        <v>297</v>
      </c>
      <c r="D192" s="1" t="s">
        <v>60</v>
      </c>
      <c r="E192" s="1" t="s">
        <v>61</v>
      </c>
      <c r="F192" s="1" t="s">
        <v>276</v>
      </c>
      <c r="G192" s="1" t="s">
        <v>25</v>
      </c>
      <c r="H192" s="1" t="s">
        <v>26</v>
      </c>
      <c r="I192" s="1" t="s">
        <v>27</v>
      </c>
      <c r="J192" s="1" t="s">
        <v>37</v>
      </c>
      <c r="K192" s="2">
        <v>44284.584027777775</v>
      </c>
      <c r="L192" s="2">
        <v>44250.136111111111</v>
      </c>
      <c r="M192" s="1">
        <v>1</v>
      </c>
      <c r="N192" s="1">
        <v>0</v>
      </c>
      <c r="O192" s="1" t="s">
        <v>134</v>
      </c>
      <c r="P192" s="1" t="s">
        <v>39</v>
      </c>
      <c r="Q192" s="1">
        <v>13</v>
      </c>
      <c r="R192" s="1">
        <v>1</v>
      </c>
      <c r="S192" s="1" t="s">
        <v>63</v>
      </c>
      <c r="T192" s="1" t="s">
        <v>64</v>
      </c>
      <c r="U192" s="1" t="s">
        <v>33</v>
      </c>
    </row>
    <row r="193" spans="1:21" ht="13.2" x14ac:dyDescent="0.25">
      <c r="A193" s="1">
        <v>111583</v>
      </c>
      <c r="B193" s="2">
        <v>44187.44027777778</v>
      </c>
      <c r="C193" s="1" t="s">
        <v>298</v>
      </c>
      <c r="D193" s="1" t="s">
        <v>92</v>
      </c>
      <c r="E193" s="1" t="s">
        <v>93</v>
      </c>
      <c r="F193" s="1" t="s">
        <v>276</v>
      </c>
      <c r="G193" s="1" t="s">
        <v>25</v>
      </c>
      <c r="H193" s="1" t="s">
        <v>26</v>
      </c>
      <c r="I193" s="1" t="s">
        <v>27</v>
      </c>
      <c r="J193" s="1" t="s">
        <v>28</v>
      </c>
      <c r="K193" s="2">
        <v>44284.565972222219</v>
      </c>
      <c r="L193" s="2">
        <v>44192.44027777778</v>
      </c>
      <c r="M193" s="1">
        <v>0</v>
      </c>
      <c r="N193" s="1">
        <v>1</v>
      </c>
      <c r="O193" s="1" t="s">
        <v>29</v>
      </c>
      <c r="P193" s="1" t="s">
        <v>39</v>
      </c>
      <c r="Q193" s="1">
        <v>27</v>
      </c>
      <c r="R193" s="1">
        <v>11</v>
      </c>
      <c r="S193" s="1" t="s">
        <v>31</v>
      </c>
      <c r="T193" s="1" t="s">
        <v>32</v>
      </c>
      <c r="U193" s="1" t="s">
        <v>48</v>
      </c>
    </row>
    <row r="194" spans="1:21" ht="13.2" x14ac:dyDescent="0.25">
      <c r="A194" s="1">
        <v>111634</v>
      </c>
      <c r="B194" s="2">
        <v>44266.447222222225</v>
      </c>
      <c r="C194" s="1" t="s">
        <v>299</v>
      </c>
      <c r="D194" s="1" t="s">
        <v>35</v>
      </c>
      <c r="E194" s="1" t="s">
        <v>36</v>
      </c>
      <c r="F194" s="1" t="s">
        <v>276</v>
      </c>
      <c r="G194" s="1" t="s">
        <v>25</v>
      </c>
      <c r="H194" s="1" t="s">
        <v>26</v>
      </c>
      <c r="I194" s="1" t="s">
        <v>300</v>
      </c>
      <c r="J194" s="1" t="s">
        <v>37</v>
      </c>
      <c r="K194" s="2">
        <v>44284.552777777775</v>
      </c>
      <c r="L194" s="2">
        <v>45178.947222222225</v>
      </c>
      <c r="M194" s="1">
        <v>0</v>
      </c>
      <c r="N194" s="1">
        <v>1</v>
      </c>
      <c r="O194" s="1" t="s">
        <v>134</v>
      </c>
      <c r="P194" s="1" t="s">
        <v>39</v>
      </c>
      <c r="Q194" s="1">
        <v>6</v>
      </c>
      <c r="R194" s="1">
        <v>0</v>
      </c>
      <c r="S194" s="1" t="s">
        <v>63</v>
      </c>
      <c r="T194" s="1" t="s">
        <v>64</v>
      </c>
      <c r="U194" s="1" t="s">
        <v>33</v>
      </c>
    </row>
    <row r="195" spans="1:21" ht="13.2" x14ac:dyDescent="0.25">
      <c r="A195" s="1">
        <v>111457</v>
      </c>
      <c r="B195" s="2">
        <v>44019.560416666667</v>
      </c>
      <c r="C195" s="1" t="s">
        <v>301</v>
      </c>
      <c r="D195" s="1" t="s">
        <v>140</v>
      </c>
      <c r="E195" s="1" t="s">
        <v>141</v>
      </c>
      <c r="F195" s="1" t="s">
        <v>276</v>
      </c>
      <c r="G195" s="1" t="s">
        <v>25</v>
      </c>
      <c r="H195" s="1" t="s">
        <v>26</v>
      </c>
      <c r="I195" s="1" t="s">
        <v>27</v>
      </c>
      <c r="J195" s="1" t="s">
        <v>54</v>
      </c>
      <c r="K195" s="2">
        <v>44284.475694444445</v>
      </c>
      <c r="L195" s="2">
        <v>44020.060416666667</v>
      </c>
      <c r="M195" s="1">
        <v>1</v>
      </c>
      <c r="N195" s="1">
        <v>1</v>
      </c>
      <c r="O195" s="1" t="s">
        <v>134</v>
      </c>
      <c r="P195" s="1" t="s">
        <v>39</v>
      </c>
      <c r="Q195" s="1">
        <v>33</v>
      </c>
      <c r="R195" s="1">
        <v>3</v>
      </c>
      <c r="S195" s="1" t="s">
        <v>31</v>
      </c>
      <c r="T195" s="1" t="s">
        <v>32</v>
      </c>
      <c r="U195" s="1" t="s">
        <v>33</v>
      </c>
    </row>
    <row r="196" spans="1:21" ht="13.2" x14ac:dyDescent="0.25">
      <c r="A196" s="1">
        <v>111653</v>
      </c>
      <c r="B196" s="2">
        <v>44280.79583333333</v>
      </c>
      <c r="C196" s="1" t="s">
        <v>302</v>
      </c>
      <c r="D196" s="1" t="s">
        <v>79</v>
      </c>
      <c r="E196" s="1" t="s">
        <v>80</v>
      </c>
      <c r="F196" s="1" t="s">
        <v>276</v>
      </c>
      <c r="G196" s="1" t="s">
        <v>25</v>
      </c>
      <c r="H196" s="1" t="s">
        <v>26</v>
      </c>
      <c r="I196" s="1" t="s">
        <v>27</v>
      </c>
      <c r="J196" s="1" t="s">
        <v>54</v>
      </c>
      <c r="K196" s="2">
        <v>44281.692361111112</v>
      </c>
      <c r="L196" s="2">
        <v>45193.29583333333</v>
      </c>
      <c r="M196" s="1">
        <v>0</v>
      </c>
      <c r="N196" s="1">
        <v>1</v>
      </c>
      <c r="O196" s="1" t="s">
        <v>134</v>
      </c>
      <c r="P196" s="1" t="s">
        <v>30</v>
      </c>
      <c r="Q196" s="1">
        <v>5</v>
      </c>
      <c r="R196" s="1">
        <v>0</v>
      </c>
      <c r="S196" s="1" t="s">
        <v>31</v>
      </c>
      <c r="T196" s="1" t="s">
        <v>32</v>
      </c>
      <c r="U196" s="1" t="s">
        <v>48</v>
      </c>
    </row>
    <row r="197" spans="1:21" ht="13.2" x14ac:dyDescent="0.25">
      <c r="A197" s="1">
        <v>111652</v>
      </c>
      <c r="B197" s="2">
        <v>44279.745833333334</v>
      </c>
      <c r="C197" s="1" t="s">
        <v>303</v>
      </c>
      <c r="D197" s="1" t="s">
        <v>101</v>
      </c>
      <c r="E197" s="1" t="s">
        <v>102</v>
      </c>
      <c r="F197" s="1" t="s">
        <v>276</v>
      </c>
      <c r="G197" s="1" t="s">
        <v>25</v>
      </c>
      <c r="H197" s="1" t="s">
        <v>62</v>
      </c>
      <c r="I197" s="1" t="s">
        <v>27</v>
      </c>
      <c r="J197" s="1" t="s">
        <v>54</v>
      </c>
      <c r="K197" s="2">
        <v>44281.559027777781</v>
      </c>
      <c r="L197" s="2">
        <v>45192.245833333334</v>
      </c>
      <c r="M197" s="1">
        <v>0</v>
      </c>
      <c r="N197" s="1">
        <v>0</v>
      </c>
      <c r="O197" s="1" t="s">
        <v>134</v>
      </c>
      <c r="P197" s="1" t="s">
        <v>30</v>
      </c>
      <c r="Q197" s="1">
        <v>4</v>
      </c>
      <c r="R197" s="1">
        <v>0</v>
      </c>
      <c r="S197" s="1" t="s">
        <v>63</v>
      </c>
      <c r="T197" s="1" t="s">
        <v>64</v>
      </c>
      <c r="U197" s="1" t="s">
        <v>33</v>
      </c>
    </row>
    <row r="198" spans="1:21" ht="13.2" x14ac:dyDescent="0.25">
      <c r="A198" s="1">
        <v>111476</v>
      </c>
      <c r="B198" s="2">
        <v>44036.552777777775</v>
      </c>
      <c r="C198" s="1" t="s">
        <v>304</v>
      </c>
      <c r="D198" s="1" t="s">
        <v>92</v>
      </c>
      <c r="E198" s="1" t="s">
        <v>93</v>
      </c>
      <c r="F198" s="1" t="s">
        <v>276</v>
      </c>
      <c r="G198" s="1" t="s">
        <v>25</v>
      </c>
      <c r="H198" s="1" t="s">
        <v>26</v>
      </c>
      <c r="I198" s="1" t="s">
        <v>27</v>
      </c>
      <c r="J198" s="1" t="s">
        <v>28</v>
      </c>
      <c r="K198" s="2">
        <v>44279.631944444445</v>
      </c>
      <c r="L198" s="2">
        <v>44041.552777777775</v>
      </c>
      <c r="M198" s="1">
        <v>0</v>
      </c>
      <c r="N198" s="1">
        <v>1</v>
      </c>
      <c r="O198" s="1" t="s">
        <v>29</v>
      </c>
      <c r="P198" s="1" t="s">
        <v>39</v>
      </c>
      <c r="Q198" s="1">
        <v>85</v>
      </c>
      <c r="R198" s="1">
        <v>27</v>
      </c>
      <c r="S198" s="1" t="s">
        <v>31</v>
      </c>
      <c r="T198" s="1" t="s">
        <v>32</v>
      </c>
      <c r="U198" s="1" t="s">
        <v>48</v>
      </c>
    </row>
    <row r="199" spans="1:21" ht="13.2" x14ac:dyDescent="0.25">
      <c r="A199" s="1">
        <v>111637</v>
      </c>
      <c r="B199" s="2">
        <v>44271.418055555558</v>
      </c>
      <c r="C199" s="1" t="s">
        <v>305</v>
      </c>
      <c r="D199" s="1" t="s">
        <v>60</v>
      </c>
      <c r="E199" s="1" t="s">
        <v>61</v>
      </c>
      <c r="F199" s="1" t="s">
        <v>276</v>
      </c>
      <c r="G199" s="1" t="s">
        <v>25</v>
      </c>
      <c r="H199" s="1" t="s">
        <v>26</v>
      </c>
      <c r="I199" s="1" t="s">
        <v>27</v>
      </c>
      <c r="J199" s="1" t="s">
        <v>37</v>
      </c>
      <c r="K199" s="2">
        <v>44279.557638888888</v>
      </c>
      <c r="L199" s="2">
        <v>45183.918055555558</v>
      </c>
      <c r="M199" s="1">
        <v>0</v>
      </c>
      <c r="N199" s="1">
        <v>0</v>
      </c>
      <c r="O199" s="1" t="s">
        <v>134</v>
      </c>
      <c r="P199" s="1" t="s">
        <v>39</v>
      </c>
      <c r="Q199" s="1">
        <v>6</v>
      </c>
      <c r="R199" s="1">
        <v>3</v>
      </c>
      <c r="S199" s="1" t="s">
        <v>63</v>
      </c>
      <c r="T199" s="1" t="s">
        <v>64</v>
      </c>
      <c r="U199" s="1" t="s">
        <v>48</v>
      </c>
    </row>
    <row r="200" spans="1:21" ht="13.2" x14ac:dyDescent="0.25">
      <c r="A200" s="1">
        <v>111648</v>
      </c>
      <c r="B200" s="2">
        <v>44278.469444444447</v>
      </c>
      <c r="C200" s="1" t="s">
        <v>306</v>
      </c>
      <c r="D200" s="1" t="s">
        <v>307</v>
      </c>
      <c r="E200" s="1" t="s">
        <v>308</v>
      </c>
      <c r="F200" s="1" t="s">
        <v>276</v>
      </c>
      <c r="G200" s="1" t="s">
        <v>25</v>
      </c>
      <c r="H200" s="1" t="s">
        <v>62</v>
      </c>
      <c r="I200" s="1" t="s">
        <v>27</v>
      </c>
      <c r="J200" s="1" t="s">
        <v>28</v>
      </c>
      <c r="K200" s="2">
        <v>44278.728472222225</v>
      </c>
      <c r="L200" s="2">
        <v>45190.969444444447</v>
      </c>
      <c r="M200" s="1">
        <v>0</v>
      </c>
      <c r="N200" s="1">
        <v>1</v>
      </c>
      <c r="O200" s="1" t="s">
        <v>29</v>
      </c>
      <c r="P200" s="1" t="s">
        <v>96</v>
      </c>
      <c r="Q200" s="1">
        <v>7</v>
      </c>
      <c r="R200" s="1">
        <v>0</v>
      </c>
      <c r="S200" s="1" t="s">
        <v>63</v>
      </c>
      <c r="T200" s="1" t="s">
        <v>76</v>
      </c>
      <c r="U200" s="1" t="s">
        <v>48</v>
      </c>
    </row>
    <row r="201" spans="1:21" ht="13.2" x14ac:dyDescent="0.25">
      <c r="A201" s="1">
        <v>111647</v>
      </c>
      <c r="B201" s="2">
        <v>44277.772916666669</v>
      </c>
      <c r="C201" s="1" t="s">
        <v>309</v>
      </c>
      <c r="D201" s="1" t="s">
        <v>307</v>
      </c>
      <c r="E201" s="1" t="s">
        <v>308</v>
      </c>
      <c r="F201" s="1" t="s">
        <v>276</v>
      </c>
      <c r="G201" s="1" t="s">
        <v>43</v>
      </c>
      <c r="H201" s="1" t="s">
        <v>62</v>
      </c>
      <c r="I201" s="1" t="s">
        <v>85</v>
      </c>
      <c r="J201" s="1" t="s">
        <v>54</v>
      </c>
      <c r="K201" s="2">
        <v>44277.772916666669</v>
      </c>
      <c r="L201" s="2">
        <v>44282.772916666669</v>
      </c>
      <c r="M201" s="1">
        <v>1</v>
      </c>
      <c r="N201" s="1">
        <v>1</v>
      </c>
      <c r="O201" s="1" t="s">
        <v>134</v>
      </c>
      <c r="P201" s="1" t="s">
        <v>108</v>
      </c>
      <c r="Q201" s="1">
        <v>3</v>
      </c>
      <c r="R201" s="1">
        <v>0</v>
      </c>
      <c r="S201" s="1" t="s">
        <v>63</v>
      </c>
      <c r="T201" s="1" t="s">
        <v>64</v>
      </c>
      <c r="U201" s="1" t="s">
        <v>33</v>
      </c>
    </row>
    <row r="202" spans="1:21" ht="13.2" x14ac:dyDescent="0.25">
      <c r="A202" s="1">
        <v>111646</v>
      </c>
      <c r="B202" s="2">
        <v>44277.767361111109</v>
      </c>
      <c r="C202" s="1" t="s">
        <v>310</v>
      </c>
      <c r="D202" s="1" t="s">
        <v>307</v>
      </c>
      <c r="E202" s="1" t="s">
        <v>308</v>
      </c>
      <c r="F202" s="1" t="s">
        <v>276</v>
      </c>
      <c r="G202" s="1" t="s">
        <v>43</v>
      </c>
      <c r="H202" s="1" t="s">
        <v>26</v>
      </c>
      <c r="I202" s="1" t="s">
        <v>27</v>
      </c>
      <c r="J202" s="1" t="s">
        <v>37</v>
      </c>
      <c r="K202" s="2">
        <v>44277.767361111109</v>
      </c>
      <c r="L202" s="2">
        <v>44282.767361111109</v>
      </c>
      <c r="M202" s="1">
        <v>1</v>
      </c>
      <c r="N202" s="1">
        <v>1</v>
      </c>
      <c r="O202" s="1" t="s">
        <v>134</v>
      </c>
      <c r="P202" s="1" t="s">
        <v>108</v>
      </c>
      <c r="Q202" s="1">
        <v>5</v>
      </c>
      <c r="R202" s="1">
        <v>1</v>
      </c>
      <c r="S202" s="1" t="s">
        <v>63</v>
      </c>
      <c r="T202" s="1" t="s">
        <v>64</v>
      </c>
      <c r="U202" s="1" t="s">
        <v>33</v>
      </c>
    </row>
    <row r="203" spans="1:21" ht="13.2" x14ac:dyDescent="0.25">
      <c r="A203" s="1">
        <v>111645</v>
      </c>
      <c r="B203" s="2">
        <v>44274.369444444441</v>
      </c>
      <c r="C203" s="1" t="s">
        <v>311</v>
      </c>
      <c r="D203" s="1" t="s">
        <v>92</v>
      </c>
      <c r="E203" s="1" t="s">
        <v>93</v>
      </c>
      <c r="F203" s="1" t="s">
        <v>276</v>
      </c>
      <c r="G203" s="1" t="s">
        <v>25</v>
      </c>
      <c r="H203" s="1" t="s">
        <v>62</v>
      </c>
      <c r="I203" s="1" t="s">
        <v>27</v>
      </c>
      <c r="J203" s="1" t="s">
        <v>37</v>
      </c>
      <c r="K203" s="2">
        <v>44274.369444444441</v>
      </c>
      <c r="L203" s="2">
        <v>45186.869444444441</v>
      </c>
      <c r="M203" s="1">
        <v>0</v>
      </c>
      <c r="N203" s="1">
        <v>1</v>
      </c>
      <c r="O203" s="1" t="s">
        <v>134</v>
      </c>
      <c r="P203" s="1" t="s">
        <v>39</v>
      </c>
      <c r="Q203" s="1">
        <v>5</v>
      </c>
      <c r="R203" s="1">
        <v>2</v>
      </c>
      <c r="S203" s="1" t="s">
        <v>31</v>
      </c>
      <c r="T203" s="1" t="s">
        <v>32</v>
      </c>
      <c r="U203" s="1" t="s">
        <v>48</v>
      </c>
    </row>
    <row r="204" spans="1:21" ht="13.2" x14ac:dyDescent="0.25">
      <c r="A204" s="1">
        <v>111638</v>
      </c>
      <c r="B204" s="2">
        <v>44271.68472222222</v>
      </c>
      <c r="C204" s="1" t="s">
        <v>312</v>
      </c>
      <c r="D204" s="1" t="s">
        <v>307</v>
      </c>
      <c r="E204" s="1" t="s">
        <v>308</v>
      </c>
      <c r="F204" s="1" t="s">
        <v>276</v>
      </c>
      <c r="G204" s="1" t="s">
        <v>43</v>
      </c>
      <c r="H204" s="1" t="s">
        <v>26</v>
      </c>
      <c r="I204" s="1" t="s">
        <v>75</v>
      </c>
      <c r="J204" s="1" t="s">
        <v>54</v>
      </c>
      <c r="K204" s="2">
        <v>44271.68472222222</v>
      </c>
      <c r="L204" s="2">
        <v>44276.68472222222</v>
      </c>
      <c r="M204" s="1">
        <v>1</v>
      </c>
      <c r="N204" s="1">
        <v>0</v>
      </c>
      <c r="O204" s="1" t="s">
        <v>134</v>
      </c>
      <c r="P204" s="1" t="s">
        <v>108</v>
      </c>
      <c r="Q204" s="1">
        <v>2</v>
      </c>
      <c r="R204" s="1">
        <v>0</v>
      </c>
      <c r="S204" s="1" t="s">
        <v>31</v>
      </c>
      <c r="T204" s="1" t="s">
        <v>32</v>
      </c>
      <c r="U204" s="1" t="s">
        <v>33</v>
      </c>
    </row>
    <row r="205" spans="1:21" ht="13.2" x14ac:dyDescent="0.25">
      <c r="A205" s="1">
        <v>111599</v>
      </c>
      <c r="B205" s="2">
        <v>44224.443749999999</v>
      </c>
      <c r="C205" s="1" t="s">
        <v>313</v>
      </c>
      <c r="D205" s="1" t="s">
        <v>79</v>
      </c>
      <c r="E205" s="1" t="s">
        <v>80</v>
      </c>
      <c r="F205" s="1" t="s">
        <v>276</v>
      </c>
      <c r="G205" s="1" t="s">
        <v>25</v>
      </c>
      <c r="H205" s="1" t="s">
        <v>62</v>
      </c>
      <c r="I205" s="1" t="s">
        <v>27</v>
      </c>
      <c r="J205" s="1" t="s">
        <v>28</v>
      </c>
      <c r="K205" s="2">
        <v>44270.715277777781</v>
      </c>
      <c r="L205" s="2">
        <v>44229.443749999999</v>
      </c>
      <c r="M205" s="1">
        <v>0</v>
      </c>
      <c r="N205" s="1">
        <v>1</v>
      </c>
      <c r="O205" s="1" t="s">
        <v>29</v>
      </c>
      <c r="P205" s="1" t="s">
        <v>30</v>
      </c>
      <c r="Q205" s="1">
        <v>12</v>
      </c>
      <c r="R205" s="1">
        <v>3</v>
      </c>
      <c r="S205" s="1" t="s">
        <v>63</v>
      </c>
      <c r="T205" s="1" t="s">
        <v>76</v>
      </c>
      <c r="U205" s="1" t="s">
        <v>33</v>
      </c>
    </row>
    <row r="206" spans="1:21" ht="13.2" x14ac:dyDescent="0.25">
      <c r="A206" s="1">
        <v>111627</v>
      </c>
      <c r="B206" s="2">
        <v>44259.550694444442</v>
      </c>
      <c r="C206" s="1" t="s">
        <v>314</v>
      </c>
      <c r="D206" s="1" t="s">
        <v>315</v>
      </c>
      <c r="E206" s="1" t="s">
        <v>316</v>
      </c>
      <c r="F206" s="1" t="s">
        <v>276</v>
      </c>
      <c r="G206" s="1" t="s">
        <v>25</v>
      </c>
      <c r="H206" s="1" t="s">
        <v>26</v>
      </c>
      <c r="I206" s="1" t="s">
        <v>27</v>
      </c>
      <c r="J206" s="1" t="s">
        <v>28</v>
      </c>
      <c r="K206" s="2">
        <v>44270.714583333334</v>
      </c>
      <c r="L206" s="2">
        <v>44264.550694444442</v>
      </c>
      <c r="M206" s="1">
        <v>0</v>
      </c>
      <c r="N206" s="1">
        <v>1</v>
      </c>
      <c r="O206" s="1" t="s">
        <v>29</v>
      </c>
      <c r="P206" s="1" t="s">
        <v>30</v>
      </c>
      <c r="Q206" s="1">
        <v>5</v>
      </c>
      <c r="R206" s="1">
        <v>1</v>
      </c>
      <c r="S206" s="1" t="s">
        <v>31</v>
      </c>
      <c r="T206" s="1" t="s">
        <v>32</v>
      </c>
      <c r="U206" s="1" t="s">
        <v>33</v>
      </c>
    </row>
    <row r="207" spans="1:21" ht="13.2" x14ac:dyDescent="0.25">
      <c r="A207" s="1">
        <v>111628</v>
      </c>
      <c r="B207" s="2">
        <v>44259.552083333336</v>
      </c>
      <c r="C207" s="1" t="s">
        <v>317</v>
      </c>
      <c r="D207" s="1" t="s">
        <v>315</v>
      </c>
      <c r="E207" s="1" t="s">
        <v>316</v>
      </c>
      <c r="F207" s="1" t="s">
        <v>276</v>
      </c>
      <c r="G207" s="1" t="s">
        <v>25</v>
      </c>
      <c r="H207" s="1" t="s">
        <v>26</v>
      </c>
      <c r="I207" s="1" t="s">
        <v>27</v>
      </c>
      <c r="J207" s="1" t="s">
        <v>28</v>
      </c>
      <c r="K207" s="2">
        <v>44270.712500000001</v>
      </c>
      <c r="L207" s="2">
        <v>44264.552083333336</v>
      </c>
      <c r="M207" s="1">
        <v>0</v>
      </c>
      <c r="N207" s="1">
        <v>1</v>
      </c>
      <c r="O207" s="1" t="s">
        <v>29</v>
      </c>
      <c r="P207" s="1" t="s">
        <v>30</v>
      </c>
      <c r="Q207" s="1">
        <v>5</v>
      </c>
      <c r="R207" s="1">
        <v>1</v>
      </c>
      <c r="S207" s="1" t="s">
        <v>31</v>
      </c>
      <c r="T207" s="1" t="s">
        <v>32</v>
      </c>
      <c r="U207" s="1" t="s">
        <v>33</v>
      </c>
    </row>
    <row r="208" spans="1:21" ht="13.2" x14ac:dyDescent="0.25">
      <c r="A208" s="1">
        <v>111626</v>
      </c>
      <c r="B208" s="2">
        <v>44258.655555555553</v>
      </c>
      <c r="C208" s="1" t="s">
        <v>318</v>
      </c>
      <c r="D208" s="1" t="s">
        <v>60</v>
      </c>
      <c r="E208" s="1" t="s">
        <v>61</v>
      </c>
      <c r="F208" s="1" t="s">
        <v>276</v>
      </c>
      <c r="G208" s="1" t="s">
        <v>25</v>
      </c>
      <c r="H208" s="1" t="s">
        <v>62</v>
      </c>
      <c r="I208" s="1" t="s">
        <v>27</v>
      </c>
      <c r="J208" s="1" t="s">
        <v>28</v>
      </c>
      <c r="K208" s="2">
        <v>44266.693055555559</v>
      </c>
      <c r="L208" s="2">
        <v>44259.155555555553</v>
      </c>
      <c r="M208" s="1">
        <v>0</v>
      </c>
      <c r="N208" s="1">
        <v>1</v>
      </c>
      <c r="O208" s="1" t="s">
        <v>29</v>
      </c>
      <c r="P208" s="1" t="s">
        <v>39</v>
      </c>
      <c r="Q208" s="1">
        <v>3</v>
      </c>
      <c r="R208" s="1">
        <v>0</v>
      </c>
      <c r="S208" s="1" t="s">
        <v>63</v>
      </c>
      <c r="T208" s="1" t="s">
        <v>64</v>
      </c>
      <c r="U208" s="1" t="s">
        <v>48</v>
      </c>
    </row>
    <row r="209" spans="1:21" ht="13.2" x14ac:dyDescent="0.25">
      <c r="A209" s="1">
        <v>111635</v>
      </c>
      <c r="B209" s="2">
        <v>44266.495833333334</v>
      </c>
      <c r="C209" s="1" t="s">
        <v>319</v>
      </c>
      <c r="D209" s="1" t="s">
        <v>35</v>
      </c>
      <c r="E209" s="1" t="s">
        <v>36</v>
      </c>
      <c r="F209" s="1" t="s">
        <v>276</v>
      </c>
      <c r="G209" s="1" t="s">
        <v>25</v>
      </c>
      <c r="H209" s="1" t="s">
        <v>26</v>
      </c>
      <c r="I209" s="1" t="s">
        <v>300</v>
      </c>
      <c r="J209" s="1" t="s">
        <v>54</v>
      </c>
      <c r="K209" s="2">
        <v>44266.495833333334</v>
      </c>
      <c r="L209" s="2">
        <v>45178.995833333334</v>
      </c>
      <c r="M209" s="1">
        <v>0</v>
      </c>
      <c r="N209" s="1">
        <v>1</v>
      </c>
      <c r="O209" s="1" t="s">
        <v>134</v>
      </c>
      <c r="P209" s="1" t="s">
        <v>39</v>
      </c>
      <c r="Q209" s="1">
        <v>3</v>
      </c>
      <c r="R209" s="1">
        <v>1</v>
      </c>
      <c r="S209" s="1" t="s">
        <v>63</v>
      </c>
      <c r="T209" s="1" t="s">
        <v>64</v>
      </c>
      <c r="U209" s="1" t="s">
        <v>33</v>
      </c>
    </row>
    <row r="210" spans="1:21" ht="13.2" x14ac:dyDescent="0.25">
      <c r="A210" s="1">
        <v>111619</v>
      </c>
      <c r="B210" s="2">
        <v>44244.647222222222</v>
      </c>
      <c r="C210" s="1" t="s">
        <v>320</v>
      </c>
      <c r="D210" s="1" t="s">
        <v>92</v>
      </c>
      <c r="E210" s="1" t="s">
        <v>93</v>
      </c>
      <c r="F210" s="1" t="s">
        <v>276</v>
      </c>
      <c r="G210" s="1" t="s">
        <v>25</v>
      </c>
      <c r="H210" s="1" t="s">
        <v>26</v>
      </c>
      <c r="I210" s="1" t="s">
        <v>27</v>
      </c>
      <c r="J210" s="1" t="s">
        <v>28</v>
      </c>
      <c r="K210" s="2">
        <v>44265.71597222222</v>
      </c>
      <c r="L210" s="2">
        <v>44245.147222222222</v>
      </c>
      <c r="M210" s="1">
        <v>0</v>
      </c>
      <c r="N210" s="1">
        <v>1</v>
      </c>
      <c r="O210" s="1" t="s">
        <v>29</v>
      </c>
      <c r="P210" s="1" t="s">
        <v>39</v>
      </c>
      <c r="Q210" s="1">
        <v>21</v>
      </c>
      <c r="R210" s="1">
        <v>11</v>
      </c>
      <c r="S210" s="1" t="s">
        <v>31</v>
      </c>
      <c r="T210" s="1" t="s">
        <v>32</v>
      </c>
      <c r="U210" s="1" t="s">
        <v>48</v>
      </c>
    </row>
    <row r="211" spans="1:21" ht="13.2" x14ac:dyDescent="0.25">
      <c r="A211" s="1">
        <v>111615</v>
      </c>
      <c r="B211" s="2">
        <v>44242.586111111108</v>
      </c>
      <c r="C211" s="1" t="s">
        <v>321</v>
      </c>
      <c r="D211" s="1" t="s">
        <v>79</v>
      </c>
      <c r="E211" s="1" t="s">
        <v>80</v>
      </c>
      <c r="F211" s="1" t="s">
        <v>276</v>
      </c>
      <c r="G211" s="1" t="s">
        <v>25</v>
      </c>
      <c r="H211" s="1" t="s">
        <v>26</v>
      </c>
      <c r="I211" s="1" t="s">
        <v>27</v>
      </c>
      <c r="J211" s="1" t="s">
        <v>28</v>
      </c>
      <c r="K211" s="2">
        <v>44264.629166666666</v>
      </c>
      <c r="L211" s="4">
        <f>K190 + $Y$1</f>
        <v>44286.6875</v>
      </c>
      <c r="M211" s="1">
        <v>0</v>
      </c>
      <c r="N211" s="1">
        <v>1</v>
      </c>
      <c r="O211" s="1" t="s">
        <v>29</v>
      </c>
      <c r="P211" s="1" t="s">
        <v>30</v>
      </c>
      <c r="Q211" s="1">
        <v>6</v>
      </c>
      <c r="R211" s="1">
        <v>2</v>
      </c>
      <c r="S211" s="1" t="s">
        <v>31</v>
      </c>
      <c r="T211" s="1" t="s">
        <v>32</v>
      </c>
      <c r="U211" s="1" t="s">
        <v>33</v>
      </c>
    </row>
    <row r="212" spans="1:21" ht="13.2" x14ac:dyDescent="0.25">
      <c r="A212" s="1">
        <v>111625</v>
      </c>
      <c r="B212" s="2">
        <v>44251.481944444444</v>
      </c>
      <c r="C212" s="1" t="s">
        <v>322</v>
      </c>
      <c r="D212" s="1" t="s">
        <v>22</v>
      </c>
      <c r="E212" s="1" t="s">
        <v>23</v>
      </c>
      <c r="F212" s="1" t="s">
        <v>276</v>
      </c>
      <c r="G212" s="1" t="s">
        <v>25</v>
      </c>
      <c r="H212" s="1" t="s">
        <v>62</v>
      </c>
      <c r="I212" s="1" t="s">
        <v>27</v>
      </c>
      <c r="J212" s="1" t="s">
        <v>28</v>
      </c>
      <c r="K212" s="2">
        <v>44264.366666666669</v>
      </c>
      <c r="L212" s="2">
        <v>44251.981944444444</v>
      </c>
      <c r="M212" s="1">
        <v>0</v>
      </c>
      <c r="N212" s="1">
        <v>1</v>
      </c>
      <c r="O212" s="1" t="s">
        <v>29</v>
      </c>
      <c r="P212" s="1" t="s">
        <v>30</v>
      </c>
      <c r="Q212" s="1">
        <v>12</v>
      </c>
      <c r="R212" s="1">
        <v>3</v>
      </c>
      <c r="S212" s="1" t="s">
        <v>31</v>
      </c>
      <c r="T212" s="1" t="s">
        <v>32</v>
      </c>
      <c r="U212" s="1" t="s">
        <v>33</v>
      </c>
    </row>
    <row r="213" spans="1:21" ht="13.2" x14ac:dyDescent="0.25">
      <c r="A213" s="1">
        <v>111631</v>
      </c>
      <c r="B213" s="2">
        <v>44260.65902777778</v>
      </c>
      <c r="C213" s="1" t="s">
        <v>323</v>
      </c>
      <c r="D213" s="1" t="s">
        <v>307</v>
      </c>
      <c r="E213" s="1" t="s">
        <v>308</v>
      </c>
      <c r="F213" s="1" t="s">
        <v>276</v>
      </c>
      <c r="G213" s="1" t="s">
        <v>43</v>
      </c>
      <c r="H213" s="1" t="s">
        <v>26</v>
      </c>
      <c r="I213" s="1" t="s">
        <v>27</v>
      </c>
      <c r="J213" s="1" t="s">
        <v>54</v>
      </c>
      <c r="K213" s="2">
        <v>44260.65902777778</v>
      </c>
      <c r="L213" s="2">
        <v>44265.65902777778</v>
      </c>
      <c r="M213" s="1">
        <v>1</v>
      </c>
      <c r="N213" s="1">
        <v>0</v>
      </c>
      <c r="O213" s="1" t="s">
        <v>134</v>
      </c>
      <c r="P213" s="1" t="s">
        <v>108</v>
      </c>
      <c r="Q213" s="1">
        <v>2</v>
      </c>
      <c r="R213" s="1">
        <v>0</v>
      </c>
      <c r="S213" s="1" t="s">
        <v>31</v>
      </c>
      <c r="T213" s="1" t="s">
        <v>32</v>
      </c>
      <c r="U213" s="1" t="s">
        <v>33</v>
      </c>
    </row>
    <row r="214" spans="1:21" ht="13.2" x14ac:dyDescent="0.25">
      <c r="A214" s="1">
        <v>111629</v>
      </c>
      <c r="B214" s="2">
        <v>44260.450694444444</v>
      </c>
      <c r="C214" s="1" t="s">
        <v>312</v>
      </c>
      <c r="D214" s="1" t="s">
        <v>307</v>
      </c>
      <c r="E214" s="1" t="s">
        <v>308</v>
      </c>
      <c r="F214" s="1" t="s">
        <v>276</v>
      </c>
      <c r="G214" s="1" t="s">
        <v>43</v>
      </c>
      <c r="H214" s="1" t="s">
        <v>26</v>
      </c>
      <c r="I214" s="1" t="s">
        <v>27</v>
      </c>
      <c r="J214" s="1" t="s">
        <v>54</v>
      </c>
      <c r="K214" s="2">
        <v>44260.450694444444</v>
      </c>
      <c r="L214" s="2">
        <v>44267.708333333336</v>
      </c>
      <c r="M214" s="1">
        <v>1</v>
      </c>
      <c r="N214" s="1">
        <v>0</v>
      </c>
      <c r="O214" s="1" t="s">
        <v>134</v>
      </c>
      <c r="P214" s="1" t="s">
        <v>108</v>
      </c>
      <c r="Q214" s="1">
        <v>3</v>
      </c>
      <c r="R214" s="1">
        <v>0</v>
      </c>
      <c r="S214" s="1" t="s">
        <v>63</v>
      </c>
      <c r="T214" s="1" t="s">
        <v>64</v>
      </c>
      <c r="U214" s="1" t="s">
        <v>33</v>
      </c>
    </row>
    <row r="215" spans="1:21" ht="13.2" x14ac:dyDescent="0.25">
      <c r="A215" s="1">
        <v>111609</v>
      </c>
      <c r="B215" s="2">
        <v>44242.572916666664</v>
      </c>
      <c r="C215" s="1" t="s">
        <v>324</v>
      </c>
      <c r="D215" s="1" t="s">
        <v>79</v>
      </c>
      <c r="E215" s="1" t="s">
        <v>80</v>
      </c>
      <c r="F215" s="1" t="s">
        <v>276</v>
      </c>
      <c r="G215" s="1" t="s">
        <v>25</v>
      </c>
      <c r="H215" s="1" t="s">
        <v>26</v>
      </c>
      <c r="I215" s="1" t="s">
        <v>27</v>
      </c>
      <c r="J215" s="1" t="s">
        <v>28</v>
      </c>
      <c r="K215" s="2">
        <v>44257.737500000003</v>
      </c>
      <c r="L215" s="4">
        <f>K194 + $Y$1</f>
        <v>44285.552777777775</v>
      </c>
      <c r="M215" s="1">
        <v>0</v>
      </c>
      <c r="N215" s="1">
        <v>1</v>
      </c>
      <c r="O215" s="1" t="s">
        <v>29</v>
      </c>
      <c r="P215" s="1" t="s">
        <v>30</v>
      </c>
      <c r="Q215" s="1">
        <v>6</v>
      </c>
      <c r="R215" s="1">
        <v>2</v>
      </c>
      <c r="S215" s="1" t="s">
        <v>31</v>
      </c>
      <c r="T215" s="1" t="s">
        <v>32</v>
      </c>
      <c r="U215" s="1" t="s">
        <v>33</v>
      </c>
    </row>
    <row r="216" spans="1:21" ht="13.2" x14ac:dyDescent="0.25">
      <c r="A216" s="1">
        <v>111623</v>
      </c>
      <c r="B216" s="2">
        <v>44249.704861111109</v>
      </c>
      <c r="C216" s="1" t="s">
        <v>325</v>
      </c>
      <c r="D216" s="1" t="s">
        <v>60</v>
      </c>
      <c r="E216" s="1" t="s">
        <v>61</v>
      </c>
      <c r="F216" s="1" t="s">
        <v>276</v>
      </c>
      <c r="G216" s="1" t="s">
        <v>25</v>
      </c>
      <c r="H216" s="1" t="s">
        <v>62</v>
      </c>
      <c r="I216" s="1" t="s">
        <v>27</v>
      </c>
      <c r="J216" s="1" t="s">
        <v>54</v>
      </c>
      <c r="K216" s="2">
        <v>44256.680555555555</v>
      </c>
      <c r="L216" s="2">
        <v>45162.204861111109</v>
      </c>
      <c r="M216" s="1">
        <v>0</v>
      </c>
      <c r="N216" s="1">
        <v>0</v>
      </c>
      <c r="O216" s="1" t="s">
        <v>134</v>
      </c>
      <c r="P216" s="1" t="s">
        <v>39</v>
      </c>
      <c r="Q216" s="1">
        <v>4</v>
      </c>
      <c r="R216" s="1">
        <v>0</v>
      </c>
      <c r="S216" s="1" t="s">
        <v>63</v>
      </c>
      <c r="T216" s="1" t="s">
        <v>64</v>
      </c>
      <c r="U216" s="1" t="s">
        <v>33</v>
      </c>
    </row>
    <row r="217" spans="1:21" ht="13.2" x14ac:dyDescent="0.25">
      <c r="A217" s="1">
        <v>111606</v>
      </c>
      <c r="B217" s="2">
        <v>44237.453472222223</v>
      </c>
      <c r="C217" s="1" t="s">
        <v>326</v>
      </c>
      <c r="D217" s="1" t="s">
        <v>92</v>
      </c>
      <c r="E217" s="1" t="s">
        <v>93</v>
      </c>
      <c r="F217" s="1" t="s">
        <v>276</v>
      </c>
      <c r="G217" s="1" t="s">
        <v>25</v>
      </c>
      <c r="H217" s="1" t="s">
        <v>26</v>
      </c>
      <c r="I217" s="1" t="s">
        <v>27</v>
      </c>
      <c r="J217" s="1" t="s">
        <v>28</v>
      </c>
      <c r="K217" s="2">
        <v>44253.725694444445</v>
      </c>
      <c r="L217" s="2">
        <v>44237.953472222223</v>
      </c>
      <c r="M217" s="1">
        <v>0</v>
      </c>
      <c r="N217" s="1">
        <v>1</v>
      </c>
      <c r="O217" s="1" t="s">
        <v>134</v>
      </c>
      <c r="P217" s="1" t="s">
        <v>96</v>
      </c>
      <c r="Q217" s="1">
        <v>7</v>
      </c>
      <c r="R217" s="1">
        <v>2</v>
      </c>
      <c r="S217" s="1" t="s">
        <v>31</v>
      </c>
      <c r="T217" s="1" t="s">
        <v>32</v>
      </c>
      <c r="U217" s="1" t="s">
        <v>33</v>
      </c>
    </row>
    <row r="218" spans="1:21" ht="13.2" x14ac:dyDescent="0.25">
      <c r="A218" s="1">
        <v>111610</v>
      </c>
      <c r="B218" s="2">
        <v>44242.574305555558</v>
      </c>
      <c r="C218" s="1" t="s">
        <v>327</v>
      </c>
      <c r="D218" s="1" t="s">
        <v>79</v>
      </c>
      <c r="E218" s="1" t="s">
        <v>80</v>
      </c>
      <c r="F218" s="1" t="s">
        <v>276</v>
      </c>
      <c r="G218" s="1" t="s">
        <v>25</v>
      </c>
      <c r="H218" s="1" t="s">
        <v>26</v>
      </c>
      <c r="I218" s="1" t="s">
        <v>27</v>
      </c>
      <c r="J218" s="1" t="s">
        <v>28</v>
      </c>
      <c r="K218" s="2">
        <v>44251.734722222223</v>
      </c>
      <c r="L218" s="2">
        <v>44243.074305555558</v>
      </c>
      <c r="M218" s="1">
        <v>0</v>
      </c>
      <c r="N218" s="1">
        <v>1</v>
      </c>
      <c r="O218" s="1" t="s">
        <v>29</v>
      </c>
      <c r="P218" s="1" t="s">
        <v>30</v>
      </c>
      <c r="Q218" s="1">
        <v>5</v>
      </c>
      <c r="R218" s="1">
        <v>1</v>
      </c>
      <c r="S218" s="1" t="s">
        <v>31</v>
      </c>
      <c r="T218" s="1" t="s">
        <v>32</v>
      </c>
      <c r="U218" s="1" t="s">
        <v>33</v>
      </c>
    </row>
    <row r="219" spans="1:21" ht="13.2" x14ac:dyDescent="0.25">
      <c r="A219" s="1">
        <v>111612</v>
      </c>
      <c r="B219" s="2">
        <v>44242.578472222223</v>
      </c>
      <c r="C219" s="1" t="s">
        <v>328</v>
      </c>
      <c r="D219" s="1" t="s">
        <v>79</v>
      </c>
      <c r="E219" s="1" t="s">
        <v>80</v>
      </c>
      <c r="F219" s="1" t="s">
        <v>276</v>
      </c>
      <c r="G219" s="1" t="s">
        <v>25</v>
      </c>
      <c r="H219" s="1" t="s">
        <v>26</v>
      </c>
      <c r="I219" s="1" t="s">
        <v>27</v>
      </c>
      <c r="J219" s="1" t="s">
        <v>28</v>
      </c>
      <c r="K219" s="2">
        <v>44251.734027777777</v>
      </c>
      <c r="L219" s="2">
        <v>44243.078472222223</v>
      </c>
      <c r="M219" s="1">
        <v>0</v>
      </c>
      <c r="N219" s="1">
        <v>1</v>
      </c>
      <c r="O219" s="1" t="s">
        <v>29</v>
      </c>
      <c r="P219" s="1" t="s">
        <v>30</v>
      </c>
      <c r="Q219" s="1">
        <v>5</v>
      </c>
      <c r="R219" s="1">
        <v>1</v>
      </c>
      <c r="S219" s="1" t="s">
        <v>31</v>
      </c>
      <c r="T219" s="1" t="s">
        <v>32</v>
      </c>
      <c r="U219" s="1" t="s">
        <v>33</v>
      </c>
    </row>
    <row r="220" spans="1:21" ht="13.2" x14ac:dyDescent="0.25">
      <c r="A220" s="1">
        <v>111613</v>
      </c>
      <c r="B220" s="2">
        <v>44242.580555555556</v>
      </c>
      <c r="C220" s="1" t="s">
        <v>329</v>
      </c>
      <c r="D220" s="1" t="s">
        <v>79</v>
      </c>
      <c r="E220" s="1" t="s">
        <v>80</v>
      </c>
      <c r="F220" s="1" t="s">
        <v>276</v>
      </c>
      <c r="G220" s="1" t="s">
        <v>25</v>
      </c>
      <c r="H220" s="1" t="s">
        <v>26</v>
      </c>
      <c r="I220" s="1" t="s">
        <v>27</v>
      </c>
      <c r="J220" s="1" t="s">
        <v>28</v>
      </c>
      <c r="K220" s="2">
        <v>44251.731944444444</v>
      </c>
      <c r="L220" s="4">
        <f>K199 + $Y$1</f>
        <v>44280.557638888888</v>
      </c>
      <c r="M220" s="1">
        <v>0</v>
      </c>
      <c r="N220" s="1">
        <v>1</v>
      </c>
      <c r="O220" s="1" t="s">
        <v>29</v>
      </c>
      <c r="P220" s="1" t="s">
        <v>30</v>
      </c>
      <c r="Q220" s="1">
        <v>5</v>
      </c>
      <c r="R220" s="1">
        <v>1</v>
      </c>
      <c r="S220" s="1" t="s">
        <v>31</v>
      </c>
      <c r="T220" s="1" t="s">
        <v>32</v>
      </c>
      <c r="U220" s="1" t="s">
        <v>33</v>
      </c>
    </row>
    <row r="221" spans="1:21" ht="13.2" x14ac:dyDescent="0.25">
      <c r="A221" s="1">
        <v>111614</v>
      </c>
      <c r="B221" s="2">
        <v>44242.584722222222</v>
      </c>
      <c r="C221" s="1" t="s">
        <v>330</v>
      </c>
      <c r="D221" s="1" t="s">
        <v>79</v>
      </c>
      <c r="E221" s="1" t="s">
        <v>80</v>
      </c>
      <c r="F221" s="1" t="s">
        <v>276</v>
      </c>
      <c r="G221" s="1" t="s">
        <v>25</v>
      </c>
      <c r="H221" s="1" t="s">
        <v>26</v>
      </c>
      <c r="I221" s="1" t="s">
        <v>27</v>
      </c>
      <c r="J221" s="1" t="s">
        <v>28</v>
      </c>
      <c r="K221" s="2">
        <v>44251.727777777778</v>
      </c>
      <c r="L221" s="2">
        <v>44243.084722222222</v>
      </c>
      <c r="M221" s="1">
        <v>0</v>
      </c>
      <c r="N221" s="1">
        <v>1</v>
      </c>
      <c r="O221" s="1" t="s">
        <v>29</v>
      </c>
      <c r="P221" s="1" t="s">
        <v>30</v>
      </c>
      <c r="Q221" s="1">
        <v>5</v>
      </c>
      <c r="R221" s="1">
        <v>1</v>
      </c>
      <c r="S221" s="1" t="s">
        <v>31</v>
      </c>
      <c r="T221" s="1" t="s">
        <v>32</v>
      </c>
      <c r="U221" s="1" t="s">
        <v>33</v>
      </c>
    </row>
    <row r="222" spans="1:21" ht="13.2" x14ac:dyDescent="0.25">
      <c r="A222" s="1">
        <v>111604</v>
      </c>
      <c r="B222" s="2">
        <v>44230.59097222222</v>
      </c>
      <c r="C222" s="1" t="s">
        <v>331</v>
      </c>
      <c r="D222" s="1" t="s">
        <v>92</v>
      </c>
      <c r="E222" s="1" t="s">
        <v>93</v>
      </c>
      <c r="F222" s="1" t="s">
        <v>276</v>
      </c>
      <c r="G222" s="1" t="s">
        <v>25</v>
      </c>
      <c r="H222" s="1" t="s">
        <v>26</v>
      </c>
      <c r="I222" s="1" t="s">
        <v>27</v>
      </c>
      <c r="J222" s="1" t="s">
        <v>28</v>
      </c>
      <c r="K222" s="2">
        <v>44250.740972222222</v>
      </c>
      <c r="L222" s="2">
        <v>44231.09097222222</v>
      </c>
      <c r="M222" s="1">
        <v>0</v>
      </c>
      <c r="N222" s="1">
        <v>1</v>
      </c>
      <c r="O222" s="1" t="s">
        <v>29</v>
      </c>
      <c r="P222" s="1" t="s">
        <v>39</v>
      </c>
      <c r="Q222" s="1">
        <v>9</v>
      </c>
      <c r="R222" s="1">
        <v>1</v>
      </c>
      <c r="S222" s="1" t="s">
        <v>63</v>
      </c>
      <c r="T222" s="1" t="s">
        <v>64</v>
      </c>
      <c r="U222" s="1" t="s">
        <v>33</v>
      </c>
    </row>
    <row r="223" spans="1:21" ht="13.2" x14ac:dyDescent="0.25">
      <c r="A223" s="1">
        <v>111605</v>
      </c>
      <c r="B223" s="2">
        <v>44235.69027777778</v>
      </c>
      <c r="C223" s="1" t="s">
        <v>332</v>
      </c>
      <c r="D223" s="1" t="s">
        <v>51</v>
      </c>
      <c r="E223" s="1" t="s">
        <v>52</v>
      </c>
      <c r="F223" s="1" t="s">
        <v>276</v>
      </c>
      <c r="G223" s="1" t="s">
        <v>25</v>
      </c>
      <c r="H223" s="1" t="s">
        <v>26</v>
      </c>
      <c r="I223" s="1" t="s">
        <v>27</v>
      </c>
      <c r="J223" s="1" t="s">
        <v>28</v>
      </c>
      <c r="K223" s="2">
        <v>44249.732638888891</v>
      </c>
      <c r="L223" s="2">
        <v>44236.19027777778</v>
      </c>
      <c r="M223" s="1">
        <v>0</v>
      </c>
      <c r="N223" s="1">
        <v>1</v>
      </c>
      <c r="O223" s="1" t="s">
        <v>29</v>
      </c>
      <c r="P223" s="1" t="s">
        <v>30</v>
      </c>
      <c r="Q223" s="1">
        <v>19</v>
      </c>
      <c r="R223" s="1">
        <v>2</v>
      </c>
      <c r="S223" s="1" t="s">
        <v>31</v>
      </c>
      <c r="T223" s="1" t="s">
        <v>32</v>
      </c>
      <c r="U223" s="1" t="s">
        <v>33</v>
      </c>
    </row>
    <row r="224" spans="1:21" ht="13.2" x14ac:dyDescent="0.25">
      <c r="A224" s="1">
        <v>111611</v>
      </c>
      <c r="B224" s="2">
        <v>44242.576388888891</v>
      </c>
      <c r="C224" s="1" t="s">
        <v>333</v>
      </c>
      <c r="D224" s="1" t="s">
        <v>79</v>
      </c>
      <c r="E224" s="1" t="s">
        <v>80</v>
      </c>
      <c r="F224" s="1" t="s">
        <v>276</v>
      </c>
      <c r="G224" s="1" t="s">
        <v>25</v>
      </c>
      <c r="H224" s="1" t="s">
        <v>26</v>
      </c>
      <c r="I224" s="1" t="s">
        <v>27</v>
      </c>
      <c r="J224" s="1" t="s">
        <v>28</v>
      </c>
      <c r="K224" s="2">
        <v>44249.731944444444</v>
      </c>
      <c r="L224" s="4">
        <f>K203 + $Y$1</f>
        <v>44275.369444444441</v>
      </c>
      <c r="M224" s="1">
        <v>0</v>
      </c>
      <c r="N224" s="1">
        <v>1</v>
      </c>
      <c r="O224" s="1" t="s">
        <v>29</v>
      </c>
      <c r="P224" s="1" t="s">
        <v>30</v>
      </c>
      <c r="Q224" s="1">
        <v>7</v>
      </c>
      <c r="R224" s="1">
        <v>1</v>
      </c>
      <c r="S224" s="1" t="s">
        <v>31</v>
      </c>
      <c r="T224" s="1" t="s">
        <v>32</v>
      </c>
      <c r="U224" s="1" t="s">
        <v>33</v>
      </c>
    </row>
    <row r="225" spans="1:21" ht="13.2" x14ac:dyDescent="0.25">
      <c r="A225" s="1">
        <v>111607</v>
      </c>
      <c r="B225" s="2">
        <v>44239.809027777781</v>
      </c>
      <c r="C225" s="1" t="s">
        <v>318</v>
      </c>
      <c r="D225" s="1" t="s">
        <v>60</v>
      </c>
      <c r="E225" s="1" t="s">
        <v>61</v>
      </c>
      <c r="F225" s="1" t="s">
        <v>276</v>
      </c>
      <c r="G225" s="1" t="s">
        <v>25</v>
      </c>
      <c r="H225" s="1" t="s">
        <v>62</v>
      </c>
      <c r="I225" s="1" t="s">
        <v>27</v>
      </c>
      <c r="J225" s="1" t="s">
        <v>28</v>
      </c>
      <c r="K225" s="2">
        <v>44246.700694444444</v>
      </c>
      <c r="L225" s="2">
        <v>44240.309027777781</v>
      </c>
      <c r="M225" s="1">
        <v>0</v>
      </c>
      <c r="N225" s="1">
        <v>1</v>
      </c>
      <c r="O225" s="1" t="s">
        <v>29</v>
      </c>
      <c r="P225" s="1" t="s">
        <v>39</v>
      </c>
      <c r="Q225" s="1">
        <v>8</v>
      </c>
      <c r="R225" s="1">
        <v>3</v>
      </c>
      <c r="S225" s="1" t="s">
        <v>63</v>
      </c>
      <c r="T225" s="1" t="s">
        <v>64</v>
      </c>
      <c r="U225" s="1" t="s">
        <v>48</v>
      </c>
    </row>
    <row r="226" spans="1:21" ht="13.2" x14ac:dyDescent="0.25">
      <c r="A226" s="1">
        <v>111620</v>
      </c>
      <c r="B226" s="2">
        <v>44246.629861111112</v>
      </c>
      <c r="C226" s="1" t="s">
        <v>334</v>
      </c>
      <c r="D226" s="1" t="s">
        <v>140</v>
      </c>
      <c r="E226" s="1" t="s">
        <v>141</v>
      </c>
      <c r="F226" s="1" t="s">
        <v>276</v>
      </c>
      <c r="G226" s="1" t="s">
        <v>25</v>
      </c>
      <c r="H226" s="1" t="s">
        <v>26</v>
      </c>
      <c r="I226" s="1" t="s">
        <v>27</v>
      </c>
      <c r="J226" s="1" t="s">
        <v>54</v>
      </c>
      <c r="K226" s="2">
        <v>44246.629861111112</v>
      </c>
      <c r="L226" s="2">
        <v>45159.129861111112</v>
      </c>
      <c r="M226" s="1">
        <v>0</v>
      </c>
      <c r="N226" s="1">
        <v>1</v>
      </c>
      <c r="O226" s="1" t="s">
        <v>134</v>
      </c>
      <c r="P226" s="1" t="s">
        <v>39</v>
      </c>
      <c r="Q226" s="1">
        <v>2</v>
      </c>
      <c r="R226" s="1">
        <v>0</v>
      </c>
      <c r="S226" s="1" t="s">
        <v>63</v>
      </c>
      <c r="T226" s="1" t="s">
        <v>64</v>
      </c>
      <c r="U226" s="1" t="s">
        <v>33</v>
      </c>
    </row>
    <row r="227" spans="1:21" ht="13.2" x14ac:dyDescent="0.25">
      <c r="A227" s="1">
        <v>111616</v>
      </c>
      <c r="B227" s="2">
        <v>44242.664583333331</v>
      </c>
      <c r="C227" s="1" t="s">
        <v>335</v>
      </c>
      <c r="D227" s="1" t="s">
        <v>336</v>
      </c>
      <c r="E227" s="1" t="s">
        <v>337</v>
      </c>
      <c r="F227" s="1" t="s">
        <v>276</v>
      </c>
      <c r="G227" s="1" t="s">
        <v>25</v>
      </c>
      <c r="H227" s="1" t="s">
        <v>62</v>
      </c>
      <c r="I227" s="1" t="s">
        <v>27</v>
      </c>
      <c r="J227" s="1" t="s">
        <v>28</v>
      </c>
      <c r="K227" s="2">
        <v>44246.591666666667</v>
      </c>
      <c r="L227" s="2">
        <v>44243.164583333331</v>
      </c>
      <c r="M227" s="1">
        <v>0</v>
      </c>
      <c r="N227" s="1">
        <v>1</v>
      </c>
      <c r="O227" s="1" t="s">
        <v>29</v>
      </c>
      <c r="P227" s="1" t="s">
        <v>96</v>
      </c>
      <c r="Q227" s="1">
        <v>5</v>
      </c>
      <c r="R227" s="1">
        <v>0</v>
      </c>
      <c r="S227" s="1" t="s">
        <v>31</v>
      </c>
      <c r="T227" s="1" t="s">
        <v>32</v>
      </c>
      <c r="U227" s="1" t="s">
        <v>48</v>
      </c>
    </row>
    <row r="228" spans="1:21" ht="13.2" x14ac:dyDescent="0.25">
      <c r="A228" s="1">
        <v>111618</v>
      </c>
      <c r="B228" s="2">
        <v>44242.713194444441</v>
      </c>
      <c r="C228" s="1" t="s">
        <v>338</v>
      </c>
      <c r="D228" s="1" t="s">
        <v>51</v>
      </c>
      <c r="E228" s="1" t="s">
        <v>52</v>
      </c>
      <c r="F228" s="1" t="s">
        <v>276</v>
      </c>
      <c r="G228" s="1" t="s">
        <v>25</v>
      </c>
      <c r="H228" s="1" t="s">
        <v>26</v>
      </c>
      <c r="I228" s="1" t="s">
        <v>27</v>
      </c>
      <c r="J228" s="1" t="s">
        <v>54</v>
      </c>
      <c r="K228" s="2">
        <v>44242.713194444441</v>
      </c>
      <c r="L228" s="2">
        <v>45155.213194444441</v>
      </c>
      <c r="M228" s="1">
        <v>0</v>
      </c>
      <c r="N228" s="1">
        <v>1</v>
      </c>
      <c r="O228" s="1" t="s">
        <v>134</v>
      </c>
      <c r="P228" s="1" t="s">
        <v>30</v>
      </c>
      <c r="Q228" s="1">
        <v>2</v>
      </c>
      <c r="R228" s="1">
        <v>1</v>
      </c>
      <c r="S228" s="1" t="s">
        <v>63</v>
      </c>
      <c r="T228" s="1" t="s">
        <v>64</v>
      </c>
      <c r="U228" s="1" t="s">
        <v>33</v>
      </c>
    </row>
    <row r="229" spans="1:21" ht="13.2" x14ac:dyDescent="0.25">
      <c r="A229" s="1">
        <v>111593</v>
      </c>
      <c r="B229" s="2">
        <v>44215.979861111111</v>
      </c>
      <c r="C229" s="1" t="s">
        <v>339</v>
      </c>
      <c r="D229" s="1" t="s">
        <v>51</v>
      </c>
      <c r="E229" s="1" t="s">
        <v>52</v>
      </c>
      <c r="F229" s="1" t="s">
        <v>276</v>
      </c>
      <c r="G229" s="1" t="s">
        <v>25</v>
      </c>
      <c r="H229" s="1" t="s">
        <v>26</v>
      </c>
      <c r="I229" s="1" t="s">
        <v>27</v>
      </c>
      <c r="J229" s="1" t="s">
        <v>28</v>
      </c>
      <c r="K229" s="2">
        <v>44238.711111111108</v>
      </c>
      <c r="L229" s="2">
        <v>44216.479861111111</v>
      </c>
      <c r="M229" s="1">
        <v>0</v>
      </c>
      <c r="N229" s="1">
        <v>1</v>
      </c>
      <c r="O229" s="1" t="s">
        <v>29</v>
      </c>
      <c r="P229" s="1" t="s">
        <v>30</v>
      </c>
      <c r="Q229" s="1">
        <v>14</v>
      </c>
      <c r="R229" s="1">
        <v>1</v>
      </c>
      <c r="S229" s="1" t="s">
        <v>31</v>
      </c>
      <c r="T229" s="1" t="s">
        <v>32</v>
      </c>
      <c r="U229" s="1" t="s">
        <v>48</v>
      </c>
    </row>
    <row r="230" spans="1:21" ht="13.2" x14ac:dyDescent="0.25">
      <c r="A230" s="1">
        <v>111600</v>
      </c>
      <c r="B230" s="2">
        <v>44224.706250000003</v>
      </c>
      <c r="C230" s="1" t="s">
        <v>340</v>
      </c>
      <c r="D230" s="1" t="s">
        <v>51</v>
      </c>
      <c r="E230" s="1" t="s">
        <v>52</v>
      </c>
      <c r="F230" s="1" t="s">
        <v>276</v>
      </c>
      <c r="G230" s="1" t="s">
        <v>25</v>
      </c>
      <c r="H230" s="1" t="s">
        <v>62</v>
      </c>
      <c r="I230" s="1" t="s">
        <v>27</v>
      </c>
      <c r="J230" s="1" t="s">
        <v>28</v>
      </c>
      <c r="K230" s="2">
        <v>44232.736805555556</v>
      </c>
      <c r="L230" s="2">
        <v>44225.206250000003</v>
      </c>
      <c r="M230" s="1">
        <v>0</v>
      </c>
      <c r="N230" s="1">
        <v>1</v>
      </c>
      <c r="O230" s="1" t="s">
        <v>29</v>
      </c>
      <c r="P230" s="1" t="s">
        <v>30</v>
      </c>
      <c r="Q230" s="1">
        <v>9</v>
      </c>
      <c r="R230" s="1">
        <v>2</v>
      </c>
      <c r="S230" s="1" t="s">
        <v>31</v>
      </c>
      <c r="T230" s="1" t="s">
        <v>32</v>
      </c>
      <c r="U230" s="1" t="s">
        <v>33</v>
      </c>
    </row>
    <row r="231" spans="1:21" ht="13.2" x14ac:dyDescent="0.25">
      <c r="A231" s="1">
        <v>111546</v>
      </c>
      <c r="B231" s="2">
        <v>44143.85</v>
      </c>
      <c r="C231" s="1" t="s">
        <v>341</v>
      </c>
      <c r="D231" s="1" t="s">
        <v>342</v>
      </c>
      <c r="E231" s="1" t="s">
        <v>343</v>
      </c>
      <c r="F231" s="1" t="s">
        <v>276</v>
      </c>
      <c r="G231" s="1" t="s">
        <v>43</v>
      </c>
      <c r="H231" s="1" t="s">
        <v>62</v>
      </c>
      <c r="I231" s="1" t="s">
        <v>75</v>
      </c>
      <c r="J231" s="1" t="s">
        <v>28</v>
      </c>
      <c r="K231" s="2">
        <v>44232.709722222222</v>
      </c>
      <c r="L231" s="2">
        <v>44144.35</v>
      </c>
      <c r="M231" s="1">
        <v>0</v>
      </c>
      <c r="N231" s="1">
        <v>1</v>
      </c>
      <c r="O231" s="1" t="s">
        <v>29</v>
      </c>
      <c r="P231" s="1" t="s">
        <v>44</v>
      </c>
      <c r="Q231" s="1">
        <v>5</v>
      </c>
      <c r="R231" s="1">
        <v>0</v>
      </c>
      <c r="S231" s="1" t="s">
        <v>63</v>
      </c>
      <c r="T231" s="1" t="s">
        <v>64</v>
      </c>
      <c r="U231" s="1" t="s">
        <v>33</v>
      </c>
    </row>
    <row r="232" spans="1:21" ht="13.2" x14ac:dyDescent="0.25">
      <c r="A232" s="1">
        <v>111562</v>
      </c>
      <c r="B232" s="2">
        <v>44158.397916666669</v>
      </c>
      <c r="C232" s="1" t="s">
        <v>344</v>
      </c>
      <c r="D232" s="1" t="s">
        <v>345</v>
      </c>
      <c r="E232" s="1" t="s">
        <v>346</v>
      </c>
      <c r="F232" s="1" t="s">
        <v>276</v>
      </c>
      <c r="G232" s="1" t="s">
        <v>43</v>
      </c>
      <c r="H232" s="1" t="s">
        <v>62</v>
      </c>
      <c r="I232" s="1" t="s">
        <v>85</v>
      </c>
      <c r="J232" s="1" t="s">
        <v>28</v>
      </c>
      <c r="K232" s="2">
        <v>44232.708333333336</v>
      </c>
      <c r="L232" s="2">
        <v>44158.897916666669</v>
      </c>
      <c r="M232" s="1">
        <v>0</v>
      </c>
      <c r="N232" s="1">
        <v>1</v>
      </c>
      <c r="O232" s="1" t="s">
        <v>29</v>
      </c>
      <c r="P232" s="1" t="s">
        <v>44</v>
      </c>
      <c r="Q232" s="1">
        <v>6</v>
      </c>
      <c r="R232" s="1">
        <v>1</v>
      </c>
      <c r="S232" s="1" t="s">
        <v>63</v>
      </c>
      <c r="T232" s="1" t="s">
        <v>64</v>
      </c>
      <c r="U232" s="1" t="s">
        <v>33</v>
      </c>
    </row>
    <row r="233" spans="1:21" ht="13.2" x14ac:dyDescent="0.25">
      <c r="A233" s="1">
        <v>111518</v>
      </c>
      <c r="B233" s="2">
        <v>44109.62222222222</v>
      </c>
      <c r="C233" s="1" t="s">
        <v>347</v>
      </c>
      <c r="D233" s="1" t="s">
        <v>46</v>
      </c>
      <c r="E233" s="1" t="s">
        <v>47</v>
      </c>
      <c r="F233" s="1" t="s">
        <v>276</v>
      </c>
      <c r="G233" s="1" t="s">
        <v>25</v>
      </c>
      <c r="H233" s="1" t="s">
        <v>26</v>
      </c>
      <c r="I233" s="1" t="s">
        <v>27</v>
      </c>
      <c r="J233" s="1" t="s">
        <v>28</v>
      </c>
      <c r="K233" s="2">
        <v>44229.709027777775</v>
      </c>
      <c r="L233" s="2">
        <v>44110.12222222222</v>
      </c>
      <c r="M233" s="1">
        <v>0</v>
      </c>
      <c r="N233" s="1">
        <v>1</v>
      </c>
      <c r="O233" s="1" t="s">
        <v>29</v>
      </c>
      <c r="P233" s="1" t="s">
        <v>39</v>
      </c>
      <c r="Q233" s="1">
        <v>64</v>
      </c>
      <c r="R233" s="1">
        <v>3</v>
      </c>
      <c r="S233" s="1" t="s">
        <v>63</v>
      </c>
      <c r="T233" s="1" t="s">
        <v>64</v>
      </c>
      <c r="U233" s="1" t="s">
        <v>48</v>
      </c>
    </row>
    <row r="234" spans="1:21" ht="13.2" x14ac:dyDescent="0.25">
      <c r="A234" s="1">
        <v>111603</v>
      </c>
      <c r="B234" s="2">
        <v>44225.484027777777</v>
      </c>
      <c r="C234" s="1" t="s">
        <v>348</v>
      </c>
      <c r="D234" s="1" t="s">
        <v>79</v>
      </c>
      <c r="E234" s="1" t="s">
        <v>80</v>
      </c>
      <c r="F234" s="1" t="s">
        <v>276</v>
      </c>
      <c r="G234" s="1" t="s">
        <v>25</v>
      </c>
      <c r="H234" s="1" t="s">
        <v>26</v>
      </c>
      <c r="I234" s="1" t="s">
        <v>27</v>
      </c>
      <c r="J234" s="1" t="s">
        <v>54</v>
      </c>
      <c r="K234" s="2">
        <v>44225.484027777777</v>
      </c>
      <c r="L234" s="2">
        <v>44230.484027777777</v>
      </c>
      <c r="M234" s="1">
        <v>1</v>
      </c>
      <c r="N234" s="1">
        <v>1</v>
      </c>
      <c r="O234" s="1" t="s">
        <v>134</v>
      </c>
      <c r="P234" s="1" t="s">
        <v>30</v>
      </c>
      <c r="Q234" s="1">
        <v>2</v>
      </c>
      <c r="R234" s="1">
        <v>1</v>
      </c>
      <c r="S234" s="1" t="s">
        <v>31</v>
      </c>
      <c r="T234" s="1" t="s">
        <v>32</v>
      </c>
      <c r="U234" s="1" t="s">
        <v>33</v>
      </c>
    </row>
    <row r="235" spans="1:21" ht="13.2" x14ac:dyDescent="0.25">
      <c r="A235" s="1">
        <v>111582</v>
      </c>
      <c r="B235" s="2">
        <v>44183.597916666666</v>
      </c>
      <c r="C235" s="1" t="s">
        <v>349</v>
      </c>
      <c r="D235" s="1" t="s">
        <v>79</v>
      </c>
      <c r="E235" s="1" t="s">
        <v>80</v>
      </c>
      <c r="F235" s="1" t="s">
        <v>276</v>
      </c>
      <c r="G235" s="1" t="s">
        <v>25</v>
      </c>
      <c r="H235" s="1" t="s">
        <v>26</v>
      </c>
      <c r="I235" s="1" t="s">
        <v>27</v>
      </c>
      <c r="J235" s="1" t="s">
        <v>28</v>
      </c>
      <c r="K235" s="2">
        <v>44221.754166666666</v>
      </c>
      <c r="L235" s="2">
        <v>44184.097916666666</v>
      </c>
      <c r="M235" s="1">
        <v>0</v>
      </c>
      <c r="N235" s="1">
        <v>1</v>
      </c>
      <c r="O235" s="1" t="s">
        <v>29</v>
      </c>
      <c r="P235" s="1" t="s">
        <v>30</v>
      </c>
      <c r="Q235" s="1">
        <v>10</v>
      </c>
      <c r="R235" s="1">
        <v>2</v>
      </c>
      <c r="S235" s="1" t="s">
        <v>31</v>
      </c>
      <c r="T235" s="1" t="s">
        <v>32</v>
      </c>
      <c r="U235" s="1" t="s">
        <v>33</v>
      </c>
    </row>
    <row r="236" spans="1:21" ht="13.2" x14ac:dyDescent="0.25">
      <c r="A236" s="1">
        <v>111557</v>
      </c>
      <c r="B236" s="2">
        <v>44153.848611111112</v>
      </c>
      <c r="C236" s="1" t="s">
        <v>350</v>
      </c>
      <c r="D236" s="1" t="s">
        <v>315</v>
      </c>
      <c r="E236" s="1" t="s">
        <v>316</v>
      </c>
      <c r="F236" s="1" t="s">
        <v>276</v>
      </c>
      <c r="G236" s="1" t="s">
        <v>25</v>
      </c>
      <c r="H236" s="1" t="s">
        <v>62</v>
      </c>
      <c r="I236" s="1" t="s">
        <v>27</v>
      </c>
      <c r="J236" s="1" t="s">
        <v>28</v>
      </c>
      <c r="K236" s="2">
        <v>44221.747916666667</v>
      </c>
      <c r="L236" s="2">
        <v>44154.348611111112</v>
      </c>
      <c r="M236" s="1">
        <v>0</v>
      </c>
      <c r="N236" s="1">
        <v>1</v>
      </c>
      <c r="O236" s="1" t="s">
        <v>29</v>
      </c>
      <c r="P236" s="1" t="s">
        <v>30</v>
      </c>
      <c r="Q236" s="1">
        <v>15</v>
      </c>
      <c r="R236" s="1">
        <v>1</v>
      </c>
      <c r="S236" s="1" t="s">
        <v>31</v>
      </c>
      <c r="T236" s="1" t="s">
        <v>32</v>
      </c>
      <c r="U236" s="1" t="s">
        <v>33</v>
      </c>
    </row>
    <row r="237" spans="1:21" ht="13.2" x14ac:dyDescent="0.25">
      <c r="A237" s="1">
        <v>111598</v>
      </c>
      <c r="B237" s="2">
        <v>44221.713194444441</v>
      </c>
      <c r="C237" s="1" t="s">
        <v>351</v>
      </c>
      <c r="D237" s="1" t="s">
        <v>46</v>
      </c>
      <c r="E237" s="1" t="s">
        <v>47</v>
      </c>
      <c r="F237" s="1" t="s">
        <v>276</v>
      </c>
      <c r="G237" s="1" t="s">
        <v>25</v>
      </c>
      <c r="H237" s="1" t="s">
        <v>62</v>
      </c>
      <c r="I237" s="1" t="s">
        <v>27</v>
      </c>
      <c r="J237" s="1" t="s">
        <v>54</v>
      </c>
      <c r="K237" s="2">
        <v>44221.713194444441</v>
      </c>
      <c r="L237" s="2">
        <v>45134.213194444441</v>
      </c>
      <c r="M237" s="1">
        <v>0</v>
      </c>
      <c r="N237" s="1">
        <v>1</v>
      </c>
      <c r="O237" s="1" t="s">
        <v>134</v>
      </c>
      <c r="P237" s="1" t="s">
        <v>39</v>
      </c>
      <c r="Q237" s="1">
        <v>2</v>
      </c>
      <c r="R237" s="1">
        <v>2</v>
      </c>
      <c r="S237" s="1" t="s">
        <v>63</v>
      </c>
      <c r="T237" s="1" t="s">
        <v>64</v>
      </c>
      <c r="U237" s="1" t="s">
        <v>33</v>
      </c>
    </row>
    <row r="238" spans="1:21" ht="13.2" x14ac:dyDescent="0.25">
      <c r="A238" s="1">
        <v>111592</v>
      </c>
      <c r="B238" s="2">
        <v>44211.317361111112</v>
      </c>
      <c r="C238" s="1" t="s">
        <v>352</v>
      </c>
      <c r="D238" s="1" t="s">
        <v>35</v>
      </c>
      <c r="E238" s="1" t="s">
        <v>36</v>
      </c>
      <c r="F238" s="1" t="s">
        <v>276</v>
      </c>
      <c r="G238" s="1" t="s">
        <v>43</v>
      </c>
      <c r="H238" s="1" t="s">
        <v>62</v>
      </c>
      <c r="I238" s="1" t="s">
        <v>27</v>
      </c>
      <c r="J238" s="1" t="s">
        <v>28</v>
      </c>
      <c r="K238" s="2">
        <v>44218.668055555558</v>
      </c>
      <c r="L238" s="2">
        <v>44211.817361111112</v>
      </c>
      <c r="M238" s="1">
        <v>0</v>
      </c>
      <c r="N238" s="1">
        <v>1</v>
      </c>
      <c r="O238" s="1" t="s">
        <v>29</v>
      </c>
      <c r="P238" s="1" t="s">
        <v>108</v>
      </c>
      <c r="Q238" s="1">
        <v>5</v>
      </c>
      <c r="R238" s="1">
        <v>0</v>
      </c>
      <c r="S238" s="1" t="s">
        <v>31</v>
      </c>
      <c r="T238" s="1" t="s">
        <v>32</v>
      </c>
      <c r="U238" s="1" t="s">
        <v>33</v>
      </c>
    </row>
    <row r="239" spans="1:21" ht="13.2" x14ac:dyDescent="0.25">
      <c r="A239" s="1">
        <v>111595</v>
      </c>
      <c r="B239" s="2">
        <v>44218.426388888889</v>
      </c>
      <c r="C239" s="1" t="s">
        <v>353</v>
      </c>
      <c r="D239" s="1" t="s">
        <v>35</v>
      </c>
      <c r="E239" s="1" t="s">
        <v>36</v>
      </c>
      <c r="F239" s="1" t="s">
        <v>276</v>
      </c>
      <c r="G239" s="1" t="s">
        <v>43</v>
      </c>
      <c r="H239" s="1" t="s">
        <v>26</v>
      </c>
      <c r="I239" s="1" t="s">
        <v>27</v>
      </c>
      <c r="J239" s="1" t="s">
        <v>54</v>
      </c>
      <c r="K239" s="2">
        <v>44218.426388888889</v>
      </c>
      <c r="L239" s="2">
        <v>44218.926388888889</v>
      </c>
      <c r="M239" s="1">
        <v>1</v>
      </c>
      <c r="N239" s="1">
        <v>1</v>
      </c>
      <c r="O239" s="1" t="s">
        <v>134</v>
      </c>
      <c r="P239" s="1" t="s">
        <v>108</v>
      </c>
      <c r="Q239" s="1">
        <v>3</v>
      </c>
      <c r="R239" s="1">
        <v>0</v>
      </c>
      <c r="S239" s="1" t="s">
        <v>63</v>
      </c>
      <c r="T239" s="1" t="s">
        <v>76</v>
      </c>
      <c r="U239" s="1" t="s">
        <v>33</v>
      </c>
    </row>
    <row r="240" spans="1:21" ht="13.2" x14ac:dyDescent="0.25">
      <c r="A240" s="1">
        <v>111594</v>
      </c>
      <c r="B240" s="2">
        <v>44217.367361111108</v>
      </c>
      <c r="C240" s="1" t="s">
        <v>354</v>
      </c>
      <c r="D240" s="1" t="s">
        <v>170</v>
      </c>
      <c r="E240" s="1" t="s">
        <v>171</v>
      </c>
      <c r="F240" s="1" t="s">
        <v>276</v>
      </c>
      <c r="G240" s="1" t="s">
        <v>43</v>
      </c>
      <c r="H240" s="1" t="s">
        <v>26</v>
      </c>
      <c r="I240" s="1" t="s">
        <v>85</v>
      </c>
      <c r="J240" s="1" t="s">
        <v>54</v>
      </c>
      <c r="K240" s="2">
        <v>44217.367361111108</v>
      </c>
      <c r="L240" s="2">
        <v>44217.867361111108</v>
      </c>
      <c r="M240" s="1">
        <v>1</v>
      </c>
      <c r="N240" s="1">
        <v>1</v>
      </c>
      <c r="O240" s="1" t="s">
        <v>134</v>
      </c>
      <c r="P240" s="1" t="s">
        <v>44</v>
      </c>
      <c r="Q240" s="1">
        <v>2</v>
      </c>
      <c r="R240" s="1">
        <v>0</v>
      </c>
      <c r="S240" s="1" t="s">
        <v>63</v>
      </c>
      <c r="T240" s="1" t="s">
        <v>64</v>
      </c>
      <c r="U240" s="1" t="s">
        <v>33</v>
      </c>
    </row>
    <row r="241" spans="1:21" ht="13.2" x14ac:dyDescent="0.25">
      <c r="A241" s="1">
        <v>111558</v>
      </c>
      <c r="B241" s="2">
        <v>44153.874305555553</v>
      </c>
      <c r="C241" s="1" t="s">
        <v>355</v>
      </c>
      <c r="D241" s="1" t="s">
        <v>51</v>
      </c>
      <c r="E241" s="1" t="s">
        <v>52</v>
      </c>
      <c r="F241" s="1" t="s">
        <v>276</v>
      </c>
      <c r="G241" s="1" t="s">
        <v>25</v>
      </c>
      <c r="H241" s="1" t="s">
        <v>62</v>
      </c>
      <c r="I241" s="1" t="s">
        <v>27</v>
      </c>
      <c r="J241" s="1" t="s">
        <v>28</v>
      </c>
      <c r="K241" s="2">
        <v>44211.695833333331</v>
      </c>
      <c r="L241" s="2">
        <v>44154.374305555553</v>
      </c>
      <c r="M241" s="1">
        <v>0</v>
      </c>
      <c r="N241" s="1">
        <v>1</v>
      </c>
      <c r="O241" s="1" t="s">
        <v>29</v>
      </c>
      <c r="P241" s="1" t="s">
        <v>30</v>
      </c>
      <c r="Q241" s="1">
        <v>8</v>
      </c>
      <c r="R241" s="1">
        <v>2</v>
      </c>
      <c r="S241" s="1" t="s">
        <v>63</v>
      </c>
      <c r="T241" s="1" t="s">
        <v>76</v>
      </c>
      <c r="U241" s="1" t="s">
        <v>33</v>
      </c>
    </row>
    <row r="242" spans="1:21" ht="13.2" x14ac:dyDescent="0.25">
      <c r="A242" s="1">
        <v>111561</v>
      </c>
      <c r="B242" s="2">
        <v>44155.667361111111</v>
      </c>
      <c r="C242" s="1" t="s">
        <v>356</v>
      </c>
      <c r="D242" s="1" t="s">
        <v>357</v>
      </c>
      <c r="E242" s="1" t="s">
        <v>358</v>
      </c>
      <c r="F242" s="1" t="s">
        <v>276</v>
      </c>
      <c r="G242" s="1" t="s">
        <v>43</v>
      </c>
      <c r="H242" s="1" t="s">
        <v>26</v>
      </c>
      <c r="I242" s="1" t="s">
        <v>85</v>
      </c>
      <c r="J242" s="1" t="s">
        <v>28</v>
      </c>
      <c r="K242" s="2">
        <v>44204.712500000001</v>
      </c>
      <c r="L242" s="2">
        <v>44156.167361111111</v>
      </c>
      <c r="M242" s="1">
        <v>0</v>
      </c>
      <c r="N242" s="1">
        <v>1</v>
      </c>
      <c r="O242" s="1" t="s">
        <v>29</v>
      </c>
      <c r="P242" s="1" t="s">
        <v>44</v>
      </c>
      <c r="Q242" s="1">
        <v>4</v>
      </c>
      <c r="R242" s="1">
        <v>0</v>
      </c>
      <c r="S242" s="1" t="s">
        <v>63</v>
      </c>
      <c r="T242" s="1" t="s">
        <v>64</v>
      </c>
      <c r="U242" s="1" t="s">
        <v>33</v>
      </c>
    </row>
    <row r="243" spans="1:21" ht="13.2" x14ac:dyDescent="0.25">
      <c r="A243" s="1">
        <v>111585</v>
      </c>
      <c r="B243" s="2">
        <v>44188.574305555558</v>
      </c>
      <c r="C243" s="1" t="s">
        <v>359</v>
      </c>
      <c r="D243" s="1" t="s">
        <v>79</v>
      </c>
      <c r="E243" s="1" t="s">
        <v>80</v>
      </c>
      <c r="F243" s="1" t="s">
        <v>276</v>
      </c>
      <c r="G243" s="1" t="s">
        <v>25</v>
      </c>
      <c r="H243" s="1" t="s">
        <v>62</v>
      </c>
      <c r="I243" s="1" t="s">
        <v>27</v>
      </c>
      <c r="J243" s="1" t="s">
        <v>28</v>
      </c>
      <c r="K243" s="2">
        <v>44201.713194444441</v>
      </c>
      <c r="L243" s="2">
        <v>44189.074305555558</v>
      </c>
      <c r="M243" s="1">
        <v>0</v>
      </c>
      <c r="N243" s="1">
        <v>1</v>
      </c>
      <c r="O243" s="1" t="s">
        <v>29</v>
      </c>
      <c r="P243" s="1" t="s">
        <v>96</v>
      </c>
      <c r="Q243" s="1">
        <v>11</v>
      </c>
      <c r="R243" s="1">
        <v>0</v>
      </c>
      <c r="S243" s="1" t="s">
        <v>63</v>
      </c>
      <c r="T243" s="1" t="s">
        <v>76</v>
      </c>
      <c r="U243" s="1" t="s">
        <v>33</v>
      </c>
    </row>
    <row r="244" spans="1:21" ht="13.2" x14ac:dyDescent="0.25">
      <c r="A244" s="1">
        <v>111584</v>
      </c>
      <c r="B244" s="2">
        <v>44187.628472222219</v>
      </c>
      <c r="C244" s="1" t="s">
        <v>360</v>
      </c>
      <c r="D244" s="1" t="s">
        <v>51</v>
      </c>
      <c r="E244" s="1" t="s">
        <v>52</v>
      </c>
      <c r="F244" s="1" t="s">
        <v>276</v>
      </c>
      <c r="G244" s="1" t="s">
        <v>25</v>
      </c>
      <c r="H244" s="1" t="s">
        <v>62</v>
      </c>
      <c r="I244" s="1" t="s">
        <v>27</v>
      </c>
      <c r="J244" s="1" t="s">
        <v>28</v>
      </c>
      <c r="K244" s="2">
        <v>44201.685416666667</v>
      </c>
      <c r="L244" s="2">
        <v>44188.128472222219</v>
      </c>
      <c r="M244" s="1">
        <v>0</v>
      </c>
      <c r="N244" s="1">
        <v>1</v>
      </c>
      <c r="O244" s="1" t="s">
        <v>29</v>
      </c>
      <c r="P244" s="1" t="s">
        <v>30</v>
      </c>
      <c r="Q244" s="1">
        <v>5</v>
      </c>
      <c r="R244" s="1">
        <v>0</v>
      </c>
      <c r="S244" s="1" t="s">
        <v>31</v>
      </c>
      <c r="T244" s="1" t="s">
        <v>32</v>
      </c>
      <c r="U244" s="1" t="s">
        <v>48</v>
      </c>
    </row>
    <row r="245" spans="1:21" ht="13.2" x14ac:dyDescent="0.25">
      <c r="A245" s="1">
        <v>111580</v>
      </c>
      <c r="B245" s="2">
        <v>44179.786111111112</v>
      </c>
      <c r="C245" s="1" t="s">
        <v>361</v>
      </c>
      <c r="D245" s="1" t="s">
        <v>51</v>
      </c>
      <c r="E245" s="1" t="s">
        <v>52</v>
      </c>
      <c r="F245" s="1" t="s">
        <v>276</v>
      </c>
      <c r="G245" s="1" t="s">
        <v>25</v>
      </c>
      <c r="H245" s="1" t="s">
        <v>26</v>
      </c>
      <c r="I245" s="1" t="s">
        <v>27</v>
      </c>
      <c r="J245" s="1" t="s">
        <v>28</v>
      </c>
      <c r="K245" s="2">
        <v>44187.717361111114</v>
      </c>
      <c r="L245" s="2">
        <v>44180.286111111112</v>
      </c>
      <c r="M245" s="1">
        <v>0</v>
      </c>
      <c r="N245" s="1">
        <v>1</v>
      </c>
      <c r="O245" s="1" t="s">
        <v>29</v>
      </c>
      <c r="P245" s="1" t="s">
        <v>30</v>
      </c>
      <c r="Q245" s="1">
        <v>5</v>
      </c>
      <c r="R245" s="1">
        <v>2</v>
      </c>
      <c r="S245" s="1" t="s">
        <v>31</v>
      </c>
      <c r="T245" s="1" t="s">
        <v>32</v>
      </c>
      <c r="U245" s="1" t="s">
        <v>54</v>
      </c>
    </row>
    <row r="246" spans="1:21" ht="13.2" x14ac:dyDescent="0.25">
      <c r="A246" s="1">
        <v>111568</v>
      </c>
      <c r="B246" s="2">
        <v>44166.645138888889</v>
      </c>
      <c r="C246" s="1" t="s">
        <v>362</v>
      </c>
      <c r="D246" s="1" t="s">
        <v>363</v>
      </c>
      <c r="E246" s="1" t="s">
        <v>364</v>
      </c>
      <c r="F246" s="1" t="s">
        <v>276</v>
      </c>
      <c r="G246" s="1" t="s">
        <v>43</v>
      </c>
      <c r="H246" s="1" t="s">
        <v>62</v>
      </c>
      <c r="I246" s="1" t="s">
        <v>85</v>
      </c>
      <c r="J246" s="1" t="s">
        <v>28</v>
      </c>
      <c r="K246" s="2">
        <v>44179.651388888888</v>
      </c>
      <c r="L246" s="2">
        <v>44167.145138888889</v>
      </c>
      <c r="M246" s="1">
        <v>0</v>
      </c>
      <c r="N246" s="1">
        <v>1</v>
      </c>
      <c r="O246" s="1" t="s">
        <v>29</v>
      </c>
      <c r="P246" s="1" t="s">
        <v>108</v>
      </c>
      <c r="Q246" s="1">
        <v>6</v>
      </c>
      <c r="R246" s="1">
        <v>0</v>
      </c>
      <c r="S246" s="1" t="s">
        <v>63</v>
      </c>
      <c r="T246" s="1" t="s">
        <v>64</v>
      </c>
      <c r="U246" s="1" t="s">
        <v>33</v>
      </c>
    </row>
    <row r="247" spans="1:21" ht="13.2" x14ac:dyDescent="0.25">
      <c r="A247" s="1">
        <v>111533</v>
      </c>
      <c r="B247" s="2">
        <v>44113.648611111108</v>
      </c>
      <c r="C247" s="1" t="s">
        <v>365</v>
      </c>
      <c r="D247" s="1" t="s">
        <v>51</v>
      </c>
      <c r="E247" s="1" t="s">
        <v>52</v>
      </c>
      <c r="F247" s="1" t="s">
        <v>276</v>
      </c>
      <c r="G247" s="1" t="s">
        <v>25</v>
      </c>
      <c r="H247" s="1" t="s">
        <v>62</v>
      </c>
      <c r="I247" s="1" t="s">
        <v>27</v>
      </c>
      <c r="J247" s="1" t="s">
        <v>28</v>
      </c>
      <c r="K247" s="2">
        <v>44179.440972222219</v>
      </c>
      <c r="L247" s="2">
        <v>44114.148611111108</v>
      </c>
      <c r="M247" s="1">
        <v>0</v>
      </c>
      <c r="N247" s="1">
        <v>1</v>
      </c>
      <c r="O247" s="1" t="s">
        <v>29</v>
      </c>
      <c r="P247" s="1" t="s">
        <v>30</v>
      </c>
      <c r="Q247" s="1">
        <v>5</v>
      </c>
      <c r="R247" s="1">
        <v>3</v>
      </c>
      <c r="S247" s="1" t="s">
        <v>63</v>
      </c>
      <c r="T247" s="1" t="s">
        <v>32</v>
      </c>
      <c r="U247" s="1" t="s">
        <v>48</v>
      </c>
    </row>
    <row r="248" spans="1:21" ht="13.2" x14ac:dyDescent="0.25">
      <c r="A248" s="1">
        <v>111567</v>
      </c>
      <c r="B248" s="2">
        <v>44166.496527777781</v>
      </c>
      <c r="C248" s="1" t="s">
        <v>366</v>
      </c>
      <c r="D248" s="1" t="s">
        <v>367</v>
      </c>
      <c r="E248" s="1" t="s">
        <v>368</v>
      </c>
      <c r="F248" s="1" t="s">
        <v>276</v>
      </c>
      <c r="G248" s="1" t="s">
        <v>43</v>
      </c>
      <c r="H248" s="1" t="s">
        <v>62</v>
      </c>
      <c r="I248" s="1" t="s">
        <v>85</v>
      </c>
      <c r="J248" s="1" t="s">
        <v>28</v>
      </c>
      <c r="K248" s="2">
        <v>44169.730555555558</v>
      </c>
      <c r="L248" s="2">
        <v>44166.996527777781</v>
      </c>
      <c r="M248" s="1">
        <v>0</v>
      </c>
      <c r="N248" s="1">
        <v>1</v>
      </c>
      <c r="O248" s="1" t="s">
        <v>29</v>
      </c>
      <c r="P248" s="1" t="s">
        <v>108</v>
      </c>
      <c r="Q248" s="1">
        <v>5</v>
      </c>
      <c r="R248" s="1">
        <v>0</v>
      </c>
      <c r="S248" s="1" t="s">
        <v>63</v>
      </c>
      <c r="T248" s="1" t="s">
        <v>64</v>
      </c>
      <c r="U248" s="1" t="s">
        <v>33</v>
      </c>
    </row>
    <row r="249" spans="1:21" ht="13.2" x14ac:dyDescent="0.25">
      <c r="A249" s="1">
        <v>111563</v>
      </c>
      <c r="B249" s="2">
        <v>44160.290972222225</v>
      </c>
      <c r="C249" s="1" t="s">
        <v>369</v>
      </c>
      <c r="D249" s="1" t="s">
        <v>35</v>
      </c>
      <c r="E249" s="1" t="s">
        <v>36</v>
      </c>
      <c r="F249" s="1" t="s">
        <v>276</v>
      </c>
      <c r="G249" s="1" t="s">
        <v>43</v>
      </c>
      <c r="H249" s="1" t="s">
        <v>62</v>
      </c>
      <c r="I249" s="1" t="s">
        <v>27</v>
      </c>
      <c r="J249" s="1" t="s">
        <v>28</v>
      </c>
      <c r="K249" s="2">
        <v>44169.613194444442</v>
      </c>
      <c r="L249" s="2">
        <v>44160.790972222225</v>
      </c>
      <c r="M249" s="1">
        <v>0</v>
      </c>
      <c r="N249" s="1">
        <v>1</v>
      </c>
      <c r="O249" s="1" t="s">
        <v>29</v>
      </c>
      <c r="P249" s="1" t="s">
        <v>108</v>
      </c>
      <c r="Q249" s="1">
        <v>4</v>
      </c>
      <c r="R249" s="1">
        <v>0</v>
      </c>
      <c r="S249" s="1" t="s">
        <v>31</v>
      </c>
      <c r="T249" s="1" t="s">
        <v>32</v>
      </c>
      <c r="U249" s="1" t="s">
        <v>33</v>
      </c>
    </row>
    <row r="250" spans="1:21" ht="13.2" x14ac:dyDescent="0.25">
      <c r="A250" s="1">
        <v>111547</v>
      </c>
      <c r="B250" s="2">
        <v>44144.597222222219</v>
      </c>
      <c r="C250" s="1" t="s">
        <v>352</v>
      </c>
      <c r="D250" s="1" t="s">
        <v>35</v>
      </c>
      <c r="E250" s="1" t="s">
        <v>36</v>
      </c>
      <c r="F250" s="1" t="s">
        <v>276</v>
      </c>
      <c r="G250" s="1" t="s">
        <v>43</v>
      </c>
      <c r="H250" s="1" t="s">
        <v>62</v>
      </c>
      <c r="I250" s="1" t="s">
        <v>27</v>
      </c>
      <c r="J250" s="1" t="s">
        <v>28</v>
      </c>
      <c r="K250" s="2">
        <v>44169.611111111109</v>
      </c>
      <c r="L250" s="2">
        <v>44145.097222222219</v>
      </c>
      <c r="M250" s="1">
        <v>0</v>
      </c>
      <c r="N250" s="1">
        <v>1</v>
      </c>
      <c r="O250" s="1" t="s">
        <v>29</v>
      </c>
      <c r="P250" s="1" t="s">
        <v>108</v>
      </c>
      <c r="Q250" s="1">
        <v>4</v>
      </c>
      <c r="R250" s="1">
        <v>0</v>
      </c>
      <c r="S250" s="1" t="s">
        <v>31</v>
      </c>
      <c r="T250" s="1" t="s">
        <v>32</v>
      </c>
      <c r="U250" s="1" t="s">
        <v>33</v>
      </c>
    </row>
    <row r="251" spans="1:21" ht="13.2" x14ac:dyDescent="0.25">
      <c r="A251" s="1">
        <v>111545</v>
      </c>
      <c r="B251" s="2">
        <v>44140.67291666667</v>
      </c>
      <c r="C251" s="1" t="s">
        <v>369</v>
      </c>
      <c r="D251" s="1" t="s">
        <v>35</v>
      </c>
      <c r="E251" s="1" t="s">
        <v>36</v>
      </c>
      <c r="F251" s="1" t="s">
        <v>276</v>
      </c>
      <c r="G251" s="1" t="s">
        <v>43</v>
      </c>
      <c r="H251" s="1" t="s">
        <v>62</v>
      </c>
      <c r="I251" s="1" t="s">
        <v>27</v>
      </c>
      <c r="J251" s="1" t="s">
        <v>28</v>
      </c>
      <c r="K251" s="2">
        <v>44169.61041666667</v>
      </c>
      <c r="L251" s="2">
        <v>44141.17291666667</v>
      </c>
      <c r="M251" s="1">
        <v>0</v>
      </c>
      <c r="N251" s="1">
        <v>1</v>
      </c>
      <c r="O251" s="1" t="s">
        <v>29</v>
      </c>
      <c r="P251" s="1" t="s">
        <v>108</v>
      </c>
      <c r="Q251" s="1">
        <v>3</v>
      </c>
      <c r="R251" s="1">
        <v>0</v>
      </c>
      <c r="S251" s="1" t="s">
        <v>31</v>
      </c>
      <c r="T251" s="1" t="s">
        <v>76</v>
      </c>
      <c r="U251" s="1" t="s">
        <v>33</v>
      </c>
    </row>
    <row r="252" spans="1:21" ht="13.2" x14ac:dyDescent="0.25">
      <c r="A252" s="1">
        <v>111167</v>
      </c>
      <c r="B252" s="2">
        <v>43440.046527777777</v>
      </c>
      <c r="C252" s="1" t="s">
        <v>370</v>
      </c>
      <c r="D252" s="1" t="s">
        <v>136</v>
      </c>
      <c r="E252" s="1" t="s">
        <v>137</v>
      </c>
      <c r="F252" s="1" t="s">
        <v>276</v>
      </c>
      <c r="G252" s="1" t="s">
        <v>43</v>
      </c>
      <c r="H252" s="1" t="s">
        <v>62</v>
      </c>
      <c r="I252" s="1" t="s">
        <v>27</v>
      </c>
      <c r="J252" s="1" t="s">
        <v>28</v>
      </c>
      <c r="K252" s="2">
        <v>44168.729166666664</v>
      </c>
      <c r="L252" s="2">
        <v>43441.046527777777</v>
      </c>
      <c r="M252" s="1">
        <v>0</v>
      </c>
      <c r="N252" s="1">
        <v>1</v>
      </c>
      <c r="O252" s="1" t="s">
        <v>29</v>
      </c>
      <c r="P252" s="1" t="s">
        <v>108</v>
      </c>
      <c r="Q252" s="1">
        <v>2</v>
      </c>
      <c r="R252" s="1">
        <v>1</v>
      </c>
      <c r="S252" t="s">
        <v>681</v>
      </c>
      <c r="T252" s="1" t="s">
        <v>681</v>
      </c>
      <c r="U252" s="1" t="s">
        <v>33</v>
      </c>
    </row>
    <row r="253" spans="1:21" ht="13.2" x14ac:dyDescent="0.25">
      <c r="A253" s="1">
        <v>111542</v>
      </c>
      <c r="B253" s="2">
        <v>44130.520138888889</v>
      </c>
      <c r="C253" s="1" t="s">
        <v>371</v>
      </c>
      <c r="D253" s="1" t="s">
        <v>345</v>
      </c>
      <c r="E253" s="1" t="s">
        <v>346</v>
      </c>
      <c r="F253" s="1" t="s">
        <v>276</v>
      </c>
      <c r="G253" s="1" t="s">
        <v>43</v>
      </c>
      <c r="H253" s="1" t="s">
        <v>26</v>
      </c>
      <c r="I253" s="1" t="s">
        <v>75</v>
      </c>
      <c r="J253" s="1" t="s">
        <v>28</v>
      </c>
      <c r="K253" s="2">
        <v>44168.725694444445</v>
      </c>
      <c r="L253" s="2">
        <v>44131.708333333336</v>
      </c>
      <c r="M253" s="1">
        <v>0</v>
      </c>
      <c r="N253" s="1">
        <v>1</v>
      </c>
      <c r="O253" s="1" t="s">
        <v>29</v>
      </c>
      <c r="P253" s="1" t="s">
        <v>44</v>
      </c>
      <c r="Q253" s="1">
        <v>5</v>
      </c>
      <c r="R253" s="1">
        <v>0</v>
      </c>
      <c r="S253" s="1" t="s">
        <v>31</v>
      </c>
      <c r="T253" s="1" t="s">
        <v>64</v>
      </c>
      <c r="U253" s="1" t="s">
        <v>33</v>
      </c>
    </row>
    <row r="254" spans="1:21" ht="13.2" x14ac:dyDescent="0.25">
      <c r="A254" s="1">
        <v>111429</v>
      </c>
      <c r="B254" s="2">
        <v>43983.818749999999</v>
      </c>
      <c r="C254" s="1" t="s">
        <v>372</v>
      </c>
      <c r="D254" s="1" t="s">
        <v>140</v>
      </c>
      <c r="E254" s="1" t="s">
        <v>141</v>
      </c>
      <c r="F254" s="1" t="s">
        <v>276</v>
      </c>
      <c r="G254" s="1" t="s">
        <v>25</v>
      </c>
      <c r="H254" s="1" t="s">
        <v>62</v>
      </c>
      <c r="I254" s="1" t="s">
        <v>27</v>
      </c>
      <c r="J254" s="1" t="s">
        <v>28</v>
      </c>
      <c r="K254" s="2">
        <v>44168.32916666667</v>
      </c>
      <c r="L254" s="2">
        <v>43984.318749999999</v>
      </c>
      <c r="M254" s="1">
        <v>0</v>
      </c>
      <c r="N254" s="1">
        <v>1</v>
      </c>
      <c r="O254" s="1" t="s">
        <v>29</v>
      </c>
      <c r="P254" s="1" t="s">
        <v>39</v>
      </c>
      <c r="Q254" s="1">
        <v>20</v>
      </c>
      <c r="R254" s="1">
        <v>0</v>
      </c>
      <c r="S254" s="1" t="s">
        <v>63</v>
      </c>
      <c r="T254" s="1" t="s">
        <v>64</v>
      </c>
      <c r="U254" s="1" t="s">
        <v>48</v>
      </c>
    </row>
    <row r="255" spans="1:21" ht="13.2" x14ac:dyDescent="0.25">
      <c r="A255" s="1">
        <v>111569</v>
      </c>
      <c r="B255" s="2">
        <v>44167.785416666666</v>
      </c>
      <c r="C255" s="1" t="s">
        <v>373</v>
      </c>
      <c r="D255" s="1" t="s">
        <v>374</v>
      </c>
      <c r="E255" s="1" t="s">
        <v>375</v>
      </c>
      <c r="F255" s="1" t="s">
        <v>276</v>
      </c>
      <c r="G255" s="1" t="s">
        <v>43</v>
      </c>
      <c r="H255" s="1" t="s">
        <v>26</v>
      </c>
      <c r="I255" s="1" t="s">
        <v>85</v>
      </c>
      <c r="J255" s="1" t="s">
        <v>54</v>
      </c>
      <c r="K255" s="2">
        <v>44167.785416666666</v>
      </c>
      <c r="L255" s="2">
        <v>44168.285416666666</v>
      </c>
      <c r="M255" s="1">
        <v>1</v>
      </c>
      <c r="N255" s="1">
        <v>1</v>
      </c>
      <c r="O255" s="1" t="s">
        <v>134</v>
      </c>
      <c r="P255" s="1" t="s">
        <v>44</v>
      </c>
      <c r="Q255" s="1">
        <v>3</v>
      </c>
      <c r="R255" s="1">
        <v>3</v>
      </c>
      <c r="S255" s="1" t="s">
        <v>63</v>
      </c>
      <c r="T255" s="1" t="s">
        <v>64</v>
      </c>
      <c r="U255" s="1" t="s">
        <v>33</v>
      </c>
    </row>
    <row r="256" spans="1:21" ht="13.2" x14ac:dyDescent="0.25">
      <c r="A256" s="1">
        <v>111174</v>
      </c>
      <c r="B256" s="2">
        <v>43565.615972222222</v>
      </c>
      <c r="C256" s="1" t="s">
        <v>376</v>
      </c>
      <c r="D256" s="1" t="s">
        <v>336</v>
      </c>
      <c r="E256" s="1" t="s">
        <v>337</v>
      </c>
      <c r="F256" s="1" t="s">
        <v>276</v>
      </c>
      <c r="G256" s="1" t="s">
        <v>25</v>
      </c>
      <c r="H256" s="1" t="s">
        <v>26</v>
      </c>
      <c r="I256" s="1" t="s">
        <v>27</v>
      </c>
      <c r="J256" s="1" t="s">
        <v>54</v>
      </c>
      <c r="K256" s="2">
        <v>44166.71875</v>
      </c>
      <c r="L256" s="2">
        <v>43570.615972222222</v>
      </c>
      <c r="M256" s="1">
        <v>1</v>
      </c>
      <c r="N256" s="1">
        <v>1</v>
      </c>
      <c r="O256" s="1" t="s">
        <v>134</v>
      </c>
      <c r="P256" s="1" t="s">
        <v>39</v>
      </c>
      <c r="Q256" s="1">
        <v>61</v>
      </c>
      <c r="R256" s="1">
        <v>0</v>
      </c>
      <c r="S256" s="1" t="s">
        <v>31</v>
      </c>
      <c r="T256" s="1" t="s">
        <v>32</v>
      </c>
      <c r="U256" s="1" t="s">
        <v>33</v>
      </c>
    </row>
    <row r="257" spans="1:21" ht="13.2" x14ac:dyDescent="0.25">
      <c r="A257" s="1">
        <v>111566</v>
      </c>
      <c r="B257" s="2">
        <v>44166.493750000001</v>
      </c>
      <c r="C257" s="1" t="s">
        <v>366</v>
      </c>
      <c r="D257" s="1" t="s">
        <v>367</v>
      </c>
      <c r="E257" s="1" t="s">
        <v>368</v>
      </c>
      <c r="F257" s="1" t="s">
        <v>276</v>
      </c>
      <c r="G257" s="1" t="s">
        <v>43</v>
      </c>
      <c r="H257" s="1" t="s">
        <v>62</v>
      </c>
      <c r="I257" s="1" t="s">
        <v>85</v>
      </c>
      <c r="J257" s="1" t="s">
        <v>54</v>
      </c>
      <c r="K257" s="2">
        <v>44166.493750000001</v>
      </c>
      <c r="L257" s="2">
        <v>44166.993750000001</v>
      </c>
      <c r="M257" s="1">
        <v>1</v>
      </c>
      <c r="N257" s="1">
        <v>1</v>
      </c>
      <c r="O257" s="1" t="s">
        <v>134</v>
      </c>
      <c r="P257" s="1" t="s">
        <v>108</v>
      </c>
      <c r="Q257" s="1">
        <v>5</v>
      </c>
      <c r="R257" s="1">
        <v>0</v>
      </c>
      <c r="S257" s="1" t="s">
        <v>63</v>
      </c>
      <c r="T257" s="1" t="s">
        <v>64</v>
      </c>
      <c r="U257" s="1" t="s">
        <v>33</v>
      </c>
    </row>
    <row r="258" spans="1:21" ht="13.2" x14ac:dyDescent="0.25">
      <c r="A258" s="1">
        <v>111559</v>
      </c>
      <c r="B258" s="2">
        <v>44154.399305555555</v>
      </c>
      <c r="C258" s="1" t="s">
        <v>377</v>
      </c>
      <c r="D258" s="1" t="s">
        <v>241</v>
      </c>
      <c r="E258" s="1" t="s">
        <v>242</v>
      </c>
      <c r="F258" s="1" t="s">
        <v>276</v>
      </c>
      <c r="G258" s="1" t="s">
        <v>25</v>
      </c>
      <c r="H258" s="1" t="s">
        <v>26</v>
      </c>
      <c r="I258" s="1" t="s">
        <v>27</v>
      </c>
      <c r="J258" s="1" t="s">
        <v>28</v>
      </c>
      <c r="K258" s="2">
        <v>44159.73541666667</v>
      </c>
      <c r="L258" s="2">
        <v>44154.565972222219</v>
      </c>
      <c r="M258" s="1">
        <v>0</v>
      </c>
      <c r="N258" s="1">
        <v>1</v>
      </c>
      <c r="O258" s="1" t="s">
        <v>29</v>
      </c>
      <c r="P258" s="1" t="s">
        <v>39</v>
      </c>
      <c r="Q258" s="1">
        <v>7</v>
      </c>
      <c r="R258" s="1">
        <v>2</v>
      </c>
      <c r="S258" s="1" t="s">
        <v>31</v>
      </c>
      <c r="T258" s="1" t="s">
        <v>32</v>
      </c>
      <c r="U258" s="1" t="s">
        <v>54</v>
      </c>
    </row>
    <row r="259" spans="1:21" ht="13.2" x14ac:dyDescent="0.25">
      <c r="A259" s="1">
        <v>111480</v>
      </c>
      <c r="B259" s="2">
        <v>44053.428472222222</v>
      </c>
      <c r="C259" s="1" t="s">
        <v>378</v>
      </c>
      <c r="D259" s="1" t="s">
        <v>315</v>
      </c>
      <c r="E259" s="1" t="s">
        <v>316</v>
      </c>
      <c r="F259" s="1" t="s">
        <v>276</v>
      </c>
      <c r="G259" s="1" t="s">
        <v>25</v>
      </c>
      <c r="H259" s="1" t="s">
        <v>62</v>
      </c>
      <c r="I259" s="1" t="s">
        <v>27</v>
      </c>
      <c r="J259" s="1" t="s">
        <v>28</v>
      </c>
      <c r="K259" s="2">
        <v>44158.388888888891</v>
      </c>
      <c r="L259" s="2">
        <v>44053.928472222222</v>
      </c>
      <c r="M259" s="1">
        <v>0</v>
      </c>
      <c r="N259" s="1">
        <v>1</v>
      </c>
      <c r="O259" s="1" t="s">
        <v>29</v>
      </c>
      <c r="P259" s="1" t="s">
        <v>96</v>
      </c>
      <c r="Q259" s="1">
        <v>6</v>
      </c>
      <c r="R259" s="1">
        <v>1</v>
      </c>
      <c r="S259" s="1" t="s">
        <v>31</v>
      </c>
      <c r="T259" s="1" t="s">
        <v>32</v>
      </c>
      <c r="U259" s="1" t="s">
        <v>33</v>
      </c>
    </row>
    <row r="260" spans="1:21" ht="13.2" x14ac:dyDescent="0.25">
      <c r="A260" s="1">
        <v>111520</v>
      </c>
      <c r="B260" s="2">
        <v>44109.713194444441</v>
      </c>
      <c r="C260" s="1" t="s">
        <v>379</v>
      </c>
      <c r="D260" s="1" t="s">
        <v>51</v>
      </c>
      <c r="E260" s="1" t="s">
        <v>52</v>
      </c>
      <c r="F260" s="1" t="s">
        <v>276</v>
      </c>
      <c r="G260" s="1" t="s">
        <v>25</v>
      </c>
      <c r="H260" s="1" t="s">
        <v>26</v>
      </c>
      <c r="I260" s="1" t="s">
        <v>27</v>
      </c>
      <c r="J260" s="1" t="s">
        <v>28</v>
      </c>
      <c r="K260" s="2">
        <v>44153.738194444442</v>
      </c>
      <c r="L260" s="4">
        <f>K239 + $Y$1</f>
        <v>44219.426388888889</v>
      </c>
      <c r="M260" s="1">
        <v>0</v>
      </c>
      <c r="N260" s="1">
        <v>1</v>
      </c>
      <c r="O260" s="1" t="s">
        <v>29</v>
      </c>
      <c r="P260" s="1" t="s">
        <v>30</v>
      </c>
      <c r="Q260" s="1">
        <v>8</v>
      </c>
      <c r="R260" s="1">
        <v>2</v>
      </c>
      <c r="S260" s="1" t="s">
        <v>31</v>
      </c>
      <c r="T260" s="1" t="s">
        <v>32</v>
      </c>
      <c r="U260" s="1" t="s">
        <v>48</v>
      </c>
    </row>
    <row r="261" spans="1:21" ht="13.2" x14ac:dyDescent="0.25">
      <c r="A261" s="1">
        <v>111548</v>
      </c>
      <c r="B261" s="2">
        <v>44144.62777777778</v>
      </c>
      <c r="C261" s="1" t="s">
        <v>380</v>
      </c>
      <c r="D261" s="1" t="s">
        <v>46</v>
      </c>
      <c r="E261" s="1" t="s">
        <v>47</v>
      </c>
      <c r="F261" s="1" t="s">
        <v>276</v>
      </c>
      <c r="G261" s="1" t="s">
        <v>25</v>
      </c>
      <c r="H261" s="1" t="s">
        <v>26</v>
      </c>
      <c r="I261" s="1" t="s">
        <v>27</v>
      </c>
      <c r="J261" s="1" t="s">
        <v>28</v>
      </c>
      <c r="K261" s="2">
        <v>44151.622916666667</v>
      </c>
      <c r="L261" s="2">
        <v>44145.12777777778</v>
      </c>
      <c r="M261" s="1">
        <v>0</v>
      </c>
      <c r="N261" s="1">
        <v>1</v>
      </c>
      <c r="O261" s="1" t="s">
        <v>29</v>
      </c>
      <c r="P261" s="1" t="s">
        <v>39</v>
      </c>
      <c r="Q261" s="1">
        <v>8</v>
      </c>
      <c r="R261" s="1">
        <v>1</v>
      </c>
      <c r="S261" s="1" t="s">
        <v>63</v>
      </c>
      <c r="T261" s="1" t="s">
        <v>64</v>
      </c>
      <c r="U261" s="1" t="s">
        <v>48</v>
      </c>
    </row>
    <row r="262" spans="1:21" ht="13.2" x14ac:dyDescent="0.25">
      <c r="A262" s="1">
        <v>111541</v>
      </c>
      <c r="B262" s="2">
        <v>44130.488194444442</v>
      </c>
      <c r="C262" s="1" t="s">
        <v>381</v>
      </c>
      <c r="D262" s="1" t="s">
        <v>345</v>
      </c>
      <c r="E262" s="1" t="s">
        <v>346</v>
      </c>
      <c r="F262" s="1" t="s">
        <v>276</v>
      </c>
      <c r="G262" s="1" t="s">
        <v>43</v>
      </c>
      <c r="H262" s="1" t="s">
        <v>26</v>
      </c>
      <c r="I262" s="1" t="s">
        <v>75</v>
      </c>
      <c r="J262" s="1" t="s">
        <v>28</v>
      </c>
      <c r="K262" s="2">
        <v>44145.930555555555</v>
      </c>
      <c r="L262" s="2">
        <v>44131.708333333336</v>
      </c>
      <c r="M262" s="1">
        <v>0</v>
      </c>
      <c r="N262" s="1">
        <v>1</v>
      </c>
      <c r="O262" s="1" t="s">
        <v>29</v>
      </c>
      <c r="P262" s="1" t="s">
        <v>44</v>
      </c>
      <c r="Q262" s="1">
        <v>4</v>
      </c>
      <c r="R262" s="1">
        <v>0</v>
      </c>
      <c r="S262" s="1" t="s">
        <v>31</v>
      </c>
      <c r="T262" s="1" t="s">
        <v>32</v>
      </c>
      <c r="U262" s="1" t="s">
        <v>33</v>
      </c>
    </row>
    <row r="263" spans="1:21" ht="13.2" x14ac:dyDescent="0.25">
      <c r="A263" s="1">
        <v>111555</v>
      </c>
      <c r="B263" s="2">
        <v>44145.926388888889</v>
      </c>
      <c r="C263" s="1" t="s">
        <v>382</v>
      </c>
      <c r="D263" s="1" t="s">
        <v>336</v>
      </c>
      <c r="E263" s="1" t="s">
        <v>337</v>
      </c>
      <c r="F263" s="1" t="s">
        <v>276</v>
      </c>
      <c r="G263" s="1" t="s">
        <v>43</v>
      </c>
      <c r="H263" s="1" t="s">
        <v>62</v>
      </c>
      <c r="I263" s="1" t="s">
        <v>27</v>
      </c>
      <c r="J263" s="1" t="s">
        <v>54</v>
      </c>
      <c r="K263" s="2">
        <v>44145.926388888889</v>
      </c>
      <c r="L263" s="2">
        <v>44146.426388888889</v>
      </c>
      <c r="M263" s="1">
        <v>1</v>
      </c>
      <c r="N263" s="1">
        <v>0</v>
      </c>
      <c r="O263" s="1" t="s">
        <v>134</v>
      </c>
      <c r="P263" s="1" t="s">
        <v>108</v>
      </c>
      <c r="Q263" s="1">
        <v>1</v>
      </c>
      <c r="R263" s="1">
        <v>0</v>
      </c>
      <c r="S263" s="1" t="s">
        <v>31</v>
      </c>
      <c r="T263" s="1" t="s">
        <v>64</v>
      </c>
      <c r="U263" s="1" t="s">
        <v>33</v>
      </c>
    </row>
    <row r="264" spans="1:21" ht="13.2" x14ac:dyDescent="0.25">
      <c r="A264" s="1">
        <v>111482</v>
      </c>
      <c r="B264" s="2">
        <v>44055.923611111109</v>
      </c>
      <c r="C264" s="1" t="s">
        <v>383</v>
      </c>
      <c r="D264" s="1" t="s">
        <v>73</v>
      </c>
      <c r="E264" s="1" t="s">
        <v>74</v>
      </c>
      <c r="F264" s="1" t="s">
        <v>276</v>
      </c>
      <c r="G264" s="1" t="s">
        <v>25</v>
      </c>
      <c r="H264" s="1" t="s">
        <v>62</v>
      </c>
      <c r="I264" s="1" t="s">
        <v>27</v>
      </c>
      <c r="J264" s="1" t="s">
        <v>28</v>
      </c>
      <c r="K264" s="2">
        <v>44145.407638888886</v>
      </c>
      <c r="L264" s="2">
        <v>44056.423611111109</v>
      </c>
      <c r="M264" s="1">
        <v>0</v>
      </c>
      <c r="N264" s="1">
        <v>1</v>
      </c>
      <c r="O264" s="1" t="s">
        <v>29</v>
      </c>
      <c r="P264" s="1" t="s">
        <v>39</v>
      </c>
      <c r="Q264" s="1">
        <v>47</v>
      </c>
      <c r="R264" s="1">
        <v>4</v>
      </c>
      <c r="S264" s="1" t="s">
        <v>63</v>
      </c>
      <c r="T264" s="1" t="s">
        <v>64</v>
      </c>
      <c r="U264" s="1" t="s">
        <v>33</v>
      </c>
    </row>
    <row r="265" spans="1:21" ht="13.2" x14ac:dyDescent="0.25">
      <c r="A265" s="1">
        <v>111534</v>
      </c>
      <c r="B265" s="2">
        <v>44119.602083333331</v>
      </c>
      <c r="C265" s="1" t="s">
        <v>384</v>
      </c>
      <c r="D265" s="1" t="s">
        <v>92</v>
      </c>
      <c r="E265" s="1" t="s">
        <v>93</v>
      </c>
      <c r="F265" s="1" t="s">
        <v>276</v>
      </c>
      <c r="G265" s="1" t="s">
        <v>25</v>
      </c>
      <c r="H265" s="1" t="s">
        <v>62</v>
      </c>
      <c r="I265" s="1" t="s">
        <v>27</v>
      </c>
      <c r="J265" s="1" t="s">
        <v>28</v>
      </c>
      <c r="K265" s="2">
        <v>44144.87777777778</v>
      </c>
      <c r="L265" s="4">
        <f t="shared" ref="L265:L266" si="4">K244 + $Y$1</f>
        <v>44202.685416666667</v>
      </c>
      <c r="M265" s="1">
        <v>0</v>
      </c>
      <c r="N265" s="1">
        <v>1</v>
      </c>
      <c r="O265" s="1" t="s">
        <v>29</v>
      </c>
      <c r="P265" s="1" t="s">
        <v>39</v>
      </c>
      <c r="Q265" s="1">
        <v>8</v>
      </c>
      <c r="R265" s="1">
        <v>0</v>
      </c>
      <c r="S265" s="1" t="s">
        <v>63</v>
      </c>
      <c r="T265" s="1" t="s">
        <v>64</v>
      </c>
      <c r="U265" s="1" t="s">
        <v>33</v>
      </c>
    </row>
    <row r="266" spans="1:21" ht="13.2" x14ac:dyDescent="0.25">
      <c r="A266" s="1">
        <v>111505</v>
      </c>
      <c r="B266" s="2">
        <v>44097.645833333336</v>
      </c>
      <c r="C266" s="1" t="s">
        <v>385</v>
      </c>
      <c r="D266" s="1" t="s">
        <v>22</v>
      </c>
      <c r="E266" s="1" t="s">
        <v>23</v>
      </c>
      <c r="F266" s="1" t="s">
        <v>276</v>
      </c>
      <c r="G266" s="1" t="s">
        <v>25</v>
      </c>
      <c r="H266" s="1" t="s">
        <v>26</v>
      </c>
      <c r="I266" s="1" t="s">
        <v>27</v>
      </c>
      <c r="J266" s="1" t="s">
        <v>28</v>
      </c>
      <c r="K266" s="2">
        <v>44138.737500000003</v>
      </c>
      <c r="L266" s="4">
        <f t="shared" si="4"/>
        <v>44188.717361111114</v>
      </c>
      <c r="M266" s="1">
        <v>0</v>
      </c>
      <c r="N266" s="1">
        <v>1</v>
      </c>
      <c r="O266" s="1" t="s">
        <v>29</v>
      </c>
      <c r="P266" s="1" t="s">
        <v>30</v>
      </c>
      <c r="Q266" s="1">
        <v>19</v>
      </c>
      <c r="R266" s="1">
        <v>5</v>
      </c>
      <c r="S266" s="1" t="s">
        <v>31</v>
      </c>
      <c r="T266" s="1" t="s">
        <v>32</v>
      </c>
      <c r="U266" s="1" t="s">
        <v>33</v>
      </c>
    </row>
    <row r="267" spans="1:21" ht="13.2" x14ac:dyDescent="0.25">
      <c r="A267" s="1">
        <v>111544</v>
      </c>
      <c r="B267" s="2">
        <v>44132.398611111108</v>
      </c>
      <c r="C267" s="1" t="s">
        <v>386</v>
      </c>
      <c r="D267" s="1" t="s">
        <v>345</v>
      </c>
      <c r="E267" s="1" t="s">
        <v>346</v>
      </c>
      <c r="F267" s="1" t="s">
        <v>276</v>
      </c>
      <c r="G267" s="1" t="s">
        <v>43</v>
      </c>
      <c r="H267" s="1" t="s">
        <v>26</v>
      </c>
      <c r="I267" s="1" t="s">
        <v>85</v>
      </c>
      <c r="J267" s="1" t="s">
        <v>28</v>
      </c>
      <c r="K267" s="2">
        <v>44138.729861111111</v>
      </c>
      <c r="L267" s="2">
        <v>44133.708333333336</v>
      </c>
      <c r="M267" s="1">
        <v>0</v>
      </c>
      <c r="N267" s="1">
        <v>1</v>
      </c>
      <c r="O267" s="1" t="s">
        <v>29</v>
      </c>
      <c r="P267" s="1" t="s">
        <v>44</v>
      </c>
      <c r="Q267" s="1">
        <v>4</v>
      </c>
      <c r="R267" s="1">
        <v>0</v>
      </c>
      <c r="S267" s="1" t="s">
        <v>63</v>
      </c>
      <c r="T267" s="1" t="s">
        <v>64</v>
      </c>
      <c r="U267" s="1" t="s">
        <v>33</v>
      </c>
    </row>
    <row r="268" spans="1:21" ht="13.2" x14ac:dyDescent="0.25">
      <c r="A268" s="1">
        <v>111468</v>
      </c>
      <c r="B268" s="2">
        <v>44021.661111111112</v>
      </c>
      <c r="C268" s="1" t="s">
        <v>387</v>
      </c>
      <c r="D268" s="1" t="s">
        <v>342</v>
      </c>
      <c r="E268" s="1" t="s">
        <v>343</v>
      </c>
      <c r="F268" s="1" t="s">
        <v>276</v>
      </c>
      <c r="G268" s="1" t="s">
        <v>43</v>
      </c>
      <c r="H268" s="1" t="s">
        <v>26</v>
      </c>
      <c r="I268" s="1" t="s">
        <v>75</v>
      </c>
      <c r="J268" s="1" t="s">
        <v>28</v>
      </c>
      <c r="K268" s="2">
        <v>44134.711111111108</v>
      </c>
      <c r="L268" s="2">
        <v>44022.161111111112</v>
      </c>
      <c r="M268" s="1">
        <v>0</v>
      </c>
      <c r="N268" s="1">
        <v>1</v>
      </c>
      <c r="O268" s="1" t="s">
        <v>29</v>
      </c>
      <c r="P268" s="1" t="s">
        <v>108</v>
      </c>
      <c r="Q268" s="1">
        <v>4</v>
      </c>
      <c r="R268" s="1">
        <v>0</v>
      </c>
      <c r="S268" s="1" t="s">
        <v>63</v>
      </c>
      <c r="T268" s="1" t="s">
        <v>76</v>
      </c>
      <c r="U268" s="1" t="s">
        <v>33</v>
      </c>
    </row>
    <row r="269" spans="1:21" ht="13.2" x14ac:dyDescent="0.25">
      <c r="A269" s="1">
        <v>111538</v>
      </c>
      <c r="B269" s="2">
        <v>44124.606944444444</v>
      </c>
      <c r="C269" s="1" t="s">
        <v>388</v>
      </c>
      <c r="D269" s="1" t="s">
        <v>345</v>
      </c>
      <c r="E269" s="1" t="s">
        <v>346</v>
      </c>
      <c r="F269" s="1" t="s">
        <v>276</v>
      </c>
      <c r="G269" s="1" t="s">
        <v>43</v>
      </c>
      <c r="H269" s="1" t="s">
        <v>26</v>
      </c>
      <c r="I269" s="1" t="s">
        <v>85</v>
      </c>
      <c r="J269" s="1" t="s">
        <v>28</v>
      </c>
      <c r="K269" s="2">
        <v>44127.866666666669</v>
      </c>
      <c r="L269" s="2">
        <v>44125.708333333336</v>
      </c>
      <c r="M269" s="1">
        <v>0</v>
      </c>
      <c r="N269" s="1">
        <v>1</v>
      </c>
      <c r="O269" s="1" t="s">
        <v>29</v>
      </c>
      <c r="P269" s="1" t="s">
        <v>44</v>
      </c>
      <c r="Q269" s="1">
        <v>4</v>
      </c>
      <c r="R269" s="1">
        <v>0</v>
      </c>
      <c r="S269" s="1" t="s">
        <v>63</v>
      </c>
      <c r="T269" s="1" t="s">
        <v>64</v>
      </c>
      <c r="U269" s="1" t="s">
        <v>33</v>
      </c>
    </row>
    <row r="270" spans="1:21" ht="13.2" x14ac:dyDescent="0.25">
      <c r="A270" s="1">
        <v>111536</v>
      </c>
      <c r="B270" s="2">
        <v>44123.580555555556</v>
      </c>
      <c r="C270" s="1" t="s">
        <v>389</v>
      </c>
      <c r="D270" s="1" t="s">
        <v>106</v>
      </c>
      <c r="E270" s="1" t="s">
        <v>107</v>
      </c>
      <c r="F270" s="1" t="s">
        <v>276</v>
      </c>
      <c r="G270" s="1" t="s">
        <v>43</v>
      </c>
      <c r="H270" s="1" t="s">
        <v>26</v>
      </c>
      <c r="I270" s="1" t="s">
        <v>85</v>
      </c>
      <c r="J270" s="1" t="s">
        <v>28</v>
      </c>
      <c r="K270" s="2">
        <v>44127.865972222222</v>
      </c>
      <c r="L270" s="2">
        <v>44124.708333333336</v>
      </c>
      <c r="M270" s="1">
        <v>0</v>
      </c>
      <c r="N270" s="1">
        <v>1</v>
      </c>
      <c r="O270" s="1" t="s">
        <v>29</v>
      </c>
      <c r="P270" s="1" t="s">
        <v>44</v>
      </c>
      <c r="Q270" s="1">
        <v>4</v>
      </c>
      <c r="R270" s="1">
        <v>0</v>
      </c>
      <c r="S270" s="1" t="s">
        <v>63</v>
      </c>
      <c r="T270" s="1" t="s">
        <v>64</v>
      </c>
      <c r="U270" s="1" t="s">
        <v>33</v>
      </c>
    </row>
    <row r="271" spans="1:21" ht="13.2" x14ac:dyDescent="0.25">
      <c r="A271" s="1">
        <v>111516</v>
      </c>
      <c r="B271" s="2">
        <v>44109.4</v>
      </c>
      <c r="C271" s="1" t="s">
        <v>390</v>
      </c>
      <c r="D271" s="1" t="s">
        <v>363</v>
      </c>
      <c r="E271" s="1" t="s">
        <v>364</v>
      </c>
      <c r="F271" s="1" t="s">
        <v>276</v>
      </c>
      <c r="G271" s="1" t="s">
        <v>43</v>
      </c>
      <c r="H271" s="1" t="s">
        <v>26</v>
      </c>
      <c r="I271" s="1" t="s">
        <v>75</v>
      </c>
      <c r="J271" s="1" t="s">
        <v>28</v>
      </c>
      <c r="K271" s="2">
        <v>44127.865277777775</v>
      </c>
      <c r="L271" s="2">
        <v>44110.708333333336</v>
      </c>
      <c r="M271" s="1">
        <v>0</v>
      </c>
      <c r="N271" s="1">
        <v>1</v>
      </c>
      <c r="O271" s="1" t="s">
        <v>29</v>
      </c>
      <c r="P271" s="1" t="s">
        <v>44</v>
      </c>
      <c r="Q271" s="1">
        <v>4</v>
      </c>
      <c r="R271" s="1">
        <v>0</v>
      </c>
      <c r="S271" s="1" t="s">
        <v>63</v>
      </c>
      <c r="T271" s="1" t="s">
        <v>64</v>
      </c>
      <c r="U271" s="1" t="s">
        <v>33</v>
      </c>
    </row>
    <row r="272" spans="1:21" ht="13.2" x14ac:dyDescent="0.25">
      <c r="A272" s="1">
        <v>111509</v>
      </c>
      <c r="B272" s="2">
        <v>44102.566666666666</v>
      </c>
      <c r="C272" s="1" t="s">
        <v>391</v>
      </c>
      <c r="D272" s="1" t="s">
        <v>363</v>
      </c>
      <c r="E272" s="1" t="s">
        <v>364</v>
      </c>
      <c r="F272" s="1" t="s">
        <v>276</v>
      </c>
      <c r="G272" s="1" t="s">
        <v>43</v>
      </c>
      <c r="H272" s="1" t="s">
        <v>62</v>
      </c>
      <c r="I272" s="1" t="s">
        <v>85</v>
      </c>
      <c r="J272" s="1" t="s">
        <v>28</v>
      </c>
      <c r="K272" s="2">
        <v>44127.863888888889</v>
      </c>
      <c r="L272" s="2">
        <v>44103.708333333336</v>
      </c>
      <c r="M272" s="1">
        <v>0</v>
      </c>
      <c r="N272" s="1">
        <v>1</v>
      </c>
      <c r="O272" s="1" t="s">
        <v>29</v>
      </c>
      <c r="P272" s="1" t="s">
        <v>44</v>
      </c>
      <c r="Q272" s="1">
        <v>4</v>
      </c>
      <c r="R272" s="1">
        <v>0</v>
      </c>
      <c r="S272" s="1" t="s">
        <v>63</v>
      </c>
      <c r="T272" s="1" t="s">
        <v>64</v>
      </c>
      <c r="U272" s="1" t="s">
        <v>33</v>
      </c>
    </row>
    <row r="273" spans="1:21" ht="13.2" x14ac:dyDescent="0.25">
      <c r="A273" s="1">
        <v>111524</v>
      </c>
      <c r="B273" s="2">
        <v>44109.791666666664</v>
      </c>
      <c r="C273" s="1" t="s">
        <v>392</v>
      </c>
      <c r="D273" s="1" t="s">
        <v>51</v>
      </c>
      <c r="E273" s="1" t="s">
        <v>52</v>
      </c>
      <c r="F273" s="1" t="s">
        <v>276</v>
      </c>
      <c r="G273" s="1" t="s">
        <v>25</v>
      </c>
      <c r="H273" s="1" t="s">
        <v>26</v>
      </c>
      <c r="I273" s="1" t="s">
        <v>27</v>
      </c>
      <c r="J273" s="1" t="s">
        <v>28</v>
      </c>
      <c r="K273" s="2">
        <v>44120.583333333336</v>
      </c>
      <c r="L273" s="4">
        <f t="shared" ref="L273:L279" si="5">K252 + $Y$1</f>
        <v>44169.729166666664</v>
      </c>
      <c r="M273" s="1">
        <v>0</v>
      </c>
      <c r="N273" s="1">
        <v>1</v>
      </c>
      <c r="O273" s="1" t="s">
        <v>29</v>
      </c>
      <c r="P273" s="1" t="s">
        <v>30</v>
      </c>
      <c r="Q273" s="1">
        <v>8</v>
      </c>
      <c r="R273" s="1">
        <v>3</v>
      </c>
      <c r="S273" s="1" t="s">
        <v>31</v>
      </c>
      <c r="T273" s="1" t="s">
        <v>32</v>
      </c>
      <c r="U273" s="1" t="s">
        <v>33</v>
      </c>
    </row>
    <row r="274" spans="1:21" ht="13.2" x14ac:dyDescent="0.25">
      <c r="A274" s="1">
        <v>111525</v>
      </c>
      <c r="B274" s="2">
        <v>44109.815972222219</v>
      </c>
      <c r="C274" s="1" t="s">
        <v>393</v>
      </c>
      <c r="D274" s="1" t="s">
        <v>51</v>
      </c>
      <c r="E274" s="1" t="s">
        <v>52</v>
      </c>
      <c r="F274" s="1" t="s">
        <v>276</v>
      </c>
      <c r="G274" s="1" t="s">
        <v>25</v>
      </c>
      <c r="H274" s="1" t="s">
        <v>26</v>
      </c>
      <c r="I274" s="1" t="s">
        <v>27</v>
      </c>
      <c r="J274" s="1" t="s">
        <v>28</v>
      </c>
      <c r="K274" s="2">
        <v>44120.581250000003</v>
      </c>
      <c r="L274" s="4">
        <f t="shared" si="5"/>
        <v>44169.725694444445</v>
      </c>
      <c r="M274" s="1">
        <v>0</v>
      </c>
      <c r="N274" s="1">
        <v>1</v>
      </c>
      <c r="O274" s="1" t="s">
        <v>29</v>
      </c>
      <c r="P274" s="1" t="s">
        <v>30</v>
      </c>
      <c r="Q274" s="1">
        <v>6</v>
      </c>
      <c r="R274" s="1">
        <v>2</v>
      </c>
      <c r="S274" s="1" t="s">
        <v>31</v>
      </c>
      <c r="T274" s="1" t="s">
        <v>32</v>
      </c>
      <c r="U274" s="1" t="s">
        <v>33</v>
      </c>
    </row>
    <row r="275" spans="1:21" ht="13.2" x14ac:dyDescent="0.25">
      <c r="A275" s="1">
        <v>111526</v>
      </c>
      <c r="B275" s="2">
        <v>44109.834722222222</v>
      </c>
      <c r="C275" s="1" t="s">
        <v>394</v>
      </c>
      <c r="D275" s="1" t="s">
        <v>51</v>
      </c>
      <c r="E275" s="1" t="s">
        <v>52</v>
      </c>
      <c r="F275" s="1" t="s">
        <v>276</v>
      </c>
      <c r="G275" s="1" t="s">
        <v>25</v>
      </c>
      <c r="H275" s="1" t="s">
        <v>26</v>
      </c>
      <c r="I275" s="1" t="s">
        <v>27</v>
      </c>
      <c r="J275" s="1" t="s">
        <v>28</v>
      </c>
      <c r="K275" s="2">
        <v>44120.580555555556</v>
      </c>
      <c r="L275" s="4">
        <f t="shared" si="5"/>
        <v>44169.32916666667</v>
      </c>
      <c r="M275" s="1">
        <v>0</v>
      </c>
      <c r="N275" s="1">
        <v>1</v>
      </c>
      <c r="O275" s="1" t="s">
        <v>29</v>
      </c>
      <c r="P275" s="1" t="s">
        <v>30</v>
      </c>
      <c r="Q275" s="1">
        <v>6</v>
      </c>
      <c r="R275" s="1">
        <v>2</v>
      </c>
      <c r="S275" s="1" t="s">
        <v>31</v>
      </c>
      <c r="T275" s="1" t="s">
        <v>32</v>
      </c>
      <c r="U275" s="1" t="s">
        <v>33</v>
      </c>
    </row>
    <row r="276" spans="1:21" ht="13.2" x14ac:dyDescent="0.25">
      <c r="A276" s="1">
        <v>111523</v>
      </c>
      <c r="B276" s="2">
        <v>44109.790277777778</v>
      </c>
      <c r="C276" s="1" t="s">
        <v>379</v>
      </c>
      <c r="D276" s="1" t="s">
        <v>51</v>
      </c>
      <c r="E276" s="1" t="s">
        <v>52</v>
      </c>
      <c r="F276" s="1" t="s">
        <v>276</v>
      </c>
      <c r="G276" s="1" t="s">
        <v>25</v>
      </c>
      <c r="H276" s="1" t="s">
        <v>26</v>
      </c>
      <c r="I276" s="1" t="s">
        <v>27</v>
      </c>
      <c r="J276" s="1" t="s">
        <v>28</v>
      </c>
      <c r="K276" s="2">
        <v>44118.722222222219</v>
      </c>
      <c r="L276" s="4">
        <f t="shared" si="5"/>
        <v>44168.785416666666</v>
      </c>
      <c r="M276" s="1">
        <v>0</v>
      </c>
      <c r="N276" s="1">
        <v>1</v>
      </c>
      <c r="O276" s="1" t="s">
        <v>29</v>
      </c>
      <c r="P276" s="1" t="s">
        <v>30</v>
      </c>
      <c r="Q276" s="1">
        <v>6</v>
      </c>
      <c r="R276" s="1">
        <v>2</v>
      </c>
      <c r="S276" s="1" t="s">
        <v>31</v>
      </c>
      <c r="T276" s="1" t="s">
        <v>32</v>
      </c>
      <c r="U276" s="1" t="s">
        <v>33</v>
      </c>
    </row>
    <row r="277" spans="1:21" ht="13.2" x14ac:dyDescent="0.25">
      <c r="A277" s="1">
        <v>111522</v>
      </c>
      <c r="B277" s="2">
        <v>44109.788888888892</v>
      </c>
      <c r="C277" s="1" t="s">
        <v>395</v>
      </c>
      <c r="D277" s="1" t="s">
        <v>51</v>
      </c>
      <c r="E277" s="1" t="s">
        <v>52</v>
      </c>
      <c r="F277" s="1" t="s">
        <v>276</v>
      </c>
      <c r="G277" s="1" t="s">
        <v>25</v>
      </c>
      <c r="H277" s="1" t="s">
        <v>26</v>
      </c>
      <c r="I277" s="1" t="s">
        <v>27</v>
      </c>
      <c r="J277" s="1" t="s">
        <v>28</v>
      </c>
      <c r="K277" s="2">
        <v>44118.72152777778</v>
      </c>
      <c r="L277" s="4">
        <f t="shared" si="5"/>
        <v>44167.71875</v>
      </c>
      <c r="M277" s="1">
        <v>0</v>
      </c>
      <c r="N277" s="1">
        <v>1</v>
      </c>
      <c r="O277" s="1" t="s">
        <v>29</v>
      </c>
      <c r="P277" s="1" t="s">
        <v>30</v>
      </c>
      <c r="Q277" s="1">
        <v>6</v>
      </c>
      <c r="R277" s="1">
        <v>2</v>
      </c>
      <c r="S277" s="1" t="s">
        <v>31</v>
      </c>
      <c r="T277" s="1" t="s">
        <v>32</v>
      </c>
      <c r="U277" s="1" t="s">
        <v>33</v>
      </c>
    </row>
    <row r="278" spans="1:21" ht="13.2" x14ac:dyDescent="0.25">
      <c r="A278" s="1">
        <v>111521</v>
      </c>
      <c r="B278" s="2">
        <v>44109.720138888886</v>
      </c>
      <c r="C278" s="1" t="s">
        <v>396</v>
      </c>
      <c r="D278" s="1" t="s">
        <v>51</v>
      </c>
      <c r="E278" s="1" t="s">
        <v>52</v>
      </c>
      <c r="F278" s="1" t="s">
        <v>276</v>
      </c>
      <c r="G278" s="1" t="s">
        <v>25</v>
      </c>
      <c r="H278" s="1" t="s">
        <v>26</v>
      </c>
      <c r="I278" s="1" t="s">
        <v>27</v>
      </c>
      <c r="J278" s="1" t="s">
        <v>28</v>
      </c>
      <c r="K278" s="2">
        <v>44118.720833333333</v>
      </c>
      <c r="L278" s="4">
        <f t="shared" si="5"/>
        <v>44167.493750000001</v>
      </c>
      <c r="M278" s="1">
        <v>0</v>
      </c>
      <c r="N278" s="1">
        <v>1</v>
      </c>
      <c r="O278" s="1" t="s">
        <v>29</v>
      </c>
      <c r="P278" s="1" t="s">
        <v>30</v>
      </c>
      <c r="Q278" s="1">
        <v>7</v>
      </c>
      <c r="R278" s="1">
        <v>2</v>
      </c>
      <c r="S278" s="1" t="s">
        <v>31</v>
      </c>
      <c r="T278" s="1" t="s">
        <v>32</v>
      </c>
      <c r="U278" s="1" t="s">
        <v>48</v>
      </c>
    </row>
    <row r="279" spans="1:21" ht="13.2" x14ac:dyDescent="0.25">
      <c r="A279" s="1">
        <v>111519</v>
      </c>
      <c r="B279" s="2">
        <v>44109.673611111109</v>
      </c>
      <c r="C279" s="1" t="s">
        <v>397</v>
      </c>
      <c r="D279" s="1" t="s">
        <v>51</v>
      </c>
      <c r="E279" s="1" t="s">
        <v>52</v>
      </c>
      <c r="F279" s="1" t="s">
        <v>276</v>
      </c>
      <c r="G279" s="1" t="s">
        <v>25</v>
      </c>
      <c r="H279" s="1" t="s">
        <v>26</v>
      </c>
      <c r="I279" s="1" t="s">
        <v>27</v>
      </c>
      <c r="J279" s="1" t="s">
        <v>28</v>
      </c>
      <c r="K279" s="2">
        <v>44118.720138888886</v>
      </c>
      <c r="L279" s="4">
        <f t="shared" si="5"/>
        <v>44160.73541666667</v>
      </c>
      <c r="M279" s="1">
        <v>0</v>
      </c>
      <c r="N279" s="1">
        <v>1</v>
      </c>
      <c r="O279" s="1" t="s">
        <v>29</v>
      </c>
      <c r="P279" s="1" t="s">
        <v>30</v>
      </c>
      <c r="Q279" s="1">
        <v>9</v>
      </c>
      <c r="R279" s="1">
        <v>3</v>
      </c>
      <c r="S279" s="1" t="s">
        <v>31</v>
      </c>
      <c r="T279" s="1" t="s">
        <v>32</v>
      </c>
      <c r="U279" s="1" t="s">
        <v>48</v>
      </c>
    </row>
    <row r="280" spans="1:21" ht="13.2" x14ac:dyDescent="0.25">
      <c r="A280" s="1">
        <v>111507</v>
      </c>
      <c r="B280" s="2">
        <v>44098.424305555556</v>
      </c>
      <c r="C280" s="1" t="s">
        <v>398</v>
      </c>
      <c r="D280" s="1" t="s">
        <v>51</v>
      </c>
      <c r="E280" s="1" t="s">
        <v>52</v>
      </c>
      <c r="F280" s="1" t="s">
        <v>276</v>
      </c>
      <c r="G280" s="1" t="s">
        <v>25</v>
      </c>
      <c r="H280" s="1" t="s">
        <v>26</v>
      </c>
      <c r="I280" s="1" t="s">
        <v>27</v>
      </c>
      <c r="J280" s="1" t="s">
        <v>28</v>
      </c>
      <c r="K280" s="2">
        <v>44118.71875</v>
      </c>
      <c r="L280" s="2">
        <v>44098.924305555556</v>
      </c>
      <c r="M280" s="1">
        <v>0</v>
      </c>
      <c r="N280" s="1">
        <v>1</v>
      </c>
      <c r="O280" s="1" t="s">
        <v>29</v>
      </c>
      <c r="P280" s="1" t="s">
        <v>30</v>
      </c>
      <c r="Q280" s="1">
        <v>16</v>
      </c>
      <c r="R280" s="1">
        <v>3</v>
      </c>
      <c r="S280" s="1" t="s">
        <v>31</v>
      </c>
      <c r="T280" s="1" t="s">
        <v>32</v>
      </c>
      <c r="U280" s="1" t="s">
        <v>33</v>
      </c>
    </row>
    <row r="281" spans="1:21" ht="13.2" x14ac:dyDescent="0.25">
      <c r="A281" s="1">
        <v>111484</v>
      </c>
      <c r="B281" s="2">
        <v>44057.416666666664</v>
      </c>
      <c r="C281" s="1" t="s">
        <v>399</v>
      </c>
      <c r="D281" s="1" t="s">
        <v>66</v>
      </c>
      <c r="E281" s="1" t="s">
        <v>67</v>
      </c>
      <c r="F281" s="1" t="s">
        <v>276</v>
      </c>
      <c r="G281" s="1" t="s">
        <v>25</v>
      </c>
      <c r="H281" s="1" t="s">
        <v>62</v>
      </c>
      <c r="I281" s="1" t="s">
        <v>27</v>
      </c>
      <c r="J281" s="1" t="s">
        <v>28</v>
      </c>
      <c r="K281" s="2">
        <v>44118.717361111114</v>
      </c>
      <c r="L281" s="2">
        <v>44057.916666666664</v>
      </c>
      <c r="M281" s="1">
        <v>0</v>
      </c>
      <c r="N281" s="1">
        <v>1</v>
      </c>
      <c r="O281" s="1" t="s">
        <v>29</v>
      </c>
      <c r="P281" s="1" t="s">
        <v>39</v>
      </c>
      <c r="Q281" s="1">
        <v>12</v>
      </c>
      <c r="R281" s="1">
        <v>0</v>
      </c>
      <c r="S281" s="1" t="s">
        <v>31</v>
      </c>
      <c r="T281" s="1" t="s">
        <v>64</v>
      </c>
      <c r="U281" s="1" t="s">
        <v>33</v>
      </c>
    </row>
    <row r="282" spans="1:21" ht="13.2" x14ac:dyDescent="0.25">
      <c r="A282" s="1">
        <v>111527</v>
      </c>
      <c r="B282" s="2">
        <v>44110.479861111111</v>
      </c>
      <c r="C282" s="1" t="s">
        <v>400</v>
      </c>
      <c r="D282" s="1" t="s">
        <v>401</v>
      </c>
      <c r="E282" s="1" t="s">
        <v>402</v>
      </c>
      <c r="F282" s="1" t="s">
        <v>276</v>
      </c>
      <c r="G282" s="1" t="s">
        <v>43</v>
      </c>
      <c r="H282" s="1" t="s">
        <v>26</v>
      </c>
      <c r="I282" s="1" t="s">
        <v>75</v>
      </c>
      <c r="J282" s="1" t="s">
        <v>28</v>
      </c>
      <c r="K282" s="2">
        <v>44113.761805555558</v>
      </c>
      <c r="L282" s="2">
        <v>44111.708333333336</v>
      </c>
      <c r="M282" s="1">
        <v>0</v>
      </c>
      <c r="N282" s="1">
        <v>1</v>
      </c>
      <c r="O282" s="1" t="s">
        <v>29</v>
      </c>
      <c r="P282" s="1" t="s">
        <v>44</v>
      </c>
      <c r="Q282" s="1">
        <v>6</v>
      </c>
      <c r="R282" s="1">
        <v>1</v>
      </c>
      <c r="S282" s="1" t="s">
        <v>63</v>
      </c>
      <c r="T282" s="1" t="s">
        <v>64</v>
      </c>
      <c r="U282" s="1" t="s">
        <v>33</v>
      </c>
    </row>
    <row r="283" spans="1:21" ht="13.2" x14ac:dyDescent="0.25">
      <c r="A283" s="1">
        <v>111510</v>
      </c>
      <c r="B283" s="2">
        <v>44102.601388888892</v>
      </c>
      <c r="C283" s="1" t="s">
        <v>403</v>
      </c>
      <c r="D283" s="1" t="s">
        <v>147</v>
      </c>
      <c r="E283" s="1" t="s">
        <v>148</v>
      </c>
      <c r="F283" s="1" t="s">
        <v>276</v>
      </c>
      <c r="G283" s="1" t="s">
        <v>25</v>
      </c>
      <c r="H283" s="1" t="s">
        <v>62</v>
      </c>
      <c r="I283" s="1" t="s">
        <v>27</v>
      </c>
      <c r="J283" s="1" t="s">
        <v>28</v>
      </c>
      <c r="K283" s="2">
        <v>44111.665277777778</v>
      </c>
      <c r="L283" s="2">
        <v>44103.101388888892</v>
      </c>
      <c r="M283" s="1">
        <v>0</v>
      </c>
      <c r="N283" s="1">
        <v>1</v>
      </c>
      <c r="O283" s="1" t="s">
        <v>29</v>
      </c>
      <c r="P283" s="1" t="s">
        <v>39</v>
      </c>
      <c r="Q283" s="1">
        <v>8</v>
      </c>
      <c r="R283" s="1">
        <v>5</v>
      </c>
      <c r="S283" s="1" t="s">
        <v>63</v>
      </c>
      <c r="T283" s="1" t="s">
        <v>64</v>
      </c>
      <c r="U283" s="1" t="s">
        <v>48</v>
      </c>
    </row>
    <row r="284" spans="1:21" ht="13.2" x14ac:dyDescent="0.25">
      <c r="A284" s="1">
        <v>111514</v>
      </c>
      <c r="B284" s="2">
        <v>44104.512499999997</v>
      </c>
      <c r="C284" s="1" t="s">
        <v>404</v>
      </c>
      <c r="D284" s="1" t="s">
        <v>405</v>
      </c>
      <c r="E284" s="1" t="s">
        <v>406</v>
      </c>
      <c r="F284" s="1" t="s">
        <v>276</v>
      </c>
      <c r="G284" s="1" t="s">
        <v>43</v>
      </c>
      <c r="H284" s="1" t="s">
        <v>26</v>
      </c>
      <c r="I284" s="1" t="s">
        <v>75</v>
      </c>
      <c r="J284" s="1" t="s">
        <v>54</v>
      </c>
      <c r="K284" s="2">
        <v>44104.512499999997</v>
      </c>
      <c r="L284" s="2">
        <v>44105.708333333336</v>
      </c>
      <c r="M284" s="1">
        <v>1</v>
      </c>
      <c r="N284" s="1">
        <v>1</v>
      </c>
      <c r="O284" s="1" t="s">
        <v>134</v>
      </c>
      <c r="P284" s="1" t="s">
        <v>44</v>
      </c>
      <c r="Q284" s="1">
        <v>2</v>
      </c>
      <c r="R284" s="1">
        <v>0</v>
      </c>
      <c r="S284" s="1" t="s">
        <v>31</v>
      </c>
      <c r="T284" s="1" t="s">
        <v>64</v>
      </c>
      <c r="U284" s="1" t="s">
        <v>33</v>
      </c>
    </row>
    <row r="285" spans="1:21" ht="13.2" x14ac:dyDescent="0.25">
      <c r="A285" s="1">
        <v>111513</v>
      </c>
      <c r="B285" s="2">
        <v>44104.511111111111</v>
      </c>
      <c r="C285" s="1" t="s">
        <v>404</v>
      </c>
      <c r="D285" s="1" t="s">
        <v>405</v>
      </c>
      <c r="E285" s="1" t="s">
        <v>406</v>
      </c>
      <c r="F285" s="1" t="s">
        <v>276</v>
      </c>
      <c r="G285" s="1" t="s">
        <v>43</v>
      </c>
      <c r="H285" s="1" t="s">
        <v>26</v>
      </c>
      <c r="I285" s="1" t="s">
        <v>75</v>
      </c>
      <c r="J285" s="1" t="s">
        <v>54</v>
      </c>
      <c r="K285" s="2">
        <v>44104.511111111111</v>
      </c>
      <c r="L285" s="2">
        <v>44105.708333333336</v>
      </c>
      <c r="M285" s="1">
        <v>1</v>
      </c>
      <c r="N285" s="1">
        <v>1</v>
      </c>
      <c r="O285" s="1" t="s">
        <v>134</v>
      </c>
      <c r="P285" s="1" t="s">
        <v>44</v>
      </c>
      <c r="Q285" s="1">
        <v>2</v>
      </c>
      <c r="R285" s="1">
        <v>0</v>
      </c>
      <c r="S285" s="1" t="s">
        <v>63</v>
      </c>
      <c r="T285" s="1" t="s">
        <v>64</v>
      </c>
      <c r="U285" s="1" t="s">
        <v>33</v>
      </c>
    </row>
    <row r="286" spans="1:21" ht="13.2" x14ac:dyDescent="0.25">
      <c r="A286" s="1">
        <v>111512</v>
      </c>
      <c r="B286" s="2">
        <v>44104.484722222223</v>
      </c>
      <c r="C286" s="1" t="s">
        <v>404</v>
      </c>
      <c r="D286" s="1" t="s">
        <v>405</v>
      </c>
      <c r="E286" s="1" t="s">
        <v>406</v>
      </c>
      <c r="F286" s="1" t="s">
        <v>276</v>
      </c>
      <c r="G286" s="1" t="s">
        <v>43</v>
      </c>
      <c r="H286" s="1" t="s">
        <v>26</v>
      </c>
      <c r="I286" s="1" t="s">
        <v>75</v>
      </c>
      <c r="J286" s="1" t="s">
        <v>54</v>
      </c>
      <c r="K286" s="2">
        <v>44104.484722222223</v>
      </c>
      <c r="L286" s="2">
        <v>44105.708333333336</v>
      </c>
      <c r="M286" s="1">
        <v>1</v>
      </c>
      <c r="N286" s="1">
        <v>1</v>
      </c>
      <c r="O286" s="1" t="s">
        <v>134</v>
      </c>
      <c r="P286" s="1" t="s">
        <v>44</v>
      </c>
      <c r="Q286" s="1">
        <v>2</v>
      </c>
      <c r="R286" s="1">
        <v>0</v>
      </c>
      <c r="S286" s="1" t="s">
        <v>63</v>
      </c>
      <c r="T286" s="1" t="s">
        <v>64</v>
      </c>
      <c r="U286" s="1" t="s">
        <v>33</v>
      </c>
    </row>
    <row r="287" spans="1:21" ht="13.2" x14ac:dyDescent="0.25">
      <c r="A287" s="1">
        <v>111504</v>
      </c>
      <c r="B287" s="2">
        <v>44088.551388888889</v>
      </c>
      <c r="C287" s="1" t="s">
        <v>407</v>
      </c>
      <c r="D287" s="1" t="s">
        <v>363</v>
      </c>
      <c r="E287" s="1" t="s">
        <v>364</v>
      </c>
      <c r="F287" s="1" t="s">
        <v>276</v>
      </c>
      <c r="G287" s="1" t="s">
        <v>43</v>
      </c>
      <c r="H287" s="1" t="s">
        <v>26</v>
      </c>
      <c r="I287" s="1" t="s">
        <v>85</v>
      </c>
      <c r="J287" s="1" t="s">
        <v>28</v>
      </c>
      <c r="K287" s="2">
        <v>44099.400694444441</v>
      </c>
      <c r="L287" s="2">
        <v>44089.708333333336</v>
      </c>
      <c r="M287" s="1">
        <v>0</v>
      </c>
      <c r="N287" s="1">
        <v>1</v>
      </c>
      <c r="O287" s="1" t="s">
        <v>29</v>
      </c>
      <c r="P287" s="1" t="s">
        <v>44</v>
      </c>
      <c r="Q287" s="1">
        <v>5</v>
      </c>
      <c r="R287" s="1">
        <v>0</v>
      </c>
      <c r="S287" s="1" t="s">
        <v>63</v>
      </c>
      <c r="T287" s="1" t="s">
        <v>64</v>
      </c>
      <c r="U287" s="1" t="s">
        <v>33</v>
      </c>
    </row>
    <row r="288" spans="1:21" ht="13.2" x14ac:dyDescent="0.25">
      <c r="A288" s="1">
        <v>111475</v>
      </c>
      <c r="B288" s="2">
        <v>44033.7</v>
      </c>
      <c r="C288" s="1" t="s">
        <v>408</v>
      </c>
      <c r="D288" s="1" t="s">
        <v>60</v>
      </c>
      <c r="E288" s="1" t="s">
        <v>61</v>
      </c>
      <c r="F288" s="1" t="s">
        <v>276</v>
      </c>
      <c r="G288" s="1" t="s">
        <v>25</v>
      </c>
      <c r="H288" s="1" t="s">
        <v>62</v>
      </c>
      <c r="I288" s="1" t="s">
        <v>27</v>
      </c>
      <c r="J288" s="1" t="s">
        <v>28</v>
      </c>
      <c r="K288" s="2">
        <v>44095.734722222223</v>
      </c>
      <c r="L288" s="2">
        <v>44034.2</v>
      </c>
      <c r="M288" s="1">
        <v>0</v>
      </c>
      <c r="N288" s="1">
        <v>1</v>
      </c>
      <c r="O288" s="1" t="s">
        <v>29</v>
      </c>
      <c r="P288" s="1" t="s">
        <v>39</v>
      </c>
      <c r="Q288" s="1">
        <v>12</v>
      </c>
      <c r="R288" s="1">
        <v>3</v>
      </c>
      <c r="S288" s="1" t="s">
        <v>63</v>
      </c>
      <c r="T288" s="1" t="s">
        <v>64</v>
      </c>
      <c r="U288" s="1" t="s">
        <v>48</v>
      </c>
    </row>
    <row r="289" spans="1:21" ht="13.2" x14ac:dyDescent="0.25">
      <c r="A289" s="1">
        <v>111499</v>
      </c>
      <c r="B289" s="2">
        <v>44076.592361111114</v>
      </c>
      <c r="C289" s="1" t="s">
        <v>409</v>
      </c>
      <c r="D289" s="1" t="s">
        <v>35</v>
      </c>
      <c r="E289" s="1" t="s">
        <v>36</v>
      </c>
      <c r="F289" s="1" t="s">
        <v>276</v>
      </c>
      <c r="G289" s="1" t="s">
        <v>43</v>
      </c>
      <c r="H289" s="1" t="s">
        <v>62</v>
      </c>
      <c r="I289" s="1" t="s">
        <v>27</v>
      </c>
      <c r="J289" s="1" t="s">
        <v>28</v>
      </c>
      <c r="K289" s="2">
        <v>44095.710416666669</v>
      </c>
      <c r="L289" s="2">
        <v>44077.092361111114</v>
      </c>
      <c r="M289" s="1">
        <v>0</v>
      </c>
      <c r="N289" s="1">
        <v>1</v>
      </c>
      <c r="O289" s="1" t="s">
        <v>29</v>
      </c>
      <c r="P289" s="1" t="s">
        <v>410</v>
      </c>
      <c r="Q289" s="1">
        <v>4</v>
      </c>
      <c r="R289" s="1">
        <v>0</v>
      </c>
      <c r="S289" s="1" t="s">
        <v>31</v>
      </c>
      <c r="T289" s="1" t="s">
        <v>32</v>
      </c>
      <c r="U289" s="1" t="s">
        <v>33</v>
      </c>
    </row>
    <row r="290" spans="1:21" ht="13.2" x14ac:dyDescent="0.25">
      <c r="A290" s="1">
        <v>111473</v>
      </c>
      <c r="B290" s="2">
        <v>44032.679861111108</v>
      </c>
      <c r="C290" s="1" t="s">
        <v>411</v>
      </c>
      <c r="D290" s="1" t="s">
        <v>147</v>
      </c>
      <c r="E290" s="1" t="s">
        <v>148</v>
      </c>
      <c r="F290" s="1" t="s">
        <v>276</v>
      </c>
      <c r="G290" s="1" t="s">
        <v>25</v>
      </c>
      <c r="H290" s="1" t="s">
        <v>26</v>
      </c>
      <c r="I290" s="1" t="s">
        <v>27</v>
      </c>
      <c r="J290" s="1" t="s">
        <v>28</v>
      </c>
      <c r="K290" s="2">
        <v>44090.743750000001</v>
      </c>
      <c r="L290" s="2">
        <v>44033.179861111108</v>
      </c>
      <c r="M290" s="1">
        <v>0</v>
      </c>
      <c r="N290" s="1">
        <v>1</v>
      </c>
      <c r="O290" s="1" t="s">
        <v>29</v>
      </c>
      <c r="P290" s="1" t="s">
        <v>39</v>
      </c>
      <c r="Q290" s="1">
        <v>49</v>
      </c>
      <c r="R290" s="1">
        <v>5</v>
      </c>
      <c r="S290" s="1" t="s">
        <v>63</v>
      </c>
      <c r="T290" s="1" t="s">
        <v>76</v>
      </c>
      <c r="U290" s="1" t="s">
        <v>48</v>
      </c>
    </row>
    <row r="291" spans="1:21" ht="13.2" x14ac:dyDescent="0.25">
      <c r="A291" s="1">
        <v>111497</v>
      </c>
      <c r="B291" s="2">
        <v>44070.311805555553</v>
      </c>
      <c r="C291" s="1" t="s">
        <v>412</v>
      </c>
      <c r="D291" s="1" t="s">
        <v>35</v>
      </c>
      <c r="E291" s="1" t="s">
        <v>36</v>
      </c>
      <c r="F291" s="1" t="s">
        <v>276</v>
      </c>
      <c r="G291" s="1" t="s">
        <v>43</v>
      </c>
      <c r="H291" s="1" t="s">
        <v>62</v>
      </c>
      <c r="I291" s="1" t="s">
        <v>27</v>
      </c>
      <c r="J291" s="1" t="s">
        <v>28</v>
      </c>
      <c r="K291" s="2">
        <v>44085.720833333333</v>
      </c>
      <c r="L291" s="2">
        <v>44070.811805555553</v>
      </c>
      <c r="M291" s="1">
        <v>0</v>
      </c>
      <c r="N291" s="1">
        <v>1</v>
      </c>
      <c r="O291" s="1" t="s">
        <v>29</v>
      </c>
      <c r="P291" s="1" t="s">
        <v>410</v>
      </c>
      <c r="Q291" s="1">
        <v>4</v>
      </c>
      <c r="R291" s="1">
        <v>0</v>
      </c>
      <c r="S291" s="1" t="s">
        <v>31</v>
      </c>
      <c r="T291" s="1" t="s">
        <v>32</v>
      </c>
      <c r="U291" s="1" t="s">
        <v>33</v>
      </c>
    </row>
    <row r="292" spans="1:21" ht="13.2" x14ac:dyDescent="0.25">
      <c r="A292" s="1">
        <v>111500</v>
      </c>
      <c r="B292" s="2">
        <v>44078.387499999997</v>
      </c>
      <c r="C292" s="1" t="s">
        <v>413</v>
      </c>
      <c r="D292" s="1" t="s">
        <v>22</v>
      </c>
      <c r="E292" s="1" t="s">
        <v>23</v>
      </c>
      <c r="F292" s="1" t="s">
        <v>276</v>
      </c>
      <c r="G292" s="1" t="s">
        <v>25</v>
      </c>
      <c r="H292" s="1" t="s">
        <v>26</v>
      </c>
      <c r="I292" s="1" t="s">
        <v>27</v>
      </c>
      <c r="J292" s="1" t="s">
        <v>28</v>
      </c>
      <c r="K292" s="2">
        <v>44085.611111111109</v>
      </c>
      <c r="L292" s="2">
        <v>44078.887499999997</v>
      </c>
      <c r="M292" s="1">
        <v>0</v>
      </c>
      <c r="N292" s="1">
        <v>1</v>
      </c>
      <c r="O292" s="1" t="s">
        <v>29</v>
      </c>
      <c r="P292" s="1" t="s">
        <v>30</v>
      </c>
      <c r="Q292" s="1">
        <v>5</v>
      </c>
      <c r="R292" s="1">
        <v>1</v>
      </c>
      <c r="S292" s="1" t="s">
        <v>31</v>
      </c>
      <c r="T292" s="1" t="s">
        <v>32</v>
      </c>
      <c r="U292" s="1" t="s">
        <v>33</v>
      </c>
    </row>
    <row r="293" spans="1:21" ht="13.2" x14ac:dyDescent="0.25">
      <c r="A293" s="1">
        <v>111494</v>
      </c>
      <c r="B293" s="2">
        <v>44066.502083333333</v>
      </c>
      <c r="C293" s="1" t="s">
        <v>414</v>
      </c>
      <c r="D293" s="1" t="s">
        <v>46</v>
      </c>
      <c r="E293" s="1" t="s">
        <v>47</v>
      </c>
      <c r="F293" s="1" t="s">
        <v>276</v>
      </c>
      <c r="G293" s="1" t="s">
        <v>25</v>
      </c>
      <c r="H293" s="1" t="s">
        <v>26</v>
      </c>
      <c r="I293" s="1" t="s">
        <v>27</v>
      </c>
      <c r="J293" s="1" t="s">
        <v>28</v>
      </c>
      <c r="K293" s="2">
        <v>44083.743750000001</v>
      </c>
      <c r="L293" s="2">
        <v>44067.002083333333</v>
      </c>
      <c r="M293" s="1">
        <v>0</v>
      </c>
      <c r="N293" s="1">
        <v>1</v>
      </c>
      <c r="O293" s="1" t="s">
        <v>29</v>
      </c>
      <c r="P293" s="1" t="s">
        <v>39</v>
      </c>
      <c r="Q293" s="1">
        <v>7</v>
      </c>
      <c r="R293" s="1">
        <v>1</v>
      </c>
      <c r="S293" s="1" t="s">
        <v>63</v>
      </c>
      <c r="T293" s="1" t="s">
        <v>64</v>
      </c>
      <c r="U293" s="1" t="s">
        <v>48</v>
      </c>
    </row>
    <row r="294" spans="1:21" ht="13.2" x14ac:dyDescent="0.25">
      <c r="A294" s="1">
        <v>111496</v>
      </c>
      <c r="B294" s="2">
        <v>44068.459027777775</v>
      </c>
      <c r="C294" s="1" t="s">
        <v>415</v>
      </c>
      <c r="D294" s="1" t="s">
        <v>35</v>
      </c>
      <c r="E294" s="1" t="s">
        <v>36</v>
      </c>
      <c r="F294" s="1" t="s">
        <v>276</v>
      </c>
      <c r="G294" s="1" t="s">
        <v>43</v>
      </c>
      <c r="H294" s="1" t="s">
        <v>62</v>
      </c>
      <c r="I294" s="1" t="s">
        <v>27</v>
      </c>
      <c r="J294" s="1" t="s">
        <v>28</v>
      </c>
      <c r="K294" s="2">
        <v>44078.725694444445</v>
      </c>
      <c r="L294" s="2">
        <v>44068.959027777775</v>
      </c>
      <c r="M294" s="1">
        <v>0</v>
      </c>
      <c r="N294" s="1">
        <v>1</v>
      </c>
      <c r="O294" s="1" t="s">
        <v>29</v>
      </c>
      <c r="P294" s="1" t="s">
        <v>410</v>
      </c>
      <c r="Q294" s="1">
        <v>6</v>
      </c>
      <c r="R294" s="1">
        <v>0</v>
      </c>
      <c r="S294" s="1" t="s">
        <v>31</v>
      </c>
      <c r="T294" s="1" t="s">
        <v>32</v>
      </c>
      <c r="U294" s="1" t="s">
        <v>33</v>
      </c>
    </row>
    <row r="295" spans="1:21" ht="13.2" x14ac:dyDescent="0.25">
      <c r="A295" s="1">
        <v>111492</v>
      </c>
      <c r="B295" s="2">
        <v>44063.527083333334</v>
      </c>
      <c r="C295" s="1" t="s">
        <v>416</v>
      </c>
      <c r="D295" s="1" t="s">
        <v>35</v>
      </c>
      <c r="E295" s="1" t="s">
        <v>36</v>
      </c>
      <c r="F295" s="1" t="s">
        <v>276</v>
      </c>
      <c r="G295" s="1" t="s">
        <v>43</v>
      </c>
      <c r="H295" s="1" t="s">
        <v>62</v>
      </c>
      <c r="I295" s="1" t="s">
        <v>27</v>
      </c>
      <c r="J295" s="1" t="s">
        <v>28</v>
      </c>
      <c r="K295" s="2">
        <v>44078.725694444445</v>
      </c>
      <c r="L295" s="2">
        <v>44064.027083333334</v>
      </c>
      <c r="M295" s="1">
        <v>0</v>
      </c>
      <c r="N295" s="1">
        <v>1</v>
      </c>
      <c r="O295" s="1" t="s">
        <v>29</v>
      </c>
      <c r="P295" s="1" t="s">
        <v>410</v>
      </c>
      <c r="Q295" s="1">
        <v>5</v>
      </c>
      <c r="R295" s="1">
        <v>0</v>
      </c>
      <c r="S295" s="1" t="s">
        <v>31</v>
      </c>
      <c r="T295" s="1" t="s">
        <v>32</v>
      </c>
      <c r="U295" s="1" t="s">
        <v>33</v>
      </c>
    </row>
    <row r="296" spans="1:21" ht="13.2" x14ac:dyDescent="0.25">
      <c r="A296" s="1">
        <v>111490</v>
      </c>
      <c r="B296" s="2">
        <v>44062.509722222225</v>
      </c>
      <c r="C296" s="1" t="s">
        <v>417</v>
      </c>
      <c r="D296" s="1" t="s">
        <v>35</v>
      </c>
      <c r="E296" s="1" t="s">
        <v>36</v>
      </c>
      <c r="F296" s="1" t="s">
        <v>276</v>
      </c>
      <c r="G296" s="1" t="s">
        <v>43</v>
      </c>
      <c r="H296" s="1" t="s">
        <v>62</v>
      </c>
      <c r="I296" s="1" t="s">
        <v>27</v>
      </c>
      <c r="J296" s="1" t="s">
        <v>28</v>
      </c>
      <c r="K296" s="2">
        <v>44069.718055555553</v>
      </c>
      <c r="L296" s="2">
        <v>44063.009722222225</v>
      </c>
      <c r="M296" s="1">
        <v>0</v>
      </c>
      <c r="N296" s="1">
        <v>1</v>
      </c>
      <c r="O296" s="1" t="s">
        <v>29</v>
      </c>
      <c r="P296" s="1" t="s">
        <v>410</v>
      </c>
      <c r="Q296" s="1">
        <v>5</v>
      </c>
      <c r="R296" s="1">
        <v>0</v>
      </c>
      <c r="S296" s="1" t="s">
        <v>31</v>
      </c>
      <c r="T296" s="1" t="s">
        <v>32</v>
      </c>
      <c r="U296" s="1" t="s">
        <v>33</v>
      </c>
    </row>
    <row r="297" spans="1:21" ht="13.2" x14ac:dyDescent="0.25">
      <c r="A297" s="1">
        <v>111489</v>
      </c>
      <c r="B297" s="2">
        <v>44061.351388888892</v>
      </c>
      <c r="C297" s="1" t="s">
        <v>418</v>
      </c>
      <c r="D297" s="1" t="s">
        <v>35</v>
      </c>
      <c r="E297" s="1" t="s">
        <v>36</v>
      </c>
      <c r="F297" s="1" t="s">
        <v>276</v>
      </c>
      <c r="G297" s="1" t="s">
        <v>43</v>
      </c>
      <c r="H297" s="1" t="s">
        <v>62</v>
      </c>
      <c r="I297" s="1" t="s">
        <v>27</v>
      </c>
      <c r="J297" s="1" t="s">
        <v>28</v>
      </c>
      <c r="K297" s="2">
        <v>44067.754166666666</v>
      </c>
      <c r="L297" s="2">
        <v>44061.851388888892</v>
      </c>
      <c r="M297" s="1">
        <v>0</v>
      </c>
      <c r="N297" s="1">
        <v>1</v>
      </c>
      <c r="O297" s="1" t="s">
        <v>29</v>
      </c>
      <c r="P297" s="1" t="s">
        <v>410</v>
      </c>
      <c r="Q297" s="1">
        <v>5</v>
      </c>
      <c r="R297" s="1">
        <v>0</v>
      </c>
      <c r="S297" s="1" t="s">
        <v>31</v>
      </c>
      <c r="T297" s="1" t="s">
        <v>32</v>
      </c>
      <c r="U297" s="1" t="s">
        <v>33</v>
      </c>
    </row>
    <row r="298" spans="1:21" ht="13.2" x14ac:dyDescent="0.25">
      <c r="A298" s="1">
        <v>111488</v>
      </c>
      <c r="B298" s="2">
        <v>44060.322222222225</v>
      </c>
      <c r="C298" s="1" t="s">
        <v>416</v>
      </c>
      <c r="D298" s="1" t="s">
        <v>35</v>
      </c>
      <c r="E298" s="1" t="s">
        <v>36</v>
      </c>
      <c r="F298" s="1" t="s">
        <v>276</v>
      </c>
      <c r="G298" s="1" t="s">
        <v>43</v>
      </c>
      <c r="H298" s="1" t="s">
        <v>62</v>
      </c>
      <c r="I298" s="1" t="s">
        <v>27</v>
      </c>
      <c r="J298" s="1" t="s">
        <v>28</v>
      </c>
      <c r="K298" s="2">
        <v>44067.753472222219</v>
      </c>
      <c r="L298" s="2">
        <v>44060.822222222225</v>
      </c>
      <c r="M298" s="1">
        <v>0</v>
      </c>
      <c r="N298" s="1">
        <v>1</v>
      </c>
      <c r="O298" s="1" t="s">
        <v>29</v>
      </c>
      <c r="P298" s="1" t="s">
        <v>410</v>
      </c>
      <c r="Q298" s="1">
        <v>4</v>
      </c>
      <c r="R298" s="1">
        <v>0</v>
      </c>
      <c r="S298" s="1" t="s">
        <v>31</v>
      </c>
      <c r="T298" s="1" t="s">
        <v>32</v>
      </c>
      <c r="U298" s="1" t="s">
        <v>33</v>
      </c>
    </row>
    <row r="299" spans="1:21" ht="13.2" x14ac:dyDescent="0.25">
      <c r="A299" s="1">
        <v>111486</v>
      </c>
      <c r="B299" s="2">
        <v>44057.768750000003</v>
      </c>
      <c r="C299" s="1" t="s">
        <v>416</v>
      </c>
      <c r="D299" s="1" t="s">
        <v>35</v>
      </c>
      <c r="E299" s="1" t="s">
        <v>36</v>
      </c>
      <c r="F299" s="1" t="s">
        <v>276</v>
      </c>
      <c r="G299" s="1" t="s">
        <v>43</v>
      </c>
      <c r="H299" s="1" t="s">
        <v>62</v>
      </c>
      <c r="I299" s="1" t="s">
        <v>27</v>
      </c>
      <c r="J299" s="1" t="s">
        <v>28</v>
      </c>
      <c r="K299" s="2">
        <v>44063.693055555559</v>
      </c>
      <c r="L299" s="2">
        <v>44058.268750000003</v>
      </c>
      <c r="M299" s="1">
        <v>0</v>
      </c>
      <c r="N299" s="1">
        <v>1</v>
      </c>
      <c r="O299" s="1" t="s">
        <v>29</v>
      </c>
      <c r="P299" s="1" t="s">
        <v>410</v>
      </c>
      <c r="Q299" s="1">
        <v>4</v>
      </c>
      <c r="R299" s="1">
        <v>0</v>
      </c>
      <c r="S299" s="1" t="s">
        <v>31</v>
      </c>
      <c r="T299" s="1" t="s">
        <v>32</v>
      </c>
      <c r="U299" s="1" t="s">
        <v>33</v>
      </c>
    </row>
    <row r="300" spans="1:21" ht="13.2" x14ac:dyDescent="0.25">
      <c r="A300" s="1">
        <v>111485</v>
      </c>
      <c r="B300" s="2">
        <v>44057.524305555555</v>
      </c>
      <c r="C300" s="1" t="s">
        <v>419</v>
      </c>
      <c r="D300" s="1" t="s">
        <v>35</v>
      </c>
      <c r="E300" s="1" t="s">
        <v>36</v>
      </c>
      <c r="F300" s="1" t="s">
        <v>276</v>
      </c>
      <c r="G300" s="1" t="s">
        <v>43</v>
      </c>
      <c r="H300" s="1" t="s">
        <v>62</v>
      </c>
      <c r="I300" s="1" t="s">
        <v>27</v>
      </c>
      <c r="J300" s="1" t="s">
        <v>28</v>
      </c>
      <c r="K300" s="2">
        <v>44063.692361111112</v>
      </c>
      <c r="L300" s="2">
        <v>44058.024305555555</v>
      </c>
      <c r="M300" s="1">
        <v>0</v>
      </c>
      <c r="N300" s="1">
        <v>1</v>
      </c>
      <c r="O300" s="1" t="s">
        <v>29</v>
      </c>
      <c r="P300" s="1" t="s">
        <v>108</v>
      </c>
      <c r="Q300" s="1">
        <v>5</v>
      </c>
      <c r="R300" s="1">
        <v>0</v>
      </c>
      <c r="S300" s="1" t="s">
        <v>31</v>
      </c>
      <c r="T300" s="1" t="s">
        <v>32</v>
      </c>
      <c r="U300" s="1" t="s">
        <v>33</v>
      </c>
    </row>
    <row r="301" spans="1:21" ht="13.2" x14ac:dyDescent="0.25">
      <c r="A301" s="1">
        <v>111432</v>
      </c>
      <c r="B301" s="2">
        <v>43985.593055555553</v>
      </c>
      <c r="C301" s="1" t="s">
        <v>420</v>
      </c>
      <c r="D301" s="1" t="s">
        <v>51</v>
      </c>
      <c r="E301" s="1" t="s">
        <v>52</v>
      </c>
      <c r="F301" s="1" t="s">
        <v>276</v>
      </c>
      <c r="G301" s="1" t="s">
        <v>25</v>
      </c>
      <c r="H301" s="1" t="s">
        <v>62</v>
      </c>
      <c r="I301" s="1" t="s">
        <v>27</v>
      </c>
      <c r="J301" s="1" t="s">
        <v>28</v>
      </c>
      <c r="K301" s="2">
        <v>44048.711805555555</v>
      </c>
      <c r="L301" s="2">
        <v>43986.093055555553</v>
      </c>
      <c r="M301" s="1">
        <v>0</v>
      </c>
      <c r="N301" s="1">
        <v>1</v>
      </c>
      <c r="O301" s="1" t="s">
        <v>29</v>
      </c>
      <c r="P301" s="1" t="s">
        <v>30</v>
      </c>
      <c r="Q301" s="1">
        <v>5</v>
      </c>
      <c r="R301" s="1">
        <v>0</v>
      </c>
      <c r="S301" s="1" t="s">
        <v>63</v>
      </c>
      <c r="T301" s="1" t="s">
        <v>76</v>
      </c>
      <c r="U301" s="1" t="s">
        <v>33</v>
      </c>
    </row>
    <row r="302" spans="1:21" ht="13.2" x14ac:dyDescent="0.25">
      <c r="A302" s="1">
        <v>111418</v>
      </c>
      <c r="B302" s="2">
        <v>43950.55972222222</v>
      </c>
      <c r="C302" s="1" t="s">
        <v>421</v>
      </c>
      <c r="D302" s="1" t="s">
        <v>147</v>
      </c>
      <c r="E302" s="1" t="s">
        <v>148</v>
      </c>
      <c r="F302" s="1" t="s">
        <v>276</v>
      </c>
      <c r="G302" s="1" t="s">
        <v>25</v>
      </c>
      <c r="H302" s="1" t="s">
        <v>26</v>
      </c>
      <c r="I302" s="1" t="s">
        <v>27</v>
      </c>
      <c r="J302" s="1" t="s">
        <v>28</v>
      </c>
      <c r="K302" s="2">
        <v>44046.508333333331</v>
      </c>
      <c r="L302" s="4">
        <f>K281 + $Y$1</f>
        <v>44119.717361111114</v>
      </c>
      <c r="M302" s="1">
        <v>0</v>
      </c>
      <c r="N302" s="1">
        <v>1</v>
      </c>
      <c r="O302" s="1" t="s">
        <v>29</v>
      </c>
      <c r="P302" s="1" t="s">
        <v>39</v>
      </c>
      <c r="Q302" s="1">
        <v>7</v>
      </c>
      <c r="R302" s="1">
        <v>1</v>
      </c>
      <c r="S302" s="1" t="s">
        <v>63</v>
      </c>
      <c r="T302" s="1" t="s">
        <v>64</v>
      </c>
      <c r="U302" s="1" t="s">
        <v>48</v>
      </c>
    </row>
    <row r="303" spans="1:21" ht="13.2" x14ac:dyDescent="0.25">
      <c r="A303" s="1">
        <v>111425</v>
      </c>
      <c r="B303" s="2">
        <v>43978.59375</v>
      </c>
      <c r="C303" s="1" t="s">
        <v>422</v>
      </c>
      <c r="D303" s="1" t="s">
        <v>60</v>
      </c>
      <c r="E303" s="1" t="s">
        <v>61</v>
      </c>
      <c r="F303" s="1" t="s">
        <v>276</v>
      </c>
      <c r="G303" s="1" t="s">
        <v>25</v>
      </c>
      <c r="H303" s="1" t="s">
        <v>26</v>
      </c>
      <c r="I303" s="1" t="s">
        <v>27</v>
      </c>
      <c r="J303" s="1" t="s">
        <v>28</v>
      </c>
      <c r="K303" s="2">
        <v>44046.508333333331</v>
      </c>
      <c r="L303" s="2">
        <v>43979.09375</v>
      </c>
      <c r="M303" s="1">
        <v>0</v>
      </c>
      <c r="N303" s="1">
        <v>1</v>
      </c>
      <c r="O303" s="1" t="s">
        <v>29</v>
      </c>
      <c r="P303" s="1" t="s">
        <v>39</v>
      </c>
      <c r="Q303" s="1">
        <v>10</v>
      </c>
      <c r="R303" s="1">
        <v>3</v>
      </c>
      <c r="S303" s="1" t="s">
        <v>63</v>
      </c>
      <c r="T303" s="1" t="s">
        <v>64</v>
      </c>
      <c r="U303" s="1" t="s">
        <v>48</v>
      </c>
    </row>
    <row r="304" spans="1:21" ht="13.2" x14ac:dyDescent="0.25">
      <c r="A304" s="1">
        <v>111443</v>
      </c>
      <c r="B304" s="2">
        <v>43997.497916666667</v>
      </c>
      <c r="C304" s="1" t="s">
        <v>423</v>
      </c>
      <c r="D304" s="1" t="s">
        <v>140</v>
      </c>
      <c r="E304" s="1" t="s">
        <v>141</v>
      </c>
      <c r="F304" s="1" t="s">
        <v>276</v>
      </c>
      <c r="G304" s="1" t="s">
        <v>25</v>
      </c>
      <c r="H304" s="1" t="s">
        <v>26</v>
      </c>
      <c r="I304" s="1" t="s">
        <v>27</v>
      </c>
      <c r="J304" s="1" t="s">
        <v>28</v>
      </c>
      <c r="K304" s="2">
        <v>44042.712500000001</v>
      </c>
      <c r="L304" s="4">
        <f>K283 + $Y$1</f>
        <v>44112.665277777778</v>
      </c>
      <c r="M304" s="1">
        <v>0</v>
      </c>
      <c r="N304" s="1">
        <v>1</v>
      </c>
      <c r="O304" s="1" t="s">
        <v>29</v>
      </c>
      <c r="P304" s="1" t="s">
        <v>39</v>
      </c>
      <c r="Q304" s="1">
        <v>18</v>
      </c>
      <c r="R304" s="1">
        <v>1</v>
      </c>
      <c r="S304" s="1" t="s">
        <v>31</v>
      </c>
      <c r="T304" s="1" t="s">
        <v>32</v>
      </c>
      <c r="U304" s="1" t="s">
        <v>48</v>
      </c>
    </row>
    <row r="305" spans="1:21" ht="13.2" x14ac:dyDescent="0.25">
      <c r="A305" s="1">
        <v>111399</v>
      </c>
      <c r="B305" s="2">
        <v>43896.523611111108</v>
      </c>
      <c r="C305" s="1" t="s">
        <v>424</v>
      </c>
      <c r="D305" s="1" t="s">
        <v>178</v>
      </c>
      <c r="E305" s="1" t="s">
        <v>179</v>
      </c>
      <c r="F305" s="1" t="s">
        <v>276</v>
      </c>
      <c r="G305" s="1" t="s">
        <v>25</v>
      </c>
      <c r="H305" s="1" t="s">
        <v>62</v>
      </c>
      <c r="I305" s="1" t="s">
        <v>27</v>
      </c>
      <c r="J305" s="1" t="s">
        <v>28</v>
      </c>
      <c r="K305" s="2">
        <v>44042.712500000001</v>
      </c>
      <c r="L305" s="2">
        <v>43897.023611111108</v>
      </c>
      <c r="M305" s="1">
        <v>0</v>
      </c>
      <c r="N305" s="1">
        <v>1</v>
      </c>
      <c r="O305" s="1" t="s">
        <v>29</v>
      </c>
      <c r="P305" s="1" t="s">
        <v>39</v>
      </c>
      <c r="Q305" s="1">
        <v>20</v>
      </c>
      <c r="R305" s="1">
        <v>1</v>
      </c>
      <c r="S305" s="1" t="s">
        <v>31</v>
      </c>
      <c r="T305" s="1" t="s">
        <v>32</v>
      </c>
      <c r="U305" s="1" t="s">
        <v>33</v>
      </c>
    </row>
    <row r="306" spans="1:21" ht="13.2" x14ac:dyDescent="0.25">
      <c r="A306" s="1">
        <v>111449</v>
      </c>
      <c r="B306" s="2">
        <v>44005.616666666669</v>
      </c>
      <c r="C306" s="1" t="s">
        <v>425</v>
      </c>
      <c r="D306" s="1" t="s">
        <v>345</v>
      </c>
      <c r="E306" s="1" t="s">
        <v>346</v>
      </c>
      <c r="F306" s="1" t="s">
        <v>276</v>
      </c>
      <c r="G306" s="1" t="s">
        <v>43</v>
      </c>
      <c r="H306" s="1" t="s">
        <v>26</v>
      </c>
      <c r="I306" s="1" t="s">
        <v>27</v>
      </c>
      <c r="J306" s="1" t="s">
        <v>28</v>
      </c>
      <c r="K306" s="2">
        <v>44039.713194444441</v>
      </c>
      <c r="L306" s="2">
        <v>44006.116666666669</v>
      </c>
      <c r="M306" s="1">
        <v>0</v>
      </c>
      <c r="N306" s="1">
        <v>1</v>
      </c>
      <c r="O306" s="1" t="s">
        <v>29</v>
      </c>
      <c r="P306" s="1" t="s">
        <v>44</v>
      </c>
      <c r="Q306" s="1">
        <v>5</v>
      </c>
      <c r="R306" s="1">
        <v>0</v>
      </c>
      <c r="S306" t="s">
        <v>681</v>
      </c>
      <c r="T306" s="1" t="s">
        <v>173</v>
      </c>
      <c r="U306" s="1" t="s">
        <v>33</v>
      </c>
    </row>
    <row r="307" spans="1:21" ht="13.2" x14ac:dyDescent="0.25">
      <c r="A307" s="1">
        <v>111450</v>
      </c>
      <c r="B307" s="2">
        <v>44005.62222222222</v>
      </c>
      <c r="C307" s="1" t="s">
        <v>426</v>
      </c>
      <c r="D307" s="1" t="s">
        <v>345</v>
      </c>
      <c r="E307" s="1" t="s">
        <v>346</v>
      </c>
      <c r="F307" s="1" t="s">
        <v>276</v>
      </c>
      <c r="G307" s="1" t="s">
        <v>43</v>
      </c>
      <c r="H307" s="1" t="s">
        <v>62</v>
      </c>
      <c r="I307" s="1" t="s">
        <v>27</v>
      </c>
      <c r="J307" s="1" t="s">
        <v>28</v>
      </c>
      <c r="K307" s="2">
        <v>44039.712500000001</v>
      </c>
      <c r="L307" s="2">
        <v>44006.12222222222</v>
      </c>
      <c r="M307" s="1">
        <v>0</v>
      </c>
      <c r="N307" s="1">
        <v>1</v>
      </c>
      <c r="O307" s="1" t="s">
        <v>29</v>
      </c>
      <c r="P307" s="1" t="s">
        <v>44</v>
      </c>
      <c r="Q307" s="1">
        <v>4</v>
      </c>
      <c r="R307" s="1">
        <v>0</v>
      </c>
      <c r="S307" t="s">
        <v>681</v>
      </c>
      <c r="T307" s="1" t="s">
        <v>173</v>
      </c>
      <c r="U307" s="1" t="s">
        <v>33</v>
      </c>
    </row>
    <row r="308" spans="1:21" ht="13.2" x14ac:dyDescent="0.25">
      <c r="A308" s="1">
        <v>111470</v>
      </c>
      <c r="B308" s="2">
        <v>44026.776388888888</v>
      </c>
      <c r="C308" s="1" t="s">
        <v>427</v>
      </c>
      <c r="D308" s="1" t="s">
        <v>46</v>
      </c>
      <c r="E308" s="1" t="s">
        <v>47</v>
      </c>
      <c r="F308" s="1" t="s">
        <v>276</v>
      </c>
      <c r="G308" s="1" t="s">
        <v>25</v>
      </c>
      <c r="H308" s="1" t="s">
        <v>26</v>
      </c>
      <c r="I308" s="1" t="s">
        <v>27</v>
      </c>
      <c r="J308" s="1" t="s">
        <v>28</v>
      </c>
      <c r="K308" s="2">
        <v>44033.739583333336</v>
      </c>
      <c r="L308" s="2">
        <v>44027.276388888888</v>
      </c>
      <c r="M308" s="1">
        <v>0</v>
      </c>
      <c r="N308" s="1">
        <v>1</v>
      </c>
      <c r="O308" s="1" t="s">
        <v>29</v>
      </c>
      <c r="P308" s="1" t="s">
        <v>39</v>
      </c>
      <c r="Q308" s="1">
        <v>12</v>
      </c>
      <c r="R308" s="1">
        <v>3</v>
      </c>
      <c r="S308" s="1" t="s">
        <v>31</v>
      </c>
      <c r="T308" s="1" t="s">
        <v>32</v>
      </c>
      <c r="U308" s="1" t="s">
        <v>48</v>
      </c>
    </row>
    <row r="309" spans="1:21" ht="13.2" x14ac:dyDescent="0.25">
      <c r="A309" s="1">
        <v>111411</v>
      </c>
      <c r="B309" s="2">
        <v>43936.745833333334</v>
      </c>
      <c r="C309" s="1" t="s">
        <v>428</v>
      </c>
      <c r="D309" s="1" t="s">
        <v>147</v>
      </c>
      <c r="E309" s="1" t="s">
        <v>148</v>
      </c>
      <c r="F309" s="1" t="s">
        <v>276</v>
      </c>
      <c r="G309" s="1" t="s">
        <v>25</v>
      </c>
      <c r="H309" s="1" t="s">
        <v>62</v>
      </c>
      <c r="I309" s="1" t="s">
        <v>27</v>
      </c>
      <c r="J309" s="1" t="s">
        <v>28</v>
      </c>
      <c r="K309" s="2">
        <v>44032.709722222222</v>
      </c>
      <c r="L309" s="4">
        <f>K288 + $Y$1</f>
        <v>44096.734722222223</v>
      </c>
      <c r="M309" s="1">
        <v>0</v>
      </c>
      <c r="N309" s="1">
        <v>1</v>
      </c>
      <c r="O309" s="1" t="s">
        <v>29</v>
      </c>
      <c r="P309" s="1" t="s">
        <v>39</v>
      </c>
      <c r="Q309" s="1">
        <v>15</v>
      </c>
      <c r="R309" s="1">
        <v>7</v>
      </c>
      <c r="S309" s="1" t="s">
        <v>63</v>
      </c>
      <c r="T309" s="1" t="s">
        <v>64</v>
      </c>
      <c r="U309" s="1" t="s">
        <v>48</v>
      </c>
    </row>
    <row r="310" spans="1:21" ht="13.2" x14ac:dyDescent="0.25">
      <c r="A310" s="1">
        <v>111471</v>
      </c>
      <c r="B310" s="2">
        <v>44028.765277777777</v>
      </c>
      <c r="C310" s="1" t="s">
        <v>429</v>
      </c>
      <c r="D310" s="1" t="s">
        <v>430</v>
      </c>
      <c r="E310" s="1" t="s">
        <v>431</v>
      </c>
      <c r="F310" s="1" t="s">
        <v>276</v>
      </c>
      <c r="G310" s="1" t="s">
        <v>43</v>
      </c>
      <c r="H310" s="1" t="s">
        <v>26</v>
      </c>
      <c r="I310" s="1" t="s">
        <v>85</v>
      </c>
      <c r="J310" s="1" t="s">
        <v>54</v>
      </c>
      <c r="K310" s="2">
        <v>44028.773611111108</v>
      </c>
      <c r="L310" s="2">
        <v>44029.708333333336</v>
      </c>
      <c r="M310" s="1">
        <v>1</v>
      </c>
      <c r="N310" s="1">
        <v>1</v>
      </c>
      <c r="O310" s="1" t="s">
        <v>134</v>
      </c>
      <c r="P310" s="1" t="s">
        <v>108</v>
      </c>
      <c r="Q310" s="1">
        <v>4</v>
      </c>
      <c r="R310" s="1">
        <v>0</v>
      </c>
      <c r="S310" s="1" t="s">
        <v>63</v>
      </c>
      <c r="T310" s="1" t="s">
        <v>64</v>
      </c>
      <c r="U310" s="1" t="s">
        <v>33</v>
      </c>
    </row>
    <row r="311" spans="1:21" ht="13.2" x14ac:dyDescent="0.25">
      <c r="A311" s="1">
        <v>111455</v>
      </c>
      <c r="B311" s="2">
        <v>44014.361805555556</v>
      </c>
      <c r="C311" s="1" t="s">
        <v>432</v>
      </c>
      <c r="D311" s="1" t="s">
        <v>22</v>
      </c>
      <c r="E311" s="1" t="s">
        <v>23</v>
      </c>
      <c r="F311" s="1" t="s">
        <v>276</v>
      </c>
      <c r="G311" s="1" t="s">
        <v>25</v>
      </c>
      <c r="H311" s="1" t="s">
        <v>26</v>
      </c>
      <c r="I311" s="1" t="s">
        <v>27</v>
      </c>
      <c r="J311" s="1" t="s">
        <v>28</v>
      </c>
      <c r="K311" s="2">
        <v>44027.729166666664</v>
      </c>
      <c r="L311" s="2">
        <v>44014.861805555556</v>
      </c>
      <c r="M311" s="1">
        <v>0</v>
      </c>
      <c r="N311" s="1">
        <v>1</v>
      </c>
      <c r="O311" s="1" t="s">
        <v>29</v>
      </c>
      <c r="P311" s="1" t="s">
        <v>30</v>
      </c>
      <c r="Q311" s="1">
        <v>10</v>
      </c>
      <c r="R311" s="1">
        <v>3</v>
      </c>
      <c r="S311" s="1" t="s">
        <v>31</v>
      </c>
      <c r="T311" s="1" t="s">
        <v>32</v>
      </c>
      <c r="U311" s="1" t="s">
        <v>33</v>
      </c>
    </row>
    <row r="312" spans="1:21" ht="13.2" x14ac:dyDescent="0.25">
      <c r="A312" s="1">
        <v>111452</v>
      </c>
      <c r="B312" s="2">
        <v>44013.693749999999</v>
      </c>
      <c r="C312" s="1" t="s">
        <v>433</v>
      </c>
      <c r="D312" s="1" t="s">
        <v>92</v>
      </c>
      <c r="E312" s="1" t="s">
        <v>93</v>
      </c>
      <c r="F312" s="1" t="s">
        <v>276</v>
      </c>
      <c r="G312" s="1" t="s">
        <v>25</v>
      </c>
      <c r="H312" s="1" t="s">
        <v>62</v>
      </c>
      <c r="I312" s="1" t="s">
        <v>27</v>
      </c>
      <c r="J312" s="1" t="s">
        <v>28</v>
      </c>
      <c r="K312" s="2">
        <v>44027.727777777778</v>
      </c>
      <c r="L312" s="2">
        <v>44014.193749999999</v>
      </c>
      <c r="M312" s="1">
        <v>0</v>
      </c>
      <c r="N312" s="1">
        <v>1</v>
      </c>
      <c r="O312" s="1" t="s">
        <v>29</v>
      </c>
      <c r="P312" s="1" t="s">
        <v>39</v>
      </c>
      <c r="Q312" s="1">
        <v>24</v>
      </c>
      <c r="R312" s="1">
        <v>4</v>
      </c>
      <c r="S312" s="1" t="s">
        <v>63</v>
      </c>
      <c r="T312" s="1" t="s">
        <v>64</v>
      </c>
      <c r="U312" s="1" t="s">
        <v>48</v>
      </c>
    </row>
    <row r="313" spans="1:21" ht="13.2" x14ac:dyDescent="0.25">
      <c r="A313" s="1">
        <v>111458</v>
      </c>
      <c r="B313" s="2">
        <v>44019.606249999997</v>
      </c>
      <c r="C313" s="1" t="s">
        <v>434</v>
      </c>
      <c r="D313" s="1" t="s">
        <v>345</v>
      </c>
      <c r="E313" s="1" t="s">
        <v>346</v>
      </c>
      <c r="F313" s="1" t="s">
        <v>276</v>
      </c>
      <c r="G313" s="1" t="s">
        <v>43</v>
      </c>
      <c r="H313" s="1" t="s">
        <v>62</v>
      </c>
      <c r="I313" s="1" t="s">
        <v>85</v>
      </c>
      <c r="J313" s="1" t="s">
        <v>28</v>
      </c>
      <c r="K313" s="2">
        <v>44025.509722222225</v>
      </c>
      <c r="L313" s="2">
        <v>44020.708333333336</v>
      </c>
      <c r="M313" s="1">
        <v>0</v>
      </c>
      <c r="N313" s="1">
        <v>1</v>
      </c>
      <c r="O313" s="1" t="s">
        <v>29</v>
      </c>
      <c r="P313" s="1" t="s">
        <v>108</v>
      </c>
      <c r="Q313" s="1">
        <v>4</v>
      </c>
      <c r="R313" s="1">
        <v>0</v>
      </c>
      <c r="S313" s="1" t="s">
        <v>86</v>
      </c>
      <c r="T313" s="1" t="s">
        <v>87</v>
      </c>
      <c r="U313" s="1" t="s">
        <v>33</v>
      </c>
    </row>
    <row r="314" spans="1:21" ht="13.2" x14ac:dyDescent="0.25">
      <c r="A314" s="1">
        <v>111435</v>
      </c>
      <c r="B314" s="2">
        <v>43987.753472222219</v>
      </c>
      <c r="C314" s="1" t="s">
        <v>435</v>
      </c>
      <c r="D314" s="1" t="s">
        <v>73</v>
      </c>
      <c r="E314" s="1" t="s">
        <v>74</v>
      </c>
      <c r="F314" s="1" t="s">
        <v>276</v>
      </c>
      <c r="G314" s="1" t="s">
        <v>43</v>
      </c>
      <c r="H314" s="1" t="s">
        <v>62</v>
      </c>
      <c r="I314" s="1" t="s">
        <v>85</v>
      </c>
      <c r="J314" s="1" t="s">
        <v>28</v>
      </c>
      <c r="K314" s="2">
        <v>44025.427777777775</v>
      </c>
      <c r="L314" s="2">
        <v>43988.708333333336</v>
      </c>
      <c r="M314" s="1">
        <v>0</v>
      </c>
      <c r="N314" s="1">
        <v>1</v>
      </c>
      <c r="O314" s="1" t="s">
        <v>29</v>
      </c>
      <c r="P314" s="1" t="s">
        <v>44</v>
      </c>
      <c r="Q314" s="1">
        <v>5</v>
      </c>
      <c r="R314" s="1">
        <v>0</v>
      </c>
      <c r="S314" t="s">
        <v>681</v>
      </c>
      <c r="T314" s="1" t="s">
        <v>173</v>
      </c>
      <c r="U314" s="1" t="s">
        <v>33</v>
      </c>
    </row>
    <row r="315" spans="1:21" ht="13.2" x14ac:dyDescent="0.25">
      <c r="A315" s="1">
        <v>111466</v>
      </c>
      <c r="B315" s="2">
        <v>44021.527777777781</v>
      </c>
      <c r="C315" s="1" t="s">
        <v>436</v>
      </c>
      <c r="D315" s="1" t="s">
        <v>357</v>
      </c>
      <c r="E315" s="1" t="s">
        <v>358</v>
      </c>
      <c r="F315" s="1" t="s">
        <v>276</v>
      </c>
      <c r="G315" s="1" t="s">
        <v>43</v>
      </c>
      <c r="H315" s="1" t="s">
        <v>26</v>
      </c>
      <c r="I315" s="1" t="s">
        <v>27</v>
      </c>
      <c r="J315" s="1" t="s">
        <v>54</v>
      </c>
      <c r="K315" s="2">
        <v>44021.527777777781</v>
      </c>
      <c r="L315" s="2">
        <v>44022.027777777781</v>
      </c>
      <c r="M315" s="1">
        <v>1</v>
      </c>
      <c r="N315" s="1">
        <v>0</v>
      </c>
      <c r="O315" s="1" t="s">
        <v>134</v>
      </c>
      <c r="P315" s="1" t="s">
        <v>108</v>
      </c>
      <c r="Q315" s="1">
        <v>1</v>
      </c>
      <c r="R315" s="1">
        <v>0</v>
      </c>
      <c r="S315" s="1" t="s">
        <v>63</v>
      </c>
      <c r="T315" s="1" t="s">
        <v>87</v>
      </c>
      <c r="U315" s="1" t="s">
        <v>33</v>
      </c>
    </row>
    <row r="316" spans="1:21" ht="13.2" x14ac:dyDescent="0.25">
      <c r="A316" s="1">
        <v>111463</v>
      </c>
      <c r="B316" s="2">
        <v>44021.512499999997</v>
      </c>
      <c r="C316" s="1" t="s">
        <v>437</v>
      </c>
      <c r="D316" s="1" t="s">
        <v>357</v>
      </c>
      <c r="E316" s="1" t="s">
        <v>358</v>
      </c>
      <c r="F316" s="1" t="s">
        <v>276</v>
      </c>
      <c r="G316" s="1" t="s">
        <v>43</v>
      </c>
      <c r="H316" s="1" t="s">
        <v>26</v>
      </c>
      <c r="I316" s="1" t="s">
        <v>27</v>
      </c>
      <c r="J316" s="1" t="s">
        <v>54</v>
      </c>
      <c r="K316" s="2">
        <v>44021.512499999997</v>
      </c>
      <c r="L316" s="2">
        <v>44022.012499999997</v>
      </c>
      <c r="M316" s="1">
        <v>1</v>
      </c>
      <c r="N316" s="1">
        <v>0</v>
      </c>
      <c r="O316" s="1" t="s">
        <v>134</v>
      </c>
      <c r="P316" s="1" t="s">
        <v>108</v>
      </c>
      <c r="Q316" s="1">
        <v>1</v>
      </c>
      <c r="R316" s="1">
        <v>0</v>
      </c>
      <c r="S316" s="1" t="s">
        <v>438</v>
      </c>
      <c r="T316" s="1" t="s">
        <v>87</v>
      </c>
      <c r="U316" s="1" t="s">
        <v>33</v>
      </c>
    </row>
    <row r="317" spans="1:21" ht="13.2" x14ac:dyDescent="0.25">
      <c r="A317" s="1">
        <v>111462</v>
      </c>
      <c r="B317" s="2">
        <v>44021.508333333331</v>
      </c>
      <c r="C317" s="1" t="s">
        <v>439</v>
      </c>
      <c r="D317" s="1" t="s">
        <v>357</v>
      </c>
      <c r="E317" s="1" t="s">
        <v>358</v>
      </c>
      <c r="F317" s="1" t="s">
        <v>276</v>
      </c>
      <c r="G317" s="1" t="s">
        <v>43</v>
      </c>
      <c r="H317" s="1" t="s">
        <v>26</v>
      </c>
      <c r="I317" s="1" t="s">
        <v>27</v>
      </c>
      <c r="J317" s="1" t="s">
        <v>54</v>
      </c>
      <c r="K317" s="2">
        <v>44021.508333333331</v>
      </c>
      <c r="L317" s="2">
        <v>44022.008333333331</v>
      </c>
      <c r="M317" s="1">
        <v>1</v>
      </c>
      <c r="N317" s="1">
        <v>0</v>
      </c>
      <c r="O317" s="1" t="s">
        <v>134</v>
      </c>
      <c r="P317" s="1" t="s">
        <v>108</v>
      </c>
      <c r="Q317" s="1">
        <v>1</v>
      </c>
      <c r="R317" s="1">
        <v>0</v>
      </c>
      <c r="S317" s="1" t="s">
        <v>86</v>
      </c>
      <c r="T317" s="1" t="s">
        <v>87</v>
      </c>
      <c r="U317" s="1" t="s">
        <v>33</v>
      </c>
    </row>
    <row r="318" spans="1:21" ht="13.2" x14ac:dyDescent="0.25">
      <c r="A318" s="1">
        <v>111461</v>
      </c>
      <c r="B318" s="2">
        <v>44021.506249999999</v>
      </c>
      <c r="C318" s="1" t="s">
        <v>440</v>
      </c>
      <c r="D318" s="1" t="s">
        <v>357</v>
      </c>
      <c r="E318" s="1" t="s">
        <v>358</v>
      </c>
      <c r="F318" s="1" t="s">
        <v>276</v>
      </c>
      <c r="G318" s="1" t="s">
        <v>43</v>
      </c>
      <c r="H318" s="1" t="s">
        <v>26</v>
      </c>
      <c r="I318" s="1" t="s">
        <v>27</v>
      </c>
      <c r="J318" s="1" t="s">
        <v>54</v>
      </c>
      <c r="K318" s="2">
        <v>44021.506249999999</v>
      </c>
      <c r="L318" s="2">
        <v>44022.006249999999</v>
      </c>
      <c r="M318" s="1">
        <v>1</v>
      </c>
      <c r="N318" s="1">
        <v>0</v>
      </c>
      <c r="O318" s="1" t="s">
        <v>134</v>
      </c>
      <c r="P318" s="1" t="s">
        <v>108</v>
      </c>
      <c r="Q318" s="1">
        <v>1</v>
      </c>
      <c r="R318" s="1">
        <v>0</v>
      </c>
      <c r="S318" s="1" t="s">
        <v>438</v>
      </c>
      <c r="T318" s="1" t="s">
        <v>87</v>
      </c>
      <c r="U318" s="1" t="s">
        <v>33</v>
      </c>
    </row>
    <row r="319" spans="1:21" ht="13.2" x14ac:dyDescent="0.25">
      <c r="A319" s="1">
        <v>111460</v>
      </c>
      <c r="B319" s="2">
        <v>44021.504166666666</v>
      </c>
      <c r="C319" s="1" t="s">
        <v>441</v>
      </c>
      <c r="D319" s="1" t="s">
        <v>357</v>
      </c>
      <c r="E319" s="1" t="s">
        <v>358</v>
      </c>
      <c r="F319" s="1" t="s">
        <v>276</v>
      </c>
      <c r="G319" s="1" t="s">
        <v>43</v>
      </c>
      <c r="H319" s="1" t="s">
        <v>26</v>
      </c>
      <c r="I319" s="1" t="s">
        <v>27</v>
      </c>
      <c r="J319" s="1" t="s">
        <v>54</v>
      </c>
      <c r="K319" s="2">
        <v>44021.504166666666</v>
      </c>
      <c r="L319" s="2">
        <v>44022.004166666666</v>
      </c>
      <c r="M319" s="1">
        <v>1</v>
      </c>
      <c r="N319" s="1">
        <v>0</v>
      </c>
      <c r="O319" s="1" t="s">
        <v>134</v>
      </c>
      <c r="P319" s="1" t="s">
        <v>108</v>
      </c>
      <c r="Q319" s="1">
        <v>1</v>
      </c>
      <c r="R319" s="1">
        <v>0</v>
      </c>
      <c r="S319" s="1" t="s">
        <v>438</v>
      </c>
      <c r="T319" s="1" t="s">
        <v>87</v>
      </c>
      <c r="U319" s="1" t="s">
        <v>33</v>
      </c>
    </row>
    <row r="320" spans="1:21" ht="13.2" x14ac:dyDescent="0.25">
      <c r="A320" s="1">
        <v>111408</v>
      </c>
      <c r="B320" s="2">
        <v>43934.581250000003</v>
      </c>
      <c r="C320" s="1" t="s">
        <v>442</v>
      </c>
      <c r="D320" s="1" t="s">
        <v>178</v>
      </c>
      <c r="E320" s="1" t="s">
        <v>179</v>
      </c>
      <c r="F320" s="1" t="s">
        <v>276</v>
      </c>
      <c r="G320" s="1" t="s">
        <v>25</v>
      </c>
      <c r="H320" s="1" t="s">
        <v>26</v>
      </c>
      <c r="I320" s="1" t="s">
        <v>27</v>
      </c>
      <c r="J320" s="1" t="s">
        <v>28</v>
      </c>
      <c r="K320" s="2">
        <v>44021.354861111111</v>
      </c>
      <c r="L320" s="4">
        <f>K299 + $Y$1</f>
        <v>44064.693055555559</v>
      </c>
      <c r="M320" s="1">
        <v>0</v>
      </c>
      <c r="N320" s="1">
        <v>1</v>
      </c>
      <c r="O320" s="1" t="s">
        <v>29</v>
      </c>
      <c r="P320" s="1" t="s">
        <v>39</v>
      </c>
      <c r="Q320" s="1">
        <v>19</v>
      </c>
      <c r="R320" s="1">
        <v>6</v>
      </c>
      <c r="S320" s="1" t="s">
        <v>63</v>
      </c>
      <c r="T320" s="1" t="s">
        <v>64</v>
      </c>
      <c r="U320" s="1" t="s">
        <v>33</v>
      </c>
    </row>
    <row r="321" spans="1:21" ht="13.2" x14ac:dyDescent="0.25">
      <c r="A321" s="1">
        <v>111440</v>
      </c>
      <c r="B321" s="2">
        <v>43991.494444444441</v>
      </c>
      <c r="C321" s="1" t="s">
        <v>429</v>
      </c>
      <c r="D321" s="1" t="s">
        <v>443</v>
      </c>
      <c r="E321" s="1" t="s">
        <v>444</v>
      </c>
      <c r="F321" s="1" t="s">
        <v>276</v>
      </c>
      <c r="G321" s="1" t="s">
        <v>43</v>
      </c>
      <c r="H321" s="1" t="s">
        <v>26</v>
      </c>
      <c r="I321" s="1" t="s">
        <v>85</v>
      </c>
      <c r="J321" s="1" t="s">
        <v>28</v>
      </c>
      <c r="K321" s="2">
        <v>44011.739583333336</v>
      </c>
      <c r="L321" s="2">
        <v>43992.708333333336</v>
      </c>
      <c r="M321" s="1">
        <v>0</v>
      </c>
      <c r="N321" s="1">
        <v>1</v>
      </c>
      <c r="O321" s="1" t="s">
        <v>29</v>
      </c>
      <c r="P321" s="1" t="s">
        <v>44</v>
      </c>
      <c r="Q321" s="1">
        <v>4</v>
      </c>
      <c r="R321" s="1">
        <v>0</v>
      </c>
      <c r="S321" t="s">
        <v>681</v>
      </c>
      <c r="T321" s="1" t="s">
        <v>173</v>
      </c>
      <c r="U321" s="1" t="s">
        <v>33</v>
      </c>
    </row>
    <row r="322" spans="1:21" ht="13.2" x14ac:dyDescent="0.25">
      <c r="A322" s="1">
        <v>111441</v>
      </c>
      <c r="B322" s="2">
        <v>43996.446527777778</v>
      </c>
      <c r="C322" s="1" t="s">
        <v>445</v>
      </c>
      <c r="D322" s="1" t="s">
        <v>41</v>
      </c>
      <c r="E322" s="1" t="s">
        <v>42</v>
      </c>
      <c r="F322" s="1" t="s">
        <v>276</v>
      </c>
      <c r="G322" s="1" t="s">
        <v>43</v>
      </c>
      <c r="H322" s="1" t="s">
        <v>62</v>
      </c>
      <c r="I322" s="1" t="s">
        <v>27</v>
      </c>
      <c r="J322" s="1" t="s">
        <v>28</v>
      </c>
      <c r="K322" s="2">
        <v>44007.693055555559</v>
      </c>
      <c r="L322" s="2">
        <v>43996.946527777778</v>
      </c>
      <c r="M322" s="1">
        <v>0</v>
      </c>
      <c r="N322" s="1">
        <v>1</v>
      </c>
      <c r="O322" s="1" t="s">
        <v>29</v>
      </c>
      <c r="P322" s="1" t="s">
        <v>44</v>
      </c>
      <c r="Q322" s="1">
        <v>4</v>
      </c>
      <c r="R322" s="1">
        <v>0</v>
      </c>
      <c r="S322" t="s">
        <v>681</v>
      </c>
      <c r="T322" s="1" t="s">
        <v>173</v>
      </c>
      <c r="U322" s="1" t="s">
        <v>33</v>
      </c>
    </row>
    <row r="323" spans="1:21" ht="13.2" x14ac:dyDescent="0.25">
      <c r="A323" s="1">
        <v>111436</v>
      </c>
      <c r="B323" s="2">
        <v>43990.445138888892</v>
      </c>
      <c r="C323" s="1" t="s">
        <v>446</v>
      </c>
      <c r="D323" s="1" t="s">
        <v>447</v>
      </c>
      <c r="E323" s="1" t="s">
        <v>448</v>
      </c>
      <c r="F323" s="1" t="s">
        <v>276</v>
      </c>
      <c r="G323" s="1" t="s">
        <v>43</v>
      </c>
      <c r="H323" s="1" t="s">
        <v>26</v>
      </c>
      <c r="I323" s="1" t="s">
        <v>85</v>
      </c>
      <c r="J323" s="1" t="s">
        <v>28</v>
      </c>
      <c r="K323" s="2">
        <v>44007.67291666667</v>
      </c>
      <c r="L323" s="2">
        <v>43991.708333333336</v>
      </c>
      <c r="M323" s="1">
        <v>0</v>
      </c>
      <c r="N323" s="1">
        <v>1</v>
      </c>
      <c r="O323" s="1" t="s">
        <v>29</v>
      </c>
      <c r="P323" s="1" t="s">
        <v>274</v>
      </c>
      <c r="Q323" s="1">
        <v>5</v>
      </c>
      <c r="R323" s="1">
        <v>0</v>
      </c>
      <c r="S323" t="s">
        <v>681</v>
      </c>
      <c r="T323" s="1" t="s">
        <v>173</v>
      </c>
      <c r="U323" s="1" t="s">
        <v>33</v>
      </c>
    </row>
    <row r="324" spans="1:21" ht="13.2" x14ac:dyDescent="0.25">
      <c r="A324" s="1">
        <v>111407</v>
      </c>
      <c r="B324" s="2">
        <v>43928.792361111111</v>
      </c>
      <c r="C324" s="1" t="s">
        <v>449</v>
      </c>
      <c r="D324" s="1" t="s">
        <v>345</v>
      </c>
      <c r="E324" s="1" t="s">
        <v>346</v>
      </c>
      <c r="F324" s="1" t="s">
        <v>276</v>
      </c>
      <c r="G324" s="1" t="s">
        <v>43</v>
      </c>
      <c r="H324" s="1" t="s">
        <v>26</v>
      </c>
      <c r="I324" s="1" t="s">
        <v>27</v>
      </c>
      <c r="J324" s="1" t="s">
        <v>28</v>
      </c>
      <c r="K324" s="2">
        <v>44007.670138888891</v>
      </c>
      <c r="L324" s="2">
        <v>43929.292361111111</v>
      </c>
      <c r="M324" s="1">
        <v>0</v>
      </c>
      <c r="N324" s="1">
        <v>1</v>
      </c>
      <c r="O324" s="1" t="s">
        <v>29</v>
      </c>
      <c r="P324" s="1" t="s">
        <v>44</v>
      </c>
      <c r="Q324" s="1">
        <v>4</v>
      </c>
      <c r="R324" s="1">
        <v>0</v>
      </c>
      <c r="S324" t="s">
        <v>681</v>
      </c>
      <c r="T324" s="1" t="s">
        <v>173</v>
      </c>
      <c r="U324" s="1" t="s">
        <v>48</v>
      </c>
    </row>
    <row r="325" spans="1:21" ht="13.2" x14ac:dyDescent="0.25">
      <c r="A325" s="1">
        <v>111448</v>
      </c>
      <c r="B325" s="2">
        <v>44005.563194444447</v>
      </c>
      <c r="C325" s="1" t="s">
        <v>450</v>
      </c>
      <c r="D325" s="1" t="s">
        <v>447</v>
      </c>
      <c r="E325" s="1" t="s">
        <v>448</v>
      </c>
      <c r="F325" s="1" t="s">
        <v>276</v>
      </c>
      <c r="G325" s="1" t="s">
        <v>43</v>
      </c>
      <c r="H325" s="1" t="s">
        <v>62</v>
      </c>
      <c r="I325" s="1" t="s">
        <v>27</v>
      </c>
      <c r="J325" s="1" t="s">
        <v>28</v>
      </c>
      <c r="K325" s="2">
        <v>44007.632638888892</v>
      </c>
      <c r="L325" s="2">
        <v>44006.063194444447</v>
      </c>
      <c r="M325" s="1">
        <v>0</v>
      </c>
      <c r="N325" s="1">
        <v>1</v>
      </c>
      <c r="O325" s="1" t="s">
        <v>29</v>
      </c>
      <c r="P325" s="1" t="s">
        <v>44</v>
      </c>
      <c r="Q325" s="1">
        <v>5</v>
      </c>
      <c r="R325" s="1">
        <v>0</v>
      </c>
      <c r="S325" t="s">
        <v>681</v>
      </c>
      <c r="T325" s="1" t="s">
        <v>451</v>
      </c>
      <c r="U325" s="1" t="s">
        <v>48</v>
      </c>
    </row>
    <row r="326" spans="1:21" ht="13.2" x14ac:dyDescent="0.25">
      <c r="A326" s="1">
        <v>111447</v>
      </c>
      <c r="B326" s="2">
        <v>44000.710416666669</v>
      </c>
      <c r="C326" s="1" t="s">
        <v>452</v>
      </c>
      <c r="D326" s="1" t="s">
        <v>83</v>
      </c>
      <c r="E326" s="1" t="s">
        <v>84</v>
      </c>
      <c r="F326" s="1" t="s">
        <v>276</v>
      </c>
      <c r="G326" s="1" t="s">
        <v>43</v>
      </c>
      <c r="H326" s="1" t="s">
        <v>62</v>
      </c>
      <c r="I326" s="1" t="s">
        <v>85</v>
      </c>
      <c r="J326" s="1" t="s">
        <v>28</v>
      </c>
      <c r="K326" s="2">
        <v>44006.731944444444</v>
      </c>
      <c r="L326" s="2">
        <v>44001.708333333336</v>
      </c>
      <c r="M326" s="1">
        <v>0</v>
      </c>
      <c r="N326" s="1">
        <v>1</v>
      </c>
      <c r="O326" s="1" t="s">
        <v>29</v>
      </c>
      <c r="P326" s="1" t="s">
        <v>108</v>
      </c>
      <c r="Q326" s="1">
        <v>4</v>
      </c>
      <c r="R326" s="1">
        <v>0</v>
      </c>
      <c r="S326" t="s">
        <v>681</v>
      </c>
      <c r="T326" s="1" t="s">
        <v>173</v>
      </c>
      <c r="U326" s="1" t="s">
        <v>33</v>
      </c>
    </row>
    <row r="327" spans="1:21" ht="13.2" x14ac:dyDescent="0.25">
      <c r="A327" s="1">
        <v>111444</v>
      </c>
      <c r="B327" s="2">
        <v>43998.375694444447</v>
      </c>
      <c r="C327" s="1" t="s">
        <v>453</v>
      </c>
      <c r="D327" s="1" t="s">
        <v>51</v>
      </c>
      <c r="E327" s="1" t="s">
        <v>52</v>
      </c>
      <c r="F327" s="1" t="s">
        <v>276</v>
      </c>
      <c r="G327" s="1" t="s">
        <v>25</v>
      </c>
      <c r="H327" s="1" t="s">
        <v>26</v>
      </c>
      <c r="I327" s="1" t="s">
        <v>27</v>
      </c>
      <c r="J327" s="1" t="s">
        <v>28</v>
      </c>
      <c r="K327" s="2">
        <v>44005.750694444447</v>
      </c>
      <c r="L327" s="4">
        <f t="shared" ref="L327:L336" si="6">K306 + $Y$1</f>
        <v>44040.713194444441</v>
      </c>
      <c r="M327" s="1">
        <v>0</v>
      </c>
      <c r="N327" s="1">
        <v>1</v>
      </c>
      <c r="O327" s="1" t="s">
        <v>29</v>
      </c>
      <c r="P327" s="1" t="s">
        <v>30</v>
      </c>
      <c r="Q327" s="1">
        <v>15</v>
      </c>
      <c r="R327" s="1">
        <v>6</v>
      </c>
      <c r="S327" s="1" t="s">
        <v>31</v>
      </c>
      <c r="T327" s="1" t="s">
        <v>32</v>
      </c>
      <c r="U327" s="1" t="s">
        <v>48</v>
      </c>
    </row>
    <row r="328" spans="1:21" ht="13.2" x14ac:dyDescent="0.25">
      <c r="A328" s="1">
        <v>111442</v>
      </c>
      <c r="B328" s="2">
        <v>43997.433333333334</v>
      </c>
      <c r="C328" s="1" t="s">
        <v>454</v>
      </c>
      <c r="D328" s="1" t="s">
        <v>51</v>
      </c>
      <c r="E328" s="1" t="s">
        <v>52</v>
      </c>
      <c r="F328" s="1" t="s">
        <v>276</v>
      </c>
      <c r="G328" s="1" t="s">
        <v>25</v>
      </c>
      <c r="H328" s="1" t="s">
        <v>26</v>
      </c>
      <c r="I328" s="1" t="s">
        <v>27</v>
      </c>
      <c r="J328" s="1" t="s">
        <v>28</v>
      </c>
      <c r="K328" s="2">
        <v>44005.404861111114</v>
      </c>
      <c r="L328" s="4">
        <f t="shared" si="6"/>
        <v>44040.712500000001</v>
      </c>
      <c r="M328" s="1">
        <v>0</v>
      </c>
      <c r="N328" s="1">
        <v>1</v>
      </c>
      <c r="O328" s="1" t="s">
        <v>29</v>
      </c>
      <c r="P328" s="1" t="s">
        <v>30</v>
      </c>
      <c r="Q328" s="1">
        <v>8</v>
      </c>
      <c r="R328" s="1">
        <v>3</v>
      </c>
      <c r="S328" s="1" t="s">
        <v>31</v>
      </c>
      <c r="T328" s="1" t="s">
        <v>32</v>
      </c>
      <c r="U328" s="1" t="s">
        <v>48</v>
      </c>
    </row>
    <row r="329" spans="1:21" ht="13.2" x14ac:dyDescent="0.25">
      <c r="A329" s="1">
        <v>111423</v>
      </c>
      <c r="B329" s="2">
        <v>43971.618750000001</v>
      </c>
      <c r="C329" s="1" t="s">
        <v>455</v>
      </c>
      <c r="D329" s="1" t="s">
        <v>60</v>
      </c>
      <c r="E329" s="1" t="s">
        <v>61</v>
      </c>
      <c r="F329" s="1" t="s">
        <v>276</v>
      </c>
      <c r="G329" s="1" t="s">
        <v>25</v>
      </c>
      <c r="H329" s="1" t="s">
        <v>62</v>
      </c>
      <c r="I329" s="1" t="s">
        <v>27</v>
      </c>
      <c r="J329" s="1" t="s">
        <v>28</v>
      </c>
      <c r="K329" s="2">
        <v>44004.710416666669</v>
      </c>
      <c r="L329" s="4">
        <f t="shared" si="6"/>
        <v>44034.739583333336</v>
      </c>
      <c r="M329" s="1">
        <v>0</v>
      </c>
      <c r="N329" s="1">
        <v>1</v>
      </c>
      <c r="O329" s="1" t="s">
        <v>29</v>
      </c>
      <c r="P329" s="1" t="s">
        <v>39</v>
      </c>
      <c r="Q329" s="1">
        <v>4</v>
      </c>
      <c r="R329" s="1">
        <v>3</v>
      </c>
      <c r="S329" s="1" t="s">
        <v>63</v>
      </c>
      <c r="T329" s="1" t="s">
        <v>64</v>
      </c>
      <c r="U329" s="1" t="s">
        <v>48</v>
      </c>
    </row>
    <row r="330" spans="1:21" ht="13.2" x14ac:dyDescent="0.25">
      <c r="A330" s="1">
        <v>111426</v>
      </c>
      <c r="B330" s="2">
        <v>43979.461805555555</v>
      </c>
      <c r="C330" s="1" t="s">
        <v>456</v>
      </c>
      <c r="D330" s="1" t="s">
        <v>60</v>
      </c>
      <c r="E330" s="1" t="s">
        <v>61</v>
      </c>
      <c r="F330" s="1" t="s">
        <v>276</v>
      </c>
      <c r="G330" s="1" t="s">
        <v>25</v>
      </c>
      <c r="H330" s="1" t="s">
        <v>62</v>
      </c>
      <c r="I330" s="1" t="s">
        <v>27</v>
      </c>
      <c r="J330" s="1" t="s">
        <v>28</v>
      </c>
      <c r="K330" s="2">
        <v>44004.709722222222</v>
      </c>
      <c r="L330" s="4">
        <f t="shared" si="6"/>
        <v>44033.709722222222</v>
      </c>
      <c r="M330" s="1">
        <v>0</v>
      </c>
      <c r="N330" s="1">
        <v>1</v>
      </c>
      <c r="O330" s="1" t="s">
        <v>29</v>
      </c>
      <c r="P330" s="1" t="s">
        <v>39</v>
      </c>
      <c r="Q330" s="1">
        <v>4</v>
      </c>
      <c r="R330" s="1">
        <v>0</v>
      </c>
      <c r="S330" s="1" t="s">
        <v>63</v>
      </c>
      <c r="T330" s="1" t="s">
        <v>64</v>
      </c>
      <c r="U330" s="1" t="s">
        <v>48</v>
      </c>
    </row>
    <row r="331" spans="1:21" ht="13.2" x14ac:dyDescent="0.25">
      <c r="A331" s="1">
        <v>111428</v>
      </c>
      <c r="B331" s="2">
        <v>43980.724305555559</v>
      </c>
      <c r="C331" s="1" t="s">
        <v>457</v>
      </c>
      <c r="D331" s="1" t="s">
        <v>51</v>
      </c>
      <c r="E331" s="1" t="s">
        <v>52</v>
      </c>
      <c r="F331" s="1" t="s">
        <v>276</v>
      </c>
      <c r="G331" s="1" t="s">
        <v>25</v>
      </c>
      <c r="H331" s="1" t="s">
        <v>62</v>
      </c>
      <c r="I331" s="1" t="s">
        <v>27</v>
      </c>
      <c r="J331" s="1" t="s">
        <v>28</v>
      </c>
      <c r="K331" s="2">
        <v>43999.592361111114</v>
      </c>
      <c r="L331" s="4">
        <f t="shared" si="6"/>
        <v>44029.773611111108</v>
      </c>
      <c r="M331" s="1">
        <v>0</v>
      </c>
      <c r="N331" s="1">
        <v>1</v>
      </c>
      <c r="O331" s="1" t="s">
        <v>29</v>
      </c>
      <c r="P331" s="1" t="s">
        <v>30</v>
      </c>
      <c r="Q331" s="1">
        <v>5</v>
      </c>
      <c r="R331" s="1">
        <v>0</v>
      </c>
      <c r="S331" s="1" t="s">
        <v>63</v>
      </c>
      <c r="T331" s="1" t="s">
        <v>76</v>
      </c>
      <c r="U331" s="1" t="s">
        <v>48</v>
      </c>
    </row>
    <row r="332" spans="1:21" ht="13.2" x14ac:dyDescent="0.25">
      <c r="A332" s="1">
        <v>111379</v>
      </c>
      <c r="B332" s="2">
        <v>43857.727777777778</v>
      </c>
      <c r="C332" s="1" t="s">
        <v>458</v>
      </c>
      <c r="D332" s="1" t="s">
        <v>51</v>
      </c>
      <c r="E332" s="1" t="s">
        <v>52</v>
      </c>
      <c r="F332" s="1" t="s">
        <v>276</v>
      </c>
      <c r="G332" s="1" t="s">
        <v>25</v>
      </c>
      <c r="H332" s="1" t="s">
        <v>62</v>
      </c>
      <c r="I332" s="1" t="s">
        <v>27</v>
      </c>
      <c r="J332" s="1" t="s">
        <v>28</v>
      </c>
      <c r="K332" s="2">
        <v>43998.744444444441</v>
      </c>
      <c r="L332" s="4">
        <f t="shared" si="6"/>
        <v>44028.729166666664</v>
      </c>
      <c r="M332" s="1">
        <v>0</v>
      </c>
      <c r="N332" s="1">
        <v>1</v>
      </c>
      <c r="O332" s="1" t="s">
        <v>29</v>
      </c>
      <c r="P332" s="1" t="s">
        <v>30</v>
      </c>
      <c r="Q332" s="1">
        <v>9</v>
      </c>
      <c r="R332" s="1">
        <v>0</v>
      </c>
      <c r="S332" s="1" t="s">
        <v>63</v>
      </c>
      <c r="T332" s="1" t="s">
        <v>76</v>
      </c>
      <c r="U332" s="1" t="s">
        <v>33</v>
      </c>
    </row>
    <row r="333" spans="1:21" ht="13.2" x14ac:dyDescent="0.25">
      <c r="A333" s="1">
        <v>111412</v>
      </c>
      <c r="B333" s="2">
        <v>43938.480555555558</v>
      </c>
      <c r="C333" s="1" t="s">
        <v>459</v>
      </c>
      <c r="D333" s="1" t="s">
        <v>92</v>
      </c>
      <c r="E333" s="1" t="s">
        <v>93</v>
      </c>
      <c r="F333" s="1" t="s">
        <v>276</v>
      </c>
      <c r="G333" s="1" t="s">
        <v>25</v>
      </c>
      <c r="H333" s="1" t="s">
        <v>26</v>
      </c>
      <c r="I333" s="1" t="s">
        <v>27</v>
      </c>
      <c r="J333" s="1" t="s">
        <v>28</v>
      </c>
      <c r="K333" s="2">
        <v>43998.743055555555</v>
      </c>
      <c r="L333" s="4">
        <f t="shared" si="6"/>
        <v>44028.727777777778</v>
      </c>
      <c r="M333" s="1">
        <v>0</v>
      </c>
      <c r="N333" s="1">
        <v>1</v>
      </c>
      <c r="O333" s="1" t="s">
        <v>29</v>
      </c>
      <c r="P333" s="1" t="s">
        <v>39</v>
      </c>
      <c r="Q333" s="1">
        <v>10</v>
      </c>
      <c r="R333" s="1">
        <v>2</v>
      </c>
      <c r="S333" s="1" t="s">
        <v>63</v>
      </c>
      <c r="T333" s="1" t="s">
        <v>64</v>
      </c>
      <c r="U333" s="1" t="s">
        <v>48</v>
      </c>
    </row>
    <row r="334" spans="1:21" ht="13.2" x14ac:dyDescent="0.25">
      <c r="A334" s="1">
        <v>111415</v>
      </c>
      <c r="B334" s="2">
        <v>43941.541666666664</v>
      </c>
      <c r="C334" s="1" t="s">
        <v>460</v>
      </c>
      <c r="D334" s="1" t="s">
        <v>147</v>
      </c>
      <c r="E334" s="1" t="s">
        <v>148</v>
      </c>
      <c r="F334" s="1" t="s">
        <v>276</v>
      </c>
      <c r="G334" s="1" t="s">
        <v>25</v>
      </c>
      <c r="H334" s="1" t="s">
        <v>26</v>
      </c>
      <c r="I334" s="1" t="s">
        <v>27</v>
      </c>
      <c r="J334" s="1" t="s">
        <v>28</v>
      </c>
      <c r="K334" s="2">
        <v>43998.742361111108</v>
      </c>
      <c r="L334" s="4">
        <f t="shared" si="6"/>
        <v>44026.509722222225</v>
      </c>
      <c r="M334" s="1">
        <v>0</v>
      </c>
      <c r="N334" s="1">
        <v>1</v>
      </c>
      <c r="O334" s="1" t="s">
        <v>29</v>
      </c>
      <c r="P334" s="1" t="s">
        <v>39</v>
      </c>
      <c r="Q334" s="1">
        <v>9</v>
      </c>
      <c r="R334" s="1">
        <v>6</v>
      </c>
      <c r="S334" s="1" t="s">
        <v>31</v>
      </c>
      <c r="T334" s="1" t="s">
        <v>32</v>
      </c>
      <c r="U334" s="1" t="s">
        <v>48</v>
      </c>
    </row>
    <row r="335" spans="1:21" ht="13.2" x14ac:dyDescent="0.25">
      <c r="A335" s="1">
        <v>111438</v>
      </c>
      <c r="B335" s="2">
        <v>43990.553472222222</v>
      </c>
      <c r="C335" s="1" t="s">
        <v>461</v>
      </c>
      <c r="D335" s="1" t="s">
        <v>22</v>
      </c>
      <c r="E335" s="1" t="s">
        <v>23</v>
      </c>
      <c r="F335" s="1" t="s">
        <v>276</v>
      </c>
      <c r="G335" s="1" t="s">
        <v>25</v>
      </c>
      <c r="H335" s="1" t="s">
        <v>26</v>
      </c>
      <c r="I335" s="1" t="s">
        <v>27</v>
      </c>
      <c r="J335" s="1" t="s">
        <v>28</v>
      </c>
      <c r="K335" s="2">
        <v>43998.740972222222</v>
      </c>
      <c r="L335" s="4">
        <f t="shared" si="6"/>
        <v>44026.427777777775</v>
      </c>
      <c r="M335" s="1">
        <v>0</v>
      </c>
      <c r="N335" s="1">
        <v>1</v>
      </c>
      <c r="O335" s="1" t="s">
        <v>29</v>
      </c>
      <c r="P335" s="1" t="s">
        <v>30</v>
      </c>
      <c r="Q335" s="1">
        <v>8</v>
      </c>
      <c r="R335" s="1">
        <v>2</v>
      </c>
      <c r="S335" s="1" t="s">
        <v>31</v>
      </c>
      <c r="T335" s="1" t="s">
        <v>32</v>
      </c>
      <c r="U335" s="1" t="s">
        <v>33</v>
      </c>
    </row>
    <row r="336" spans="1:21" ht="13.2" x14ac:dyDescent="0.25">
      <c r="A336" s="1">
        <v>111406</v>
      </c>
      <c r="B336" s="2">
        <v>43927.547222222223</v>
      </c>
      <c r="C336" s="1" t="s">
        <v>462</v>
      </c>
      <c r="D336" s="1" t="s">
        <v>92</v>
      </c>
      <c r="E336" s="1" t="s">
        <v>93</v>
      </c>
      <c r="F336" s="1" t="s">
        <v>276</v>
      </c>
      <c r="G336" s="1" t="s">
        <v>25</v>
      </c>
      <c r="H336" s="1" t="s">
        <v>26</v>
      </c>
      <c r="I336" s="1" t="s">
        <v>27</v>
      </c>
      <c r="J336" s="1" t="s">
        <v>28</v>
      </c>
      <c r="K336" s="2">
        <v>43992.728472222225</v>
      </c>
      <c r="L336" s="4">
        <f t="shared" si="6"/>
        <v>44022.527777777781</v>
      </c>
      <c r="M336" s="1">
        <v>0</v>
      </c>
      <c r="N336" s="1">
        <v>1</v>
      </c>
      <c r="O336" s="1" t="s">
        <v>29</v>
      </c>
      <c r="P336" s="1" t="s">
        <v>39</v>
      </c>
      <c r="Q336" s="1">
        <v>25</v>
      </c>
      <c r="R336" s="1">
        <v>9</v>
      </c>
      <c r="S336" s="1" t="s">
        <v>63</v>
      </c>
      <c r="T336" s="1" t="s">
        <v>64</v>
      </c>
      <c r="U336" s="1" t="s">
        <v>33</v>
      </c>
    </row>
    <row r="337" spans="1:21" ht="13.2" x14ac:dyDescent="0.25">
      <c r="A337" s="1">
        <v>111431</v>
      </c>
      <c r="B337" s="2">
        <v>43984.813194444447</v>
      </c>
      <c r="C337" s="1" t="s">
        <v>463</v>
      </c>
      <c r="D337" s="1" t="s">
        <v>401</v>
      </c>
      <c r="E337" s="1" t="s">
        <v>402</v>
      </c>
      <c r="F337" s="1" t="s">
        <v>276</v>
      </c>
      <c r="G337" s="1" t="s">
        <v>43</v>
      </c>
      <c r="H337" s="1" t="s">
        <v>26</v>
      </c>
      <c r="I337" s="1" t="s">
        <v>75</v>
      </c>
      <c r="J337" s="1" t="s">
        <v>28</v>
      </c>
      <c r="K337" s="2">
        <v>43992.645138888889</v>
      </c>
      <c r="L337" s="2">
        <v>43985.708333333336</v>
      </c>
      <c r="M337" s="1">
        <v>0</v>
      </c>
      <c r="N337" s="1">
        <v>1</v>
      </c>
      <c r="O337" s="1" t="s">
        <v>69</v>
      </c>
      <c r="P337" s="1" t="s">
        <v>274</v>
      </c>
      <c r="Q337" s="1">
        <v>4</v>
      </c>
      <c r="R337" s="1">
        <v>0</v>
      </c>
      <c r="S337" t="s">
        <v>681</v>
      </c>
      <c r="T337" s="1" t="s">
        <v>173</v>
      </c>
      <c r="U337" s="1" t="s">
        <v>33</v>
      </c>
    </row>
    <row r="338" spans="1:21" ht="13.2" x14ac:dyDescent="0.25">
      <c r="A338" s="1">
        <v>111439</v>
      </c>
      <c r="B338" s="2">
        <v>43991.477083333331</v>
      </c>
      <c r="C338" s="1" t="s">
        <v>464</v>
      </c>
      <c r="D338" s="1" t="s">
        <v>83</v>
      </c>
      <c r="E338" s="1" t="s">
        <v>84</v>
      </c>
      <c r="F338" s="1" t="s">
        <v>276</v>
      </c>
      <c r="G338" s="1" t="s">
        <v>43</v>
      </c>
      <c r="H338" s="1" t="s">
        <v>62</v>
      </c>
      <c r="I338" s="1" t="s">
        <v>85</v>
      </c>
      <c r="J338" s="1" t="s">
        <v>28</v>
      </c>
      <c r="K338" s="2">
        <v>43992.642361111109</v>
      </c>
      <c r="L338" s="2">
        <v>43992.708333333336</v>
      </c>
      <c r="M338" s="1">
        <v>0</v>
      </c>
      <c r="N338" s="1">
        <v>1</v>
      </c>
      <c r="O338" s="1" t="s">
        <v>69</v>
      </c>
      <c r="P338" s="1" t="s">
        <v>108</v>
      </c>
      <c r="Q338" s="1">
        <v>4</v>
      </c>
      <c r="R338" s="1">
        <v>0</v>
      </c>
      <c r="S338" t="s">
        <v>681</v>
      </c>
      <c r="T338" s="1" t="s">
        <v>173</v>
      </c>
      <c r="U338" s="1" t="s">
        <v>33</v>
      </c>
    </row>
    <row r="339" spans="1:21" ht="13.2" x14ac:dyDescent="0.25">
      <c r="A339" s="1">
        <v>111398</v>
      </c>
      <c r="B339" s="2">
        <v>43894.604861111111</v>
      </c>
      <c r="C339" s="1" t="s">
        <v>465</v>
      </c>
      <c r="D339" s="1" t="s">
        <v>178</v>
      </c>
      <c r="E339" s="1" t="s">
        <v>179</v>
      </c>
      <c r="F339" s="1" t="s">
        <v>276</v>
      </c>
      <c r="G339" s="1" t="s">
        <v>25</v>
      </c>
      <c r="H339" s="1" t="s">
        <v>62</v>
      </c>
      <c r="I339" s="1" t="s">
        <v>27</v>
      </c>
      <c r="J339" s="1" t="s">
        <v>28</v>
      </c>
      <c r="K339" s="2">
        <v>43972.734722222223</v>
      </c>
      <c r="L339" s="4">
        <f t="shared" ref="L339:L342" si="7">K318 + $Y$1</f>
        <v>44022.506249999999</v>
      </c>
      <c r="M339" s="1">
        <v>0</v>
      </c>
      <c r="N339" s="1">
        <v>1</v>
      </c>
      <c r="O339" s="1" t="s">
        <v>29</v>
      </c>
      <c r="P339" s="1" t="s">
        <v>39</v>
      </c>
      <c r="Q339" s="1">
        <v>26</v>
      </c>
      <c r="R339" s="1">
        <v>3</v>
      </c>
      <c r="S339" s="1" t="s">
        <v>63</v>
      </c>
      <c r="T339" s="1" t="s">
        <v>64</v>
      </c>
      <c r="U339" s="1" t="s">
        <v>33</v>
      </c>
    </row>
    <row r="340" spans="1:21" ht="13.2" x14ac:dyDescent="0.25">
      <c r="A340" s="1">
        <v>111385</v>
      </c>
      <c r="B340" s="2">
        <v>43872.511111111111</v>
      </c>
      <c r="C340" s="1" t="s">
        <v>466</v>
      </c>
      <c r="D340" s="1" t="s">
        <v>51</v>
      </c>
      <c r="E340" s="1" t="s">
        <v>52</v>
      </c>
      <c r="F340" s="1" t="s">
        <v>276</v>
      </c>
      <c r="G340" s="1" t="s">
        <v>25</v>
      </c>
      <c r="H340" s="1" t="s">
        <v>26</v>
      </c>
      <c r="I340" s="1" t="s">
        <v>27</v>
      </c>
      <c r="J340" s="1" t="s">
        <v>28</v>
      </c>
      <c r="K340" s="2">
        <v>43962.729166666664</v>
      </c>
      <c r="L340" s="4">
        <f t="shared" si="7"/>
        <v>44022.504166666666</v>
      </c>
      <c r="M340" s="1">
        <v>0</v>
      </c>
      <c r="N340" s="1">
        <v>1</v>
      </c>
      <c r="O340" s="1" t="s">
        <v>29</v>
      </c>
      <c r="P340" s="1" t="s">
        <v>30</v>
      </c>
      <c r="Q340" s="1">
        <v>45</v>
      </c>
      <c r="R340" s="1">
        <v>1</v>
      </c>
      <c r="S340" s="1" t="s">
        <v>31</v>
      </c>
      <c r="T340" s="1" t="s">
        <v>32</v>
      </c>
      <c r="U340" s="1" t="s">
        <v>48</v>
      </c>
    </row>
    <row r="341" spans="1:21" ht="13.2" x14ac:dyDescent="0.25">
      <c r="A341" s="1">
        <v>111419</v>
      </c>
      <c r="B341" s="2">
        <v>43951.788194444445</v>
      </c>
      <c r="C341" s="1" t="s">
        <v>467</v>
      </c>
      <c r="D341" s="1" t="s">
        <v>51</v>
      </c>
      <c r="E341" s="1" t="s">
        <v>52</v>
      </c>
      <c r="F341" s="1" t="s">
        <v>276</v>
      </c>
      <c r="G341" s="1" t="s">
        <v>25</v>
      </c>
      <c r="H341" s="1" t="s">
        <v>26</v>
      </c>
      <c r="I341" s="1" t="s">
        <v>27</v>
      </c>
      <c r="J341" s="1" t="s">
        <v>28</v>
      </c>
      <c r="K341" s="2">
        <v>43959.761111111111</v>
      </c>
      <c r="L341" s="4">
        <f t="shared" si="7"/>
        <v>44022.354861111111</v>
      </c>
      <c r="M341" s="1">
        <v>0</v>
      </c>
      <c r="N341" s="1">
        <v>1</v>
      </c>
      <c r="O341" s="1" t="s">
        <v>29</v>
      </c>
      <c r="P341" s="1" t="s">
        <v>30</v>
      </c>
      <c r="Q341" s="1">
        <v>5</v>
      </c>
      <c r="R341" s="1">
        <v>1</v>
      </c>
      <c r="S341" s="1" t="s">
        <v>31</v>
      </c>
      <c r="T341" s="1" t="s">
        <v>32</v>
      </c>
      <c r="U341" s="1" t="s">
        <v>33</v>
      </c>
    </row>
    <row r="342" spans="1:21" ht="13.2" x14ac:dyDescent="0.25">
      <c r="A342" s="1">
        <v>111421</v>
      </c>
      <c r="B342" s="2">
        <v>43958.623611111114</v>
      </c>
      <c r="C342" s="1" t="s">
        <v>468</v>
      </c>
      <c r="D342" s="1" t="s">
        <v>363</v>
      </c>
      <c r="E342" s="1" t="s">
        <v>364</v>
      </c>
      <c r="F342" s="1" t="s">
        <v>276</v>
      </c>
      <c r="G342" s="1" t="s">
        <v>25</v>
      </c>
      <c r="H342" s="1" t="s">
        <v>62</v>
      </c>
      <c r="I342" s="1" t="s">
        <v>27</v>
      </c>
      <c r="J342" s="1" t="s">
        <v>28</v>
      </c>
      <c r="K342" s="2">
        <v>43959.402777777781</v>
      </c>
      <c r="L342" s="4">
        <f t="shared" si="7"/>
        <v>44012.739583333336</v>
      </c>
      <c r="M342" s="1">
        <v>0</v>
      </c>
      <c r="N342" s="1">
        <v>1</v>
      </c>
      <c r="O342" s="1" t="s">
        <v>29</v>
      </c>
      <c r="P342" s="1" t="s">
        <v>30</v>
      </c>
      <c r="Q342" s="1">
        <v>6</v>
      </c>
      <c r="R342" s="1">
        <v>0</v>
      </c>
      <c r="S342" s="1" t="s">
        <v>63</v>
      </c>
      <c r="T342" s="1" t="s">
        <v>76</v>
      </c>
      <c r="U342" s="1" t="s">
        <v>48</v>
      </c>
    </row>
    <row r="343" spans="1:21" ht="13.2" x14ac:dyDescent="0.25">
      <c r="A343" s="1">
        <v>111410</v>
      </c>
      <c r="B343" s="2">
        <v>43936.535416666666</v>
      </c>
      <c r="C343" s="1" t="s">
        <v>469</v>
      </c>
      <c r="D343" s="1" t="s">
        <v>363</v>
      </c>
      <c r="E343" s="1" t="s">
        <v>364</v>
      </c>
      <c r="F343" s="1" t="s">
        <v>276</v>
      </c>
      <c r="G343" s="1" t="s">
        <v>43</v>
      </c>
      <c r="H343" s="1" t="s">
        <v>26</v>
      </c>
      <c r="I343" s="1" t="s">
        <v>75</v>
      </c>
      <c r="J343" s="1" t="s">
        <v>28</v>
      </c>
      <c r="K343" s="2">
        <v>43950.729861111111</v>
      </c>
      <c r="L343" s="2">
        <v>43936.708333333336</v>
      </c>
      <c r="M343" s="1">
        <v>0</v>
      </c>
      <c r="N343" s="1">
        <v>1</v>
      </c>
      <c r="O343" s="1" t="s">
        <v>69</v>
      </c>
      <c r="P343" s="1" t="s">
        <v>274</v>
      </c>
      <c r="Q343" s="1">
        <v>13</v>
      </c>
      <c r="R343" s="1">
        <v>2</v>
      </c>
      <c r="S343" t="s">
        <v>681</v>
      </c>
      <c r="T343" s="1" t="s">
        <v>681</v>
      </c>
      <c r="U343" s="1" t="s">
        <v>48</v>
      </c>
    </row>
    <row r="344" spans="1:21" ht="13.2" x14ac:dyDescent="0.25">
      <c r="A344" s="1">
        <v>111413</v>
      </c>
      <c r="B344" s="2">
        <v>43938.770138888889</v>
      </c>
      <c r="C344" s="1" t="s">
        <v>382</v>
      </c>
      <c r="D344" s="1" t="s">
        <v>357</v>
      </c>
      <c r="E344" s="1" t="s">
        <v>358</v>
      </c>
      <c r="F344" s="1" t="s">
        <v>276</v>
      </c>
      <c r="G344" s="1" t="s">
        <v>43</v>
      </c>
      <c r="H344" s="1" t="s">
        <v>26</v>
      </c>
      <c r="I344" s="1" t="s">
        <v>27</v>
      </c>
      <c r="J344" s="1" t="s">
        <v>54</v>
      </c>
      <c r="K344" s="2">
        <v>43938.770138888889</v>
      </c>
      <c r="L344" s="2">
        <v>43939.270138888889</v>
      </c>
      <c r="M344" s="1">
        <v>1</v>
      </c>
      <c r="N344" s="1">
        <v>0</v>
      </c>
      <c r="O344" s="1" t="s">
        <v>236</v>
      </c>
      <c r="P344" s="1" t="s">
        <v>108</v>
      </c>
      <c r="Q344" s="1">
        <v>1</v>
      </c>
      <c r="R344" s="1">
        <v>0</v>
      </c>
      <c r="S344" s="1" t="s">
        <v>31</v>
      </c>
      <c r="T344" s="1" t="s">
        <v>173</v>
      </c>
      <c r="U344" s="1" t="s">
        <v>33</v>
      </c>
    </row>
    <row r="345" spans="1:21" ht="13.2" x14ac:dyDescent="0.25">
      <c r="A345" s="1">
        <v>543539</v>
      </c>
      <c r="B345" s="2">
        <v>43411.397916666669</v>
      </c>
      <c r="C345" s="1" t="s">
        <v>470</v>
      </c>
      <c r="D345" s="1" t="s">
        <v>363</v>
      </c>
      <c r="E345" s="1" t="s">
        <v>364</v>
      </c>
      <c r="F345" s="1" t="s">
        <v>276</v>
      </c>
      <c r="G345" s="1" t="s">
        <v>43</v>
      </c>
      <c r="H345" s="1" t="s">
        <v>62</v>
      </c>
      <c r="I345" s="1" t="s">
        <v>75</v>
      </c>
      <c r="J345" s="1" t="s">
        <v>28</v>
      </c>
      <c r="K345" s="2">
        <v>43936.536111111112</v>
      </c>
      <c r="L345" s="2">
        <v>43465.375</v>
      </c>
      <c r="M345" s="1">
        <v>0</v>
      </c>
      <c r="N345" s="1">
        <v>1</v>
      </c>
      <c r="O345" s="1" t="s">
        <v>69</v>
      </c>
      <c r="P345" s="1" t="s">
        <v>274</v>
      </c>
      <c r="Q345" s="1">
        <v>21</v>
      </c>
      <c r="R345" s="1">
        <v>0</v>
      </c>
      <c r="S345" t="s">
        <v>681</v>
      </c>
      <c r="T345" s="1" t="s">
        <v>681</v>
      </c>
      <c r="U345" s="1" t="s">
        <v>33</v>
      </c>
    </row>
    <row r="346" spans="1:21" ht="13.2" x14ac:dyDescent="0.25">
      <c r="A346" s="1">
        <v>111402</v>
      </c>
      <c r="B346" s="2">
        <v>43907.376388888886</v>
      </c>
      <c r="C346" s="1" t="s">
        <v>471</v>
      </c>
      <c r="D346" s="1" t="s">
        <v>51</v>
      </c>
      <c r="E346" s="1" t="s">
        <v>52</v>
      </c>
      <c r="F346" s="1" t="s">
        <v>276</v>
      </c>
      <c r="G346" s="1" t="s">
        <v>25</v>
      </c>
      <c r="H346" s="1" t="s">
        <v>26</v>
      </c>
      <c r="I346" s="1" t="s">
        <v>27</v>
      </c>
      <c r="J346" s="1" t="s">
        <v>28</v>
      </c>
      <c r="K346" s="2">
        <v>43923.724305555559</v>
      </c>
      <c r="L346" s="4">
        <f t="shared" ref="L346:L361" si="8">K325 + $Y$1</f>
        <v>44008.632638888892</v>
      </c>
      <c r="M346" s="1">
        <v>0</v>
      </c>
      <c r="N346" s="1">
        <v>1</v>
      </c>
      <c r="O346" s="1" t="s">
        <v>29</v>
      </c>
      <c r="P346" s="1" t="s">
        <v>30</v>
      </c>
      <c r="Q346" s="1">
        <v>10</v>
      </c>
      <c r="R346" s="1">
        <v>2</v>
      </c>
      <c r="S346" s="1" t="s">
        <v>31</v>
      </c>
      <c r="T346" s="1" t="s">
        <v>76</v>
      </c>
      <c r="U346" s="1" t="s">
        <v>48</v>
      </c>
    </row>
    <row r="347" spans="1:21" ht="13.2" x14ac:dyDescent="0.25">
      <c r="A347" s="1">
        <v>111397</v>
      </c>
      <c r="B347" s="2">
        <v>43894.542361111111</v>
      </c>
      <c r="C347" s="1" t="s">
        <v>472</v>
      </c>
      <c r="D347" s="1" t="s">
        <v>51</v>
      </c>
      <c r="E347" s="1" t="s">
        <v>52</v>
      </c>
      <c r="F347" s="1" t="s">
        <v>276</v>
      </c>
      <c r="G347" s="1" t="s">
        <v>25</v>
      </c>
      <c r="H347" s="1" t="s">
        <v>26</v>
      </c>
      <c r="I347" s="1" t="s">
        <v>27</v>
      </c>
      <c r="J347" s="1" t="s">
        <v>28</v>
      </c>
      <c r="K347" s="2">
        <v>43916.779166666667</v>
      </c>
      <c r="L347" s="4">
        <f t="shared" si="8"/>
        <v>44007.731944444444</v>
      </c>
      <c r="M347" s="1">
        <v>0</v>
      </c>
      <c r="N347" s="1">
        <v>1</v>
      </c>
      <c r="O347" s="1" t="s">
        <v>29</v>
      </c>
      <c r="P347" s="1" t="s">
        <v>30</v>
      </c>
      <c r="Q347" s="1">
        <v>6</v>
      </c>
      <c r="R347" s="1">
        <v>2</v>
      </c>
      <c r="S347" s="1" t="s">
        <v>63</v>
      </c>
      <c r="T347" s="1" t="s">
        <v>76</v>
      </c>
      <c r="U347" s="1" t="s">
        <v>33</v>
      </c>
    </row>
    <row r="348" spans="1:21" ht="13.2" x14ac:dyDescent="0.25">
      <c r="A348" s="1">
        <v>111388</v>
      </c>
      <c r="B348" s="2">
        <v>43874.476388888892</v>
      </c>
      <c r="C348" s="1" t="s">
        <v>473</v>
      </c>
      <c r="D348" s="1" t="s">
        <v>147</v>
      </c>
      <c r="E348" s="1" t="s">
        <v>148</v>
      </c>
      <c r="F348" s="1" t="s">
        <v>276</v>
      </c>
      <c r="G348" s="1" t="s">
        <v>25</v>
      </c>
      <c r="H348" s="1" t="s">
        <v>26</v>
      </c>
      <c r="I348" s="1" t="s">
        <v>27</v>
      </c>
      <c r="J348" s="1" t="s">
        <v>28</v>
      </c>
      <c r="K348" s="2">
        <v>43914.714583333334</v>
      </c>
      <c r="L348" s="4">
        <f t="shared" si="8"/>
        <v>44006.750694444447</v>
      </c>
      <c r="M348" s="1">
        <v>0</v>
      </c>
      <c r="N348" s="1">
        <v>1</v>
      </c>
      <c r="O348" s="1" t="s">
        <v>29</v>
      </c>
      <c r="P348" s="1" t="s">
        <v>39</v>
      </c>
      <c r="Q348" s="1">
        <v>10</v>
      </c>
      <c r="R348" s="1">
        <v>4</v>
      </c>
      <c r="S348" s="1" t="s">
        <v>31</v>
      </c>
      <c r="T348" s="1" t="s">
        <v>76</v>
      </c>
      <c r="U348" s="1" t="s">
        <v>33</v>
      </c>
    </row>
    <row r="349" spans="1:21" ht="13.2" x14ac:dyDescent="0.25">
      <c r="A349" s="1">
        <v>111396</v>
      </c>
      <c r="B349" s="2">
        <v>43893.603472222225</v>
      </c>
      <c r="C349" s="1" t="s">
        <v>474</v>
      </c>
      <c r="D349" s="1" t="s">
        <v>92</v>
      </c>
      <c r="E349" s="1" t="s">
        <v>93</v>
      </c>
      <c r="F349" s="1" t="s">
        <v>276</v>
      </c>
      <c r="G349" s="1" t="s">
        <v>25</v>
      </c>
      <c r="H349" s="1" t="s">
        <v>26</v>
      </c>
      <c r="I349" s="1" t="s">
        <v>27</v>
      </c>
      <c r="J349" s="1" t="s">
        <v>28</v>
      </c>
      <c r="K349" s="2">
        <v>43914.714583333334</v>
      </c>
      <c r="L349" s="4">
        <f t="shared" si="8"/>
        <v>44006.404861111114</v>
      </c>
      <c r="M349" s="1">
        <v>0</v>
      </c>
      <c r="N349" s="1">
        <v>1</v>
      </c>
      <c r="O349" s="1" t="s">
        <v>29</v>
      </c>
      <c r="P349" s="1" t="s">
        <v>39</v>
      </c>
      <c r="Q349" s="1">
        <v>11</v>
      </c>
      <c r="R349" s="1">
        <v>5</v>
      </c>
      <c r="S349" s="1" t="s">
        <v>31</v>
      </c>
      <c r="T349" s="1" t="s">
        <v>76</v>
      </c>
      <c r="U349" s="1" t="s">
        <v>33</v>
      </c>
    </row>
    <row r="350" spans="1:21" ht="13.2" x14ac:dyDescent="0.25">
      <c r="A350" s="1">
        <v>111373</v>
      </c>
      <c r="B350" s="2">
        <v>43846.498611111114</v>
      </c>
      <c r="C350" s="1" t="s">
        <v>475</v>
      </c>
      <c r="D350" s="1" t="s">
        <v>101</v>
      </c>
      <c r="E350" s="1" t="s">
        <v>102</v>
      </c>
      <c r="F350" s="1" t="s">
        <v>276</v>
      </c>
      <c r="G350" s="1" t="s">
        <v>25</v>
      </c>
      <c r="H350" s="1" t="s">
        <v>62</v>
      </c>
      <c r="I350" s="1" t="s">
        <v>27</v>
      </c>
      <c r="J350" s="1" t="s">
        <v>28</v>
      </c>
      <c r="K350" s="2">
        <v>43908.739583333336</v>
      </c>
      <c r="L350" s="4">
        <f t="shared" si="8"/>
        <v>44005.710416666669</v>
      </c>
      <c r="M350" s="1">
        <v>0</v>
      </c>
      <c r="N350" s="1">
        <v>1</v>
      </c>
      <c r="O350" s="1" t="s">
        <v>29</v>
      </c>
      <c r="P350" s="1" t="s">
        <v>30</v>
      </c>
      <c r="Q350" s="1">
        <v>11</v>
      </c>
      <c r="R350" s="1">
        <v>1</v>
      </c>
      <c r="S350" s="1" t="s">
        <v>63</v>
      </c>
      <c r="T350" s="1" t="s">
        <v>76</v>
      </c>
      <c r="U350" s="1" t="s">
        <v>48</v>
      </c>
    </row>
    <row r="351" spans="1:21" ht="13.2" x14ac:dyDescent="0.25">
      <c r="A351" s="1">
        <v>111372</v>
      </c>
      <c r="B351" s="2">
        <v>43846.430555555555</v>
      </c>
      <c r="C351" s="1" t="s">
        <v>476</v>
      </c>
      <c r="D351" s="1" t="s">
        <v>101</v>
      </c>
      <c r="E351" s="1" t="s">
        <v>102</v>
      </c>
      <c r="F351" s="1" t="s">
        <v>276</v>
      </c>
      <c r="G351" s="1" t="s">
        <v>25</v>
      </c>
      <c r="H351" s="1" t="s">
        <v>26</v>
      </c>
      <c r="I351" s="1" t="s">
        <v>27</v>
      </c>
      <c r="J351" s="1" t="s">
        <v>28</v>
      </c>
      <c r="K351" s="2">
        <v>43906.600694444445</v>
      </c>
      <c r="L351" s="4">
        <f t="shared" si="8"/>
        <v>44005.709722222222</v>
      </c>
      <c r="M351" s="1">
        <v>0</v>
      </c>
      <c r="N351" s="1">
        <v>1</v>
      </c>
      <c r="O351" s="1" t="s">
        <v>29</v>
      </c>
      <c r="P351" s="1" t="s">
        <v>96</v>
      </c>
      <c r="Q351" s="1">
        <v>6</v>
      </c>
      <c r="R351" s="1">
        <v>2</v>
      </c>
      <c r="S351" s="1" t="s">
        <v>63</v>
      </c>
      <c r="T351" s="1" t="s">
        <v>76</v>
      </c>
      <c r="U351" s="1" t="s">
        <v>48</v>
      </c>
    </row>
    <row r="352" spans="1:21" ht="13.2" x14ac:dyDescent="0.25">
      <c r="A352" s="1">
        <v>111356</v>
      </c>
      <c r="B352" s="2">
        <v>43805.617361111108</v>
      </c>
      <c r="C352" s="1" t="s">
        <v>477</v>
      </c>
      <c r="D352" s="1" t="s">
        <v>178</v>
      </c>
      <c r="E352" s="1" t="s">
        <v>179</v>
      </c>
      <c r="F352" s="1" t="s">
        <v>276</v>
      </c>
      <c r="G352" s="1" t="s">
        <v>25</v>
      </c>
      <c r="H352" s="1" t="s">
        <v>26</v>
      </c>
      <c r="I352" s="1" t="s">
        <v>27</v>
      </c>
      <c r="J352" s="1" t="s">
        <v>28</v>
      </c>
      <c r="K352" s="2">
        <v>43900.686805555553</v>
      </c>
      <c r="L352" s="4">
        <f t="shared" si="8"/>
        <v>44000.592361111114</v>
      </c>
      <c r="M352" s="1">
        <v>0</v>
      </c>
      <c r="N352" s="1">
        <v>1</v>
      </c>
      <c r="O352" s="1" t="s">
        <v>29</v>
      </c>
      <c r="P352" s="1" t="s">
        <v>39</v>
      </c>
      <c r="Q352" s="1">
        <v>24</v>
      </c>
      <c r="R352" s="1">
        <v>7</v>
      </c>
      <c r="S352" s="1" t="s">
        <v>63</v>
      </c>
      <c r="T352" s="1" t="s">
        <v>76</v>
      </c>
      <c r="U352" s="1" t="s">
        <v>33</v>
      </c>
    </row>
    <row r="353" spans="1:21" ht="13.2" x14ac:dyDescent="0.25">
      <c r="A353" s="1">
        <v>111386</v>
      </c>
      <c r="B353" s="2">
        <v>43873.591666666667</v>
      </c>
      <c r="C353" s="1" t="s">
        <v>478</v>
      </c>
      <c r="D353" s="1" t="s">
        <v>92</v>
      </c>
      <c r="E353" s="1" t="s">
        <v>93</v>
      </c>
      <c r="F353" s="1" t="s">
        <v>276</v>
      </c>
      <c r="G353" s="1" t="s">
        <v>25</v>
      </c>
      <c r="H353" s="1" t="s">
        <v>62</v>
      </c>
      <c r="I353" s="1" t="s">
        <v>27</v>
      </c>
      <c r="J353" s="1" t="s">
        <v>28</v>
      </c>
      <c r="K353" s="2">
        <v>43894.722222222219</v>
      </c>
      <c r="L353" s="4">
        <f t="shared" si="8"/>
        <v>43999.744444444441</v>
      </c>
      <c r="M353" s="1">
        <v>0</v>
      </c>
      <c r="N353" s="1">
        <v>1</v>
      </c>
      <c r="O353" s="1" t="s">
        <v>29</v>
      </c>
      <c r="P353" s="1" t="s">
        <v>39</v>
      </c>
      <c r="Q353" s="1">
        <v>15</v>
      </c>
      <c r="R353" s="1">
        <v>4</v>
      </c>
      <c r="S353" s="1" t="s">
        <v>31</v>
      </c>
      <c r="T353" s="1" t="s">
        <v>76</v>
      </c>
      <c r="U353" s="1" t="s">
        <v>33</v>
      </c>
    </row>
    <row r="354" spans="1:21" ht="13.2" x14ac:dyDescent="0.25">
      <c r="A354" s="1">
        <v>111375</v>
      </c>
      <c r="B354" s="2">
        <v>43852.504166666666</v>
      </c>
      <c r="C354" s="1" t="s">
        <v>479</v>
      </c>
      <c r="D354" s="1" t="s">
        <v>51</v>
      </c>
      <c r="E354" s="1" t="s">
        <v>52</v>
      </c>
      <c r="F354" s="1" t="s">
        <v>276</v>
      </c>
      <c r="G354" s="1" t="s">
        <v>25</v>
      </c>
      <c r="H354" s="1" t="s">
        <v>26</v>
      </c>
      <c r="I354" s="1" t="s">
        <v>27</v>
      </c>
      <c r="J354" s="1" t="s">
        <v>28</v>
      </c>
      <c r="K354" s="2">
        <v>43885.74722222222</v>
      </c>
      <c r="L354" s="4">
        <f t="shared" si="8"/>
        <v>43999.743055555555</v>
      </c>
      <c r="M354" s="1">
        <v>0</v>
      </c>
      <c r="N354" s="1">
        <v>1</v>
      </c>
      <c r="O354" s="1" t="s">
        <v>29</v>
      </c>
      <c r="P354" s="1" t="s">
        <v>30</v>
      </c>
      <c r="Q354" s="1">
        <v>23</v>
      </c>
      <c r="R354" s="1">
        <v>5</v>
      </c>
      <c r="S354" s="1" t="s">
        <v>31</v>
      </c>
      <c r="T354" s="1" t="s">
        <v>76</v>
      </c>
      <c r="U354" s="1" t="s">
        <v>48</v>
      </c>
    </row>
    <row r="355" spans="1:21" ht="13.2" x14ac:dyDescent="0.25">
      <c r="A355" s="1">
        <v>111377</v>
      </c>
      <c r="B355" s="2">
        <v>43854.69027777778</v>
      </c>
      <c r="C355" s="1" t="s">
        <v>480</v>
      </c>
      <c r="D355" s="1" t="s">
        <v>178</v>
      </c>
      <c r="E355" s="1" t="s">
        <v>179</v>
      </c>
      <c r="F355" s="1" t="s">
        <v>276</v>
      </c>
      <c r="G355" s="1" t="s">
        <v>25</v>
      </c>
      <c r="H355" s="1" t="s">
        <v>62</v>
      </c>
      <c r="I355" s="1" t="s">
        <v>27</v>
      </c>
      <c r="J355" s="1" t="s">
        <v>28</v>
      </c>
      <c r="K355" s="2">
        <v>43882.728472222225</v>
      </c>
      <c r="L355" s="4">
        <f t="shared" si="8"/>
        <v>43999.742361111108</v>
      </c>
      <c r="M355" s="1">
        <v>0</v>
      </c>
      <c r="N355" s="1">
        <v>1</v>
      </c>
      <c r="O355" s="1" t="s">
        <v>29</v>
      </c>
      <c r="P355" s="1" t="s">
        <v>39</v>
      </c>
      <c r="Q355" s="1">
        <v>22</v>
      </c>
      <c r="R355" s="1">
        <v>3</v>
      </c>
      <c r="S355" s="1" t="s">
        <v>31</v>
      </c>
      <c r="T355" s="1" t="s">
        <v>32</v>
      </c>
      <c r="U355" s="1" t="s">
        <v>33</v>
      </c>
    </row>
    <row r="356" spans="1:21" ht="13.2" x14ac:dyDescent="0.25">
      <c r="A356" s="1">
        <v>111389</v>
      </c>
      <c r="B356" s="2">
        <v>43874.513888888891</v>
      </c>
      <c r="C356" s="1" t="s">
        <v>481</v>
      </c>
      <c r="D356" s="1" t="s">
        <v>101</v>
      </c>
      <c r="E356" s="1" t="s">
        <v>102</v>
      </c>
      <c r="F356" s="1" t="s">
        <v>276</v>
      </c>
      <c r="G356" s="1" t="s">
        <v>25</v>
      </c>
      <c r="H356" s="1" t="s">
        <v>26</v>
      </c>
      <c r="I356" s="1" t="s">
        <v>27</v>
      </c>
      <c r="J356" s="1" t="s">
        <v>28</v>
      </c>
      <c r="K356" s="2">
        <v>43878.416666666664</v>
      </c>
      <c r="L356" s="4">
        <f t="shared" si="8"/>
        <v>43999.740972222222</v>
      </c>
      <c r="M356" s="1">
        <v>0</v>
      </c>
      <c r="N356" s="1">
        <v>1</v>
      </c>
      <c r="O356" s="1" t="s">
        <v>29</v>
      </c>
      <c r="P356" s="1" t="s">
        <v>30</v>
      </c>
      <c r="Q356" s="1">
        <v>7</v>
      </c>
      <c r="R356" s="1">
        <v>1</v>
      </c>
      <c r="S356" s="1" t="s">
        <v>63</v>
      </c>
      <c r="T356" s="1" t="s">
        <v>76</v>
      </c>
      <c r="U356" s="1" t="s">
        <v>33</v>
      </c>
    </row>
    <row r="357" spans="1:21" ht="13.2" x14ac:dyDescent="0.25">
      <c r="A357" s="1">
        <v>111374</v>
      </c>
      <c r="B357" s="2">
        <v>43850.728472222225</v>
      </c>
      <c r="C357" s="1" t="s">
        <v>482</v>
      </c>
      <c r="D357" s="1" t="s">
        <v>101</v>
      </c>
      <c r="E357" s="1" t="s">
        <v>102</v>
      </c>
      <c r="F357" s="1" t="s">
        <v>276</v>
      </c>
      <c r="G357" s="1" t="s">
        <v>25</v>
      </c>
      <c r="H357" s="1" t="s">
        <v>62</v>
      </c>
      <c r="I357" s="1" t="s">
        <v>27</v>
      </c>
      <c r="J357" s="1" t="s">
        <v>28</v>
      </c>
      <c r="K357" s="2">
        <v>43878.375694444447</v>
      </c>
      <c r="L357" s="4">
        <f t="shared" si="8"/>
        <v>43993.728472222225</v>
      </c>
      <c r="M357" s="1">
        <v>0</v>
      </c>
      <c r="N357" s="1">
        <v>1</v>
      </c>
      <c r="O357" s="1" t="s">
        <v>29</v>
      </c>
      <c r="P357" s="1" t="s">
        <v>30</v>
      </c>
      <c r="Q357" s="1">
        <v>4</v>
      </c>
      <c r="R357" s="1">
        <v>0</v>
      </c>
      <c r="S357" s="1" t="s">
        <v>63</v>
      </c>
      <c r="T357" s="1" t="s">
        <v>76</v>
      </c>
      <c r="U357" s="1" t="s">
        <v>48</v>
      </c>
    </row>
    <row r="358" spans="1:21" ht="13.2" x14ac:dyDescent="0.25">
      <c r="A358" s="1">
        <v>111371</v>
      </c>
      <c r="B358" s="2">
        <v>43845.634722222225</v>
      </c>
      <c r="C358" s="1" t="s">
        <v>483</v>
      </c>
      <c r="D358" s="1" t="s">
        <v>101</v>
      </c>
      <c r="E358" s="1" t="s">
        <v>102</v>
      </c>
      <c r="F358" s="1" t="s">
        <v>276</v>
      </c>
      <c r="G358" s="1" t="s">
        <v>25</v>
      </c>
      <c r="H358" s="1" t="s">
        <v>62</v>
      </c>
      <c r="I358" s="1" t="s">
        <v>27</v>
      </c>
      <c r="J358" s="1" t="s">
        <v>28</v>
      </c>
      <c r="K358" s="2">
        <v>43878.372916666667</v>
      </c>
      <c r="L358" s="4">
        <f t="shared" si="8"/>
        <v>43993.645138888889</v>
      </c>
      <c r="M358" s="1">
        <v>0</v>
      </c>
      <c r="N358" s="1">
        <v>1</v>
      </c>
      <c r="O358" s="1" t="s">
        <v>29</v>
      </c>
      <c r="P358" s="1" t="s">
        <v>30</v>
      </c>
      <c r="Q358" s="1">
        <v>5</v>
      </c>
      <c r="R358" s="1">
        <v>0</v>
      </c>
      <c r="S358" s="1" t="s">
        <v>63</v>
      </c>
      <c r="T358" s="1" t="s">
        <v>76</v>
      </c>
      <c r="U358" s="1" t="s">
        <v>48</v>
      </c>
    </row>
    <row r="359" spans="1:21" ht="13.2" x14ac:dyDescent="0.25">
      <c r="A359" s="1">
        <v>111381</v>
      </c>
      <c r="B359" s="2">
        <v>43865.585416666669</v>
      </c>
      <c r="C359" s="1" t="s">
        <v>484</v>
      </c>
      <c r="D359" s="1" t="s">
        <v>51</v>
      </c>
      <c r="E359" s="1" t="s">
        <v>52</v>
      </c>
      <c r="F359" s="1" t="s">
        <v>276</v>
      </c>
      <c r="G359" s="1" t="s">
        <v>25</v>
      </c>
      <c r="H359" s="1" t="s">
        <v>26</v>
      </c>
      <c r="I359" s="1" t="s">
        <v>27</v>
      </c>
      <c r="J359" s="1" t="s">
        <v>28</v>
      </c>
      <c r="K359" s="2">
        <v>43872.738194444442</v>
      </c>
      <c r="L359" s="4">
        <f t="shared" si="8"/>
        <v>43993.642361111109</v>
      </c>
      <c r="M359" s="1">
        <v>0</v>
      </c>
      <c r="N359" s="1">
        <v>1</v>
      </c>
      <c r="O359" s="1" t="s">
        <v>29</v>
      </c>
      <c r="P359" s="1" t="s">
        <v>30</v>
      </c>
      <c r="Q359" s="1">
        <v>6</v>
      </c>
      <c r="R359" s="1">
        <v>1</v>
      </c>
      <c r="S359" s="1" t="s">
        <v>63</v>
      </c>
      <c r="T359" s="1" t="s">
        <v>76</v>
      </c>
      <c r="U359" s="1" t="s">
        <v>48</v>
      </c>
    </row>
    <row r="360" spans="1:21" ht="13.2" x14ac:dyDescent="0.25">
      <c r="A360" s="1">
        <v>111368</v>
      </c>
      <c r="B360" s="2">
        <v>43838.57916666667</v>
      </c>
      <c r="C360" s="1" t="s">
        <v>485</v>
      </c>
      <c r="D360" s="1" t="s">
        <v>101</v>
      </c>
      <c r="E360" s="1" t="s">
        <v>102</v>
      </c>
      <c r="F360" s="1" t="s">
        <v>276</v>
      </c>
      <c r="G360" s="1" t="s">
        <v>25</v>
      </c>
      <c r="H360" s="1" t="s">
        <v>62</v>
      </c>
      <c r="I360" s="1" t="s">
        <v>27</v>
      </c>
      <c r="J360" s="1" t="s">
        <v>28</v>
      </c>
      <c r="K360" s="2">
        <v>43859.682638888888</v>
      </c>
      <c r="L360" s="4">
        <f t="shared" si="8"/>
        <v>43973.734722222223</v>
      </c>
      <c r="M360" s="1">
        <v>0</v>
      </c>
      <c r="N360" s="1">
        <v>1</v>
      </c>
      <c r="O360" s="1" t="s">
        <v>29</v>
      </c>
      <c r="P360" s="1" t="s">
        <v>30</v>
      </c>
      <c r="Q360" s="1">
        <v>5</v>
      </c>
      <c r="R360" s="1">
        <v>0</v>
      </c>
      <c r="S360" s="1" t="s">
        <v>63</v>
      </c>
      <c r="T360" s="1" t="s">
        <v>76</v>
      </c>
      <c r="U360" s="1" t="s">
        <v>48</v>
      </c>
    </row>
    <row r="361" spans="1:21" ht="13.2" x14ac:dyDescent="0.25">
      <c r="A361" s="1">
        <v>111376</v>
      </c>
      <c r="B361" s="2">
        <v>43854.398611111108</v>
      </c>
      <c r="C361" s="1" t="s">
        <v>486</v>
      </c>
      <c r="D361" s="1" t="s">
        <v>51</v>
      </c>
      <c r="E361" s="1" t="s">
        <v>52</v>
      </c>
      <c r="F361" s="1" t="s">
        <v>276</v>
      </c>
      <c r="G361" s="1" t="s">
        <v>25</v>
      </c>
      <c r="H361" s="1" t="s">
        <v>62</v>
      </c>
      <c r="I361" s="1" t="s">
        <v>27</v>
      </c>
      <c r="J361" s="1" t="s">
        <v>28</v>
      </c>
      <c r="K361" s="2">
        <v>43858.744444444441</v>
      </c>
      <c r="L361" s="4">
        <f t="shared" si="8"/>
        <v>43963.729166666664</v>
      </c>
      <c r="M361" s="1">
        <v>0</v>
      </c>
      <c r="N361" s="1">
        <v>1</v>
      </c>
      <c r="O361" s="1" t="s">
        <v>29</v>
      </c>
      <c r="P361" s="1" t="s">
        <v>30</v>
      </c>
      <c r="Q361" s="1">
        <v>5</v>
      </c>
      <c r="R361" s="1">
        <v>0</v>
      </c>
      <c r="S361" s="1" t="s">
        <v>31</v>
      </c>
      <c r="T361" s="1" t="s">
        <v>76</v>
      </c>
      <c r="U361" s="1" t="s">
        <v>54</v>
      </c>
    </row>
    <row r="362" spans="1:21" ht="13.2" x14ac:dyDescent="0.25">
      <c r="A362" s="1">
        <v>111365</v>
      </c>
      <c r="B362" s="2">
        <v>43833.565972222219</v>
      </c>
      <c r="C362" s="1" t="s">
        <v>487</v>
      </c>
      <c r="D362" s="1" t="s">
        <v>41</v>
      </c>
      <c r="E362" s="1" t="s">
        <v>42</v>
      </c>
      <c r="F362" s="1" t="s">
        <v>276</v>
      </c>
      <c r="G362" s="1" t="s">
        <v>43</v>
      </c>
      <c r="H362" s="1" t="s">
        <v>62</v>
      </c>
      <c r="I362" s="1" t="s">
        <v>27</v>
      </c>
      <c r="J362" s="1" t="s">
        <v>28</v>
      </c>
      <c r="K362" s="2">
        <v>43857.739583333336</v>
      </c>
      <c r="L362" s="2">
        <v>43834.065972222219</v>
      </c>
      <c r="M362" s="1">
        <v>0</v>
      </c>
      <c r="N362" s="1">
        <v>1</v>
      </c>
      <c r="O362" s="1" t="s">
        <v>69</v>
      </c>
      <c r="P362" s="1" t="s">
        <v>44</v>
      </c>
      <c r="Q362" s="1">
        <v>8</v>
      </c>
      <c r="R362" s="1">
        <v>0</v>
      </c>
      <c r="S362" t="s">
        <v>681</v>
      </c>
      <c r="T362" s="1" t="s">
        <v>681</v>
      </c>
      <c r="U362" s="1" t="s">
        <v>33</v>
      </c>
    </row>
    <row r="363" spans="1:21" ht="13.2" x14ac:dyDescent="0.25">
      <c r="A363" s="1">
        <v>111215</v>
      </c>
      <c r="B363" s="2">
        <v>43614.380555555559</v>
      </c>
      <c r="C363" s="1" t="s">
        <v>488</v>
      </c>
      <c r="D363" s="1" t="s">
        <v>113</v>
      </c>
      <c r="E363" s="1" t="s">
        <v>114</v>
      </c>
      <c r="F363" s="1" t="s">
        <v>276</v>
      </c>
      <c r="G363" s="1" t="s">
        <v>25</v>
      </c>
      <c r="H363" s="1" t="s">
        <v>26</v>
      </c>
      <c r="I363" s="1" t="s">
        <v>27</v>
      </c>
      <c r="J363" s="1" t="s">
        <v>28</v>
      </c>
      <c r="K363" s="2">
        <v>43846.719444444447</v>
      </c>
      <c r="L363" s="4">
        <f t="shared" ref="L363:L372" si="9">K342 + $Y$1</f>
        <v>43960.402777777781</v>
      </c>
      <c r="M363" s="1">
        <v>0</v>
      </c>
      <c r="N363" s="1">
        <v>1</v>
      </c>
      <c r="O363" s="1" t="s">
        <v>29</v>
      </c>
      <c r="P363" s="1" t="s">
        <v>39</v>
      </c>
      <c r="Q363" s="1">
        <v>15</v>
      </c>
      <c r="R363" s="1">
        <v>8</v>
      </c>
      <c r="S363" s="1" t="s">
        <v>31</v>
      </c>
      <c r="T363" s="1" t="s">
        <v>76</v>
      </c>
      <c r="U363" s="1" t="s">
        <v>33</v>
      </c>
    </row>
    <row r="364" spans="1:21" ht="13.2" x14ac:dyDescent="0.25">
      <c r="A364" s="1">
        <v>111362</v>
      </c>
      <c r="B364" s="2">
        <v>43825.42291666667</v>
      </c>
      <c r="C364" s="1" t="s">
        <v>489</v>
      </c>
      <c r="D364" s="1" t="s">
        <v>79</v>
      </c>
      <c r="E364" s="1" t="s">
        <v>80</v>
      </c>
      <c r="F364" s="1" t="s">
        <v>276</v>
      </c>
      <c r="G364" s="1" t="s">
        <v>25</v>
      </c>
      <c r="H364" s="1" t="s">
        <v>62</v>
      </c>
      <c r="I364" s="1" t="s">
        <v>27</v>
      </c>
      <c r="J364" s="1" t="s">
        <v>28</v>
      </c>
      <c r="K364" s="2">
        <v>43846.614583333336</v>
      </c>
      <c r="L364" s="4">
        <f t="shared" si="9"/>
        <v>43951.729861111111</v>
      </c>
      <c r="M364" s="1">
        <v>0</v>
      </c>
      <c r="N364" s="1">
        <v>1</v>
      </c>
      <c r="O364" s="1" t="s">
        <v>29</v>
      </c>
      <c r="P364" s="1" t="s">
        <v>96</v>
      </c>
      <c r="Q364" s="1">
        <v>6</v>
      </c>
      <c r="R364" s="1">
        <v>0</v>
      </c>
      <c r="S364" s="1" t="s">
        <v>63</v>
      </c>
      <c r="T364" s="1" t="s">
        <v>76</v>
      </c>
      <c r="U364" s="1" t="s">
        <v>48</v>
      </c>
    </row>
    <row r="365" spans="1:21" ht="13.2" x14ac:dyDescent="0.25">
      <c r="A365" s="1">
        <v>111359</v>
      </c>
      <c r="B365" s="2">
        <v>43817.572916666664</v>
      </c>
      <c r="C365" s="1" t="s">
        <v>490</v>
      </c>
      <c r="D365" s="1" t="s">
        <v>113</v>
      </c>
      <c r="E365" s="1" t="s">
        <v>114</v>
      </c>
      <c r="F365" s="1" t="s">
        <v>276</v>
      </c>
      <c r="G365" s="1" t="s">
        <v>25</v>
      </c>
      <c r="H365" s="1" t="s">
        <v>26</v>
      </c>
      <c r="I365" s="1" t="s">
        <v>27</v>
      </c>
      <c r="J365" s="1" t="s">
        <v>28</v>
      </c>
      <c r="K365" s="2">
        <v>43845.719444444447</v>
      </c>
      <c r="L365" s="4">
        <f t="shared" si="9"/>
        <v>43939.770138888889</v>
      </c>
      <c r="M365" s="1">
        <v>0</v>
      </c>
      <c r="N365" s="1">
        <v>1</v>
      </c>
      <c r="O365" s="1" t="s">
        <v>29</v>
      </c>
      <c r="P365" s="1" t="s">
        <v>39</v>
      </c>
      <c r="Q365" s="1">
        <v>14</v>
      </c>
      <c r="R365" s="1">
        <v>1</v>
      </c>
      <c r="S365" s="1" t="s">
        <v>31</v>
      </c>
      <c r="T365" s="1" t="s">
        <v>76</v>
      </c>
      <c r="U365" s="1" t="s">
        <v>33</v>
      </c>
    </row>
    <row r="366" spans="1:21" ht="13.2" x14ac:dyDescent="0.25">
      <c r="A366" s="1">
        <v>111370</v>
      </c>
      <c r="B366" s="2">
        <v>43841.655555555553</v>
      </c>
      <c r="C366" s="1" t="s">
        <v>491</v>
      </c>
      <c r="D366" s="1" t="s">
        <v>101</v>
      </c>
      <c r="E366" s="1" t="s">
        <v>102</v>
      </c>
      <c r="F366" s="1" t="s">
        <v>276</v>
      </c>
      <c r="G366" s="1" t="s">
        <v>25</v>
      </c>
      <c r="H366" s="1" t="s">
        <v>62</v>
      </c>
      <c r="I366" s="1" t="s">
        <v>27</v>
      </c>
      <c r="J366" s="1" t="s">
        <v>28</v>
      </c>
      <c r="K366" s="2">
        <v>43844.73333333333</v>
      </c>
      <c r="L366" s="4">
        <f t="shared" si="9"/>
        <v>43937.536111111112</v>
      </c>
      <c r="M366" s="1">
        <v>0</v>
      </c>
      <c r="N366" s="1">
        <v>1</v>
      </c>
      <c r="O366" s="1" t="s">
        <v>29</v>
      </c>
      <c r="P366" s="1" t="s">
        <v>30</v>
      </c>
      <c r="Q366" s="1">
        <v>7</v>
      </c>
      <c r="R366" s="1">
        <v>1</v>
      </c>
      <c r="S366" s="1" t="s">
        <v>63</v>
      </c>
      <c r="T366" s="1" t="s">
        <v>76</v>
      </c>
      <c r="U366" s="1" t="s">
        <v>54</v>
      </c>
    </row>
    <row r="367" spans="1:21" ht="13.2" x14ac:dyDescent="0.25">
      <c r="A367" s="1">
        <v>111336</v>
      </c>
      <c r="B367" s="2">
        <v>43763.731944444444</v>
      </c>
      <c r="C367" s="1" t="s">
        <v>492</v>
      </c>
      <c r="D367" s="1" t="s">
        <v>147</v>
      </c>
      <c r="E367" s="1" t="s">
        <v>148</v>
      </c>
      <c r="F367" s="1" t="s">
        <v>276</v>
      </c>
      <c r="G367" s="1" t="s">
        <v>25</v>
      </c>
      <c r="H367" s="1" t="s">
        <v>26</v>
      </c>
      <c r="I367" s="1" t="s">
        <v>27</v>
      </c>
      <c r="J367" s="1" t="s">
        <v>28</v>
      </c>
      <c r="K367" s="2">
        <v>43844.730555555558</v>
      </c>
      <c r="L367" s="4">
        <f t="shared" si="9"/>
        <v>43924.724305555559</v>
      </c>
      <c r="M367" s="1">
        <v>0</v>
      </c>
      <c r="N367" s="1">
        <v>1</v>
      </c>
      <c r="O367" s="1" t="s">
        <v>29</v>
      </c>
      <c r="P367" s="1" t="s">
        <v>39</v>
      </c>
      <c r="Q367" s="1">
        <v>11</v>
      </c>
      <c r="R367" s="1">
        <v>6</v>
      </c>
      <c r="S367" s="1" t="s">
        <v>63</v>
      </c>
      <c r="T367" s="1" t="s">
        <v>76</v>
      </c>
      <c r="U367" s="1" t="s">
        <v>33</v>
      </c>
    </row>
    <row r="368" spans="1:21" ht="13.2" x14ac:dyDescent="0.25">
      <c r="A368" s="1">
        <v>111209</v>
      </c>
      <c r="B368" s="2">
        <v>43608.574999999997</v>
      </c>
      <c r="C368" s="1" t="s">
        <v>493</v>
      </c>
      <c r="D368" s="1" t="s">
        <v>113</v>
      </c>
      <c r="E368" s="1" t="s">
        <v>114</v>
      </c>
      <c r="F368" s="1" t="s">
        <v>276</v>
      </c>
      <c r="G368" s="1" t="s">
        <v>25</v>
      </c>
      <c r="H368" s="1" t="s">
        <v>26</v>
      </c>
      <c r="I368" s="1" t="s">
        <v>27</v>
      </c>
      <c r="J368" s="1" t="s">
        <v>28</v>
      </c>
      <c r="K368" s="2">
        <v>43844.729166666664</v>
      </c>
      <c r="L368" s="4">
        <f t="shared" si="9"/>
        <v>43917.779166666667</v>
      </c>
      <c r="M368" s="1">
        <v>0</v>
      </c>
      <c r="N368" s="1">
        <v>1</v>
      </c>
      <c r="O368" s="1" t="s">
        <v>29</v>
      </c>
      <c r="P368" s="1" t="s">
        <v>39</v>
      </c>
      <c r="Q368" s="1">
        <v>17</v>
      </c>
      <c r="R368" s="1">
        <v>3</v>
      </c>
      <c r="S368" s="1" t="s">
        <v>31</v>
      </c>
      <c r="T368" s="1" t="s">
        <v>76</v>
      </c>
      <c r="U368" s="1" t="s">
        <v>33</v>
      </c>
    </row>
    <row r="369" spans="1:21" ht="13.2" x14ac:dyDescent="0.25">
      <c r="A369" s="1">
        <v>111355</v>
      </c>
      <c r="B369" s="2">
        <v>43805.417361111111</v>
      </c>
      <c r="C369" s="1" t="s">
        <v>494</v>
      </c>
      <c r="D369" s="1" t="s">
        <v>22</v>
      </c>
      <c r="E369" s="1" t="s">
        <v>23</v>
      </c>
      <c r="F369" s="1" t="s">
        <v>276</v>
      </c>
      <c r="G369" s="1" t="s">
        <v>25</v>
      </c>
      <c r="H369" s="1" t="s">
        <v>26</v>
      </c>
      <c r="I369" s="1" t="s">
        <v>27</v>
      </c>
      <c r="J369" s="1" t="s">
        <v>28</v>
      </c>
      <c r="K369" s="2">
        <v>43840.754166666666</v>
      </c>
      <c r="L369" s="4">
        <f t="shared" si="9"/>
        <v>43915.714583333334</v>
      </c>
      <c r="M369" s="1">
        <v>0</v>
      </c>
      <c r="N369" s="1">
        <v>1</v>
      </c>
      <c r="O369" s="1" t="s">
        <v>29</v>
      </c>
      <c r="P369" s="1" t="s">
        <v>30</v>
      </c>
      <c r="Q369" s="1">
        <v>16</v>
      </c>
      <c r="R369" s="1">
        <v>1</v>
      </c>
      <c r="S369" s="1" t="s">
        <v>31</v>
      </c>
      <c r="T369" s="1" t="s">
        <v>76</v>
      </c>
      <c r="U369" s="1" t="s">
        <v>33</v>
      </c>
    </row>
    <row r="370" spans="1:21" ht="13.2" x14ac:dyDescent="0.25">
      <c r="A370" s="1">
        <v>111367</v>
      </c>
      <c r="B370" s="2">
        <v>43837.402777777781</v>
      </c>
      <c r="C370" s="1" t="s">
        <v>495</v>
      </c>
      <c r="D370" s="1" t="s">
        <v>101</v>
      </c>
      <c r="E370" s="1" t="s">
        <v>102</v>
      </c>
      <c r="F370" s="1" t="s">
        <v>276</v>
      </c>
      <c r="G370" s="1" t="s">
        <v>25</v>
      </c>
      <c r="H370" s="1" t="s">
        <v>62</v>
      </c>
      <c r="I370" s="1" t="s">
        <v>27</v>
      </c>
      <c r="J370" s="1" t="s">
        <v>28</v>
      </c>
      <c r="K370" s="2">
        <v>43838.701388888891</v>
      </c>
      <c r="L370" s="4">
        <f t="shared" si="9"/>
        <v>43915.714583333334</v>
      </c>
      <c r="M370" s="1">
        <v>0</v>
      </c>
      <c r="N370" s="1">
        <v>1</v>
      </c>
      <c r="O370" s="1" t="s">
        <v>29</v>
      </c>
      <c r="P370" s="1" t="s">
        <v>30</v>
      </c>
      <c r="Q370" s="1">
        <v>8</v>
      </c>
      <c r="R370" s="1">
        <v>0</v>
      </c>
      <c r="S370" s="1" t="s">
        <v>63</v>
      </c>
      <c r="T370" s="1" t="s">
        <v>76</v>
      </c>
      <c r="U370" s="1" t="s">
        <v>48</v>
      </c>
    </row>
    <row r="371" spans="1:21" ht="13.2" x14ac:dyDescent="0.25">
      <c r="A371" s="1">
        <v>111363</v>
      </c>
      <c r="B371" s="2">
        <v>43832.718055555553</v>
      </c>
      <c r="C371" s="1" t="s">
        <v>496</v>
      </c>
      <c r="D371" s="1" t="s">
        <v>101</v>
      </c>
      <c r="E371" s="1" t="s">
        <v>102</v>
      </c>
      <c r="F371" s="1" t="s">
        <v>276</v>
      </c>
      <c r="G371" s="1" t="s">
        <v>25</v>
      </c>
      <c r="H371" s="1" t="s">
        <v>62</v>
      </c>
      <c r="I371" s="1" t="s">
        <v>27</v>
      </c>
      <c r="J371" s="1" t="s">
        <v>28</v>
      </c>
      <c r="K371" s="2">
        <v>43837.461111111108</v>
      </c>
      <c r="L371" s="4">
        <f t="shared" si="9"/>
        <v>43909.739583333336</v>
      </c>
      <c r="M371" s="1">
        <v>0</v>
      </c>
      <c r="N371" s="1">
        <v>1</v>
      </c>
      <c r="O371" s="1" t="s">
        <v>29</v>
      </c>
      <c r="P371" s="1" t="s">
        <v>30</v>
      </c>
      <c r="Q371" s="1">
        <v>7</v>
      </c>
      <c r="R371" s="1">
        <v>0</v>
      </c>
      <c r="S371" s="1" t="s">
        <v>63</v>
      </c>
      <c r="T371" s="1" t="s">
        <v>76</v>
      </c>
      <c r="U371" s="1" t="s">
        <v>48</v>
      </c>
    </row>
    <row r="372" spans="1:21" ht="13.2" x14ac:dyDescent="0.25">
      <c r="A372" s="1">
        <v>111337</v>
      </c>
      <c r="B372" s="2">
        <v>43768.609722222223</v>
      </c>
      <c r="C372" s="1" t="s">
        <v>497</v>
      </c>
      <c r="D372" s="1" t="s">
        <v>51</v>
      </c>
      <c r="E372" s="1" t="s">
        <v>52</v>
      </c>
      <c r="F372" s="1" t="s">
        <v>276</v>
      </c>
      <c r="G372" s="1" t="s">
        <v>25</v>
      </c>
      <c r="H372" s="1" t="s">
        <v>62</v>
      </c>
      <c r="I372" s="1" t="s">
        <v>27</v>
      </c>
      <c r="J372" s="1" t="s">
        <v>28</v>
      </c>
      <c r="K372" s="2">
        <v>43833.73333333333</v>
      </c>
      <c r="L372" s="4">
        <f t="shared" si="9"/>
        <v>43907.600694444445</v>
      </c>
      <c r="M372" s="1">
        <v>0</v>
      </c>
      <c r="N372" s="1">
        <v>1</v>
      </c>
      <c r="O372" s="1" t="s">
        <v>29</v>
      </c>
      <c r="P372" s="1" t="s">
        <v>30</v>
      </c>
      <c r="Q372" s="1">
        <v>20</v>
      </c>
      <c r="R372" s="1">
        <v>0</v>
      </c>
      <c r="S372" t="s">
        <v>681</v>
      </c>
      <c r="T372" s="1" t="s">
        <v>681</v>
      </c>
      <c r="U372" s="1" t="s">
        <v>33</v>
      </c>
    </row>
    <row r="373" spans="1:21" ht="13.2" x14ac:dyDescent="0.25">
      <c r="A373" s="1">
        <v>111324</v>
      </c>
      <c r="B373" s="2">
        <v>43752.691666666666</v>
      </c>
      <c r="C373" s="1" t="s">
        <v>498</v>
      </c>
      <c r="D373" s="1" t="s">
        <v>113</v>
      </c>
      <c r="E373" s="1" t="s">
        <v>114</v>
      </c>
      <c r="F373" s="1" t="s">
        <v>276</v>
      </c>
      <c r="G373" s="1" t="s">
        <v>25</v>
      </c>
      <c r="H373" s="1" t="s">
        <v>26</v>
      </c>
      <c r="I373" s="1" t="s">
        <v>27</v>
      </c>
      <c r="J373" s="1" t="s">
        <v>28</v>
      </c>
      <c r="K373" s="2">
        <v>43822.65</v>
      </c>
      <c r="L373" s="2">
        <v>43753.191666666666</v>
      </c>
      <c r="M373" s="1">
        <v>0</v>
      </c>
      <c r="N373" s="1">
        <v>1</v>
      </c>
      <c r="O373" s="1" t="s">
        <v>29</v>
      </c>
      <c r="P373" s="1" t="s">
        <v>39</v>
      </c>
      <c r="Q373" s="1">
        <v>9</v>
      </c>
      <c r="R373" s="1">
        <v>3</v>
      </c>
      <c r="S373" t="s">
        <v>681</v>
      </c>
      <c r="T373" s="1" t="s">
        <v>681</v>
      </c>
      <c r="U373" s="1" t="s">
        <v>33</v>
      </c>
    </row>
    <row r="374" spans="1:21" ht="13.2" x14ac:dyDescent="0.25">
      <c r="A374" s="1">
        <v>111335</v>
      </c>
      <c r="B374" s="2">
        <v>43763.727777777778</v>
      </c>
      <c r="C374" s="1" t="s">
        <v>499</v>
      </c>
      <c r="D374" s="1" t="s">
        <v>92</v>
      </c>
      <c r="E374" s="1" t="s">
        <v>93</v>
      </c>
      <c r="F374" s="1" t="s">
        <v>276</v>
      </c>
      <c r="G374" s="1" t="s">
        <v>25</v>
      </c>
      <c r="H374" s="1" t="s">
        <v>62</v>
      </c>
      <c r="I374" s="1" t="s">
        <v>27</v>
      </c>
      <c r="J374" s="1" t="s">
        <v>28</v>
      </c>
      <c r="K374" s="2">
        <v>43822.631944444445</v>
      </c>
      <c r="L374" s="2">
        <v>43817.708333333336</v>
      </c>
      <c r="M374" s="1">
        <v>0</v>
      </c>
      <c r="N374" s="1">
        <v>1</v>
      </c>
      <c r="O374" s="1" t="s">
        <v>29</v>
      </c>
      <c r="P374" s="1" t="s">
        <v>39</v>
      </c>
      <c r="Q374" s="1">
        <v>17</v>
      </c>
      <c r="R374" s="1">
        <v>8</v>
      </c>
      <c r="S374" t="s">
        <v>681</v>
      </c>
      <c r="T374" s="1" t="s">
        <v>681</v>
      </c>
      <c r="U374" s="1" t="s">
        <v>33</v>
      </c>
    </row>
    <row r="375" spans="1:21" ht="13.2" x14ac:dyDescent="0.25">
      <c r="A375" s="1">
        <v>111326</v>
      </c>
      <c r="B375" s="2">
        <v>43752.700694444444</v>
      </c>
      <c r="C375" s="1" t="s">
        <v>500</v>
      </c>
      <c r="D375" s="1" t="s">
        <v>22</v>
      </c>
      <c r="E375" s="1" t="s">
        <v>23</v>
      </c>
      <c r="F375" s="1" t="s">
        <v>276</v>
      </c>
      <c r="G375" s="1" t="s">
        <v>25</v>
      </c>
      <c r="H375" s="1" t="s">
        <v>26</v>
      </c>
      <c r="I375" s="1" t="s">
        <v>27</v>
      </c>
      <c r="J375" s="1" t="s">
        <v>28</v>
      </c>
      <c r="K375" s="2">
        <v>43822.60833333333</v>
      </c>
      <c r="L375" s="2">
        <v>43753.200694444444</v>
      </c>
      <c r="M375" s="1">
        <v>0</v>
      </c>
      <c r="N375" s="1">
        <v>1</v>
      </c>
      <c r="O375" s="1" t="s">
        <v>29</v>
      </c>
      <c r="P375" s="1" t="s">
        <v>30</v>
      </c>
      <c r="Q375" s="1">
        <v>26</v>
      </c>
      <c r="R375" s="1">
        <v>7</v>
      </c>
      <c r="S375" t="s">
        <v>681</v>
      </c>
      <c r="T375" s="1" t="s">
        <v>681</v>
      </c>
      <c r="U375" s="1" t="s">
        <v>33</v>
      </c>
    </row>
    <row r="376" spans="1:21" ht="13.2" x14ac:dyDescent="0.25">
      <c r="A376" s="1">
        <v>111352</v>
      </c>
      <c r="B376" s="2">
        <v>43798.450694444444</v>
      </c>
      <c r="C376" s="1" t="s">
        <v>501</v>
      </c>
      <c r="D376" s="1" t="s">
        <v>22</v>
      </c>
      <c r="E376" s="1" t="s">
        <v>23</v>
      </c>
      <c r="F376" s="1" t="s">
        <v>276</v>
      </c>
      <c r="G376" s="1" t="s">
        <v>25</v>
      </c>
      <c r="H376" s="1" t="s">
        <v>62</v>
      </c>
      <c r="I376" s="1" t="s">
        <v>27</v>
      </c>
      <c r="J376" s="1" t="s">
        <v>28</v>
      </c>
      <c r="K376" s="2">
        <v>43818.754166666666</v>
      </c>
      <c r="L376" s="2">
        <v>43798.950694444444</v>
      </c>
      <c r="M376" s="1">
        <v>0</v>
      </c>
      <c r="N376" s="1">
        <v>1</v>
      </c>
      <c r="O376" s="1" t="s">
        <v>29</v>
      </c>
      <c r="P376" s="1" t="s">
        <v>30</v>
      </c>
      <c r="Q376" s="1">
        <v>15</v>
      </c>
      <c r="R376" s="1">
        <v>1</v>
      </c>
      <c r="S376" t="s">
        <v>681</v>
      </c>
      <c r="T376" s="1" t="s">
        <v>681</v>
      </c>
      <c r="U376" s="1" t="s">
        <v>33</v>
      </c>
    </row>
    <row r="377" spans="1:21" ht="13.2" x14ac:dyDescent="0.25">
      <c r="A377" s="1">
        <v>111354</v>
      </c>
      <c r="B377" s="2">
        <v>43803.671527777777</v>
      </c>
      <c r="C377" s="1" t="s">
        <v>502</v>
      </c>
      <c r="D377" s="1" t="s">
        <v>113</v>
      </c>
      <c r="E377" s="1" t="s">
        <v>114</v>
      </c>
      <c r="F377" s="1" t="s">
        <v>276</v>
      </c>
      <c r="G377" s="1" t="s">
        <v>25</v>
      </c>
      <c r="H377" s="1" t="s">
        <v>26</v>
      </c>
      <c r="I377" s="1" t="s">
        <v>27</v>
      </c>
      <c r="J377" s="1" t="s">
        <v>28</v>
      </c>
      <c r="K377" s="2">
        <v>43817.447916666664</v>
      </c>
      <c r="L377" s="2">
        <v>43804.171527777777</v>
      </c>
      <c r="M377" s="1">
        <v>0</v>
      </c>
      <c r="N377" s="1">
        <v>1</v>
      </c>
      <c r="O377" s="1" t="s">
        <v>29</v>
      </c>
      <c r="P377" s="1" t="s">
        <v>39</v>
      </c>
      <c r="Q377" s="1">
        <v>7</v>
      </c>
      <c r="R377" s="1">
        <v>1</v>
      </c>
      <c r="S377" t="s">
        <v>681</v>
      </c>
      <c r="T377" s="1" t="s">
        <v>681</v>
      </c>
      <c r="U377" s="1" t="s">
        <v>33</v>
      </c>
    </row>
    <row r="378" spans="1:21" ht="13.2" x14ac:dyDescent="0.25">
      <c r="A378" s="1">
        <v>111339</v>
      </c>
      <c r="B378" s="2">
        <v>43773.618750000001</v>
      </c>
      <c r="C378" s="1" t="s">
        <v>503</v>
      </c>
      <c r="D378" s="1" t="s">
        <v>79</v>
      </c>
      <c r="E378" s="1" t="s">
        <v>80</v>
      </c>
      <c r="F378" s="1" t="s">
        <v>276</v>
      </c>
      <c r="G378" s="1" t="s">
        <v>25</v>
      </c>
      <c r="H378" s="1" t="s">
        <v>26</v>
      </c>
      <c r="I378" s="1" t="s">
        <v>27</v>
      </c>
      <c r="J378" s="1" t="s">
        <v>28</v>
      </c>
      <c r="K378" s="2">
        <v>43817.445138888892</v>
      </c>
      <c r="L378" s="2">
        <v>43774.118750000001</v>
      </c>
      <c r="M378" s="1">
        <v>0</v>
      </c>
      <c r="N378" s="1">
        <v>1</v>
      </c>
      <c r="O378" s="1" t="s">
        <v>29</v>
      </c>
      <c r="P378" s="1" t="s">
        <v>30</v>
      </c>
      <c r="Q378" s="1">
        <v>20</v>
      </c>
      <c r="R378" s="1">
        <v>1</v>
      </c>
      <c r="S378" t="s">
        <v>681</v>
      </c>
      <c r="T378" s="1" t="s">
        <v>681</v>
      </c>
      <c r="U378" s="1" t="s">
        <v>48</v>
      </c>
    </row>
    <row r="379" spans="1:21" ht="13.2" x14ac:dyDescent="0.25">
      <c r="A379" s="1">
        <v>111341</v>
      </c>
      <c r="B379" s="2">
        <v>43775.585416666669</v>
      </c>
      <c r="C379" s="1" t="s">
        <v>504</v>
      </c>
      <c r="D379" s="1" t="s">
        <v>79</v>
      </c>
      <c r="E379" s="1" t="s">
        <v>80</v>
      </c>
      <c r="F379" s="1" t="s">
        <v>276</v>
      </c>
      <c r="G379" s="1" t="s">
        <v>25</v>
      </c>
      <c r="H379" s="1" t="s">
        <v>26</v>
      </c>
      <c r="I379" s="1" t="s">
        <v>27</v>
      </c>
      <c r="J379" s="1" t="s">
        <v>28</v>
      </c>
      <c r="K379" s="2">
        <v>43812.76458333333</v>
      </c>
      <c r="L379" s="2">
        <v>43776.085416666669</v>
      </c>
      <c r="M379" s="1">
        <v>0</v>
      </c>
      <c r="N379" s="1">
        <v>1</v>
      </c>
      <c r="O379" s="1" t="s">
        <v>29</v>
      </c>
      <c r="P379" s="1" t="s">
        <v>30</v>
      </c>
      <c r="Q379" s="1">
        <v>18</v>
      </c>
      <c r="R379" s="1">
        <v>3</v>
      </c>
      <c r="S379" t="s">
        <v>681</v>
      </c>
      <c r="T379" s="1" t="s">
        <v>681</v>
      </c>
      <c r="U379" s="1" t="s">
        <v>48</v>
      </c>
    </row>
    <row r="380" spans="1:21" ht="13.2" x14ac:dyDescent="0.25">
      <c r="A380" s="1">
        <v>111303</v>
      </c>
      <c r="B380" s="2">
        <v>43727.394444444442</v>
      </c>
      <c r="C380" s="1" t="s">
        <v>505</v>
      </c>
      <c r="D380" s="1" t="s">
        <v>315</v>
      </c>
      <c r="E380" s="1" t="s">
        <v>316</v>
      </c>
      <c r="F380" s="1" t="s">
        <v>276</v>
      </c>
      <c r="G380" s="1" t="s">
        <v>25</v>
      </c>
      <c r="H380" s="1" t="s">
        <v>26</v>
      </c>
      <c r="I380" s="1" t="s">
        <v>27</v>
      </c>
      <c r="J380" s="1" t="s">
        <v>28</v>
      </c>
      <c r="K380" s="2">
        <v>43812.753472222219</v>
      </c>
      <c r="L380" s="2">
        <v>43727.894444444442</v>
      </c>
      <c r="M380" s="1">
        <v>0</v>
      </c>
      <c r="N380" s="1">
        <v>1</v>
      </c>
      <c r="O380" s="1" t="s">
        <v>29</v>
      </c>
      <c r="P380" s="1" t="s">
        <v>30</v>
      </c>
      <c r="Q380" s="1">
        <v>13</v>
      </c>
      <c r="R380" s="1">
        <v>1</v>
      </c>
      <c r="S380" t="s">
        <v>681</v>
      </c>
      <c r="T380" s="1" t="s">
        <v>681</v>
      </c>
      <c r="U380" s="1" t="s">
        <v>48</v>
      </c>
    </row>
    <row r="381" spans="1:21" ht="13.2" x14ac:dyDescent="0.25">
      <c r="A381" s="1">
        <v>111350</v>
      </c>
      <c r="B381" s="2">
        <v>43795.739583333336</v>
      </c>
      <c r="C381" s="1" t="s">
        <v>506</v>
      </c>
      <c r="D381" s="1" t="s">
        <v>51</v>
      </c>
      <c r="E381" s="1" t="s">
        <v>52</v>
      </c>
      <c r="F381" s="1" t="s">
        <v>276</v>
      </c>
      <c r="G381" s="1" t="s">
        <v>25</v>
      </c>
      <c r="H381" s="1" t="s">
        <v>62</v>
      </c>
      <c r="I381" s="1" t="s">
        <v>27</v>
      </c>
      <c r="J381" s="1" t="s">
        <v>28</v>
      </c>
      <c r="K381" s="2">
        <v>43809.354166666664</v>
      </c>
      <c r="L381" s="2">
        <v>43796.239583333336</v>
      </c>
      <c r="M381" s="1">
        <v>0</v>
      </c>
      <c r="N381" s="1">
        <v>1</v>
      </c>
      <c r="O381" s="1" t="s">
        <v>29</v>
      </c>
      <c r="P381" s="1" t="s">
        <v>30</v>
      </c>
      <c r="Q381" s="1">
        <v>4</v>
      </c>
      <c r="R381" s="1">
        <v>0</v>
      </c>
      <c r="S381" t="s">
        <v>681</v>
      </c>
      <c r="T381" s="1" t="s">
        <v>681</v>
      </c>
      <c r="U381" s="1" t="s">
        <v>33</v>
      </c>
    </row>
    <row r="382" spans="1:21" ht="13.2" x14ac:dyDescent="0.25">
      <c r="A382" s="1">
        <v>111349</v>
      </c>
      <c r="B382" s="2">
        <v>43794.717361111114</v>
      </c>
      <c r="C382" s="1" t="s">
        <v>507</v>
      </c>
      <c r="D382" s="1" t="s">
        <v>51</v>
      </c>
      <c r="E382" s="1" t="s">
        <v>52</v>
      </c>
      <c r="F382" s="1" t="s">
        <v>276</v>
      </c>
      <c r="G382" s="1" t="s">
        <v>25</v>
      </c>
      <c r="H382" s="1" t="s">
        <v>26</v>
      </c>
      <c r="I382" s="1" t="s">
        <v>27</v>
      </c>
      <c r="J382" s="1" t="s">
        <v>28</v>
      </c>
      <c r="K382" s="2">
        <v>43801.729861111111</v>
      </c>
      <c r="L382" s="2">
        <v>43795.217361111114</v>
      </c>
      <c r="M382" s="1">
        <v>0</v>
      </c>
      <c r="N382" s="1">
        <v>1</v>
      </c>
      <c r="O382" s="1" t="s">
        <v>29</v>
      </c>
      <c r="P382" s="1" t="s">
        <v>30</v>
      </c>
      <c r="Q382" s="1">
        <v>5</v>
      </c>
      <c r="R382" s="1">
        <v>1</v>
      </c>
      <c r="S382" t="s">
        <v>681</v>
      </c>
      <c r="T382" s="1" t="s">
        <v>681</v>
      </c>
      <c r="U382" s="1" t="s">
        <v>33</v>
      </c>
    </row>
    <row r="383" spans="1:21" ht="13.2" x14ac:dyDescent="0.25">
      <c r="A383" s="1">
        <v>111338</v>
      </c>
      <c r="B383" s="2">
        <v>43768.703472222223</v>
      </c>
      <c r="C383" s="1" t="s">
        <v>508</v>
      </c>
      <c r="D383" s="1" t="s">
        <v>92</v>
      </c>
      <c r="E383" s="1" t="s">
        <v>93</v>
      </c>
      <c r="F383" s="1" t="s">
        <v>276</v>
      </c>
      <c r="G383" s="1" t="s">
        <v>25</v>
      </c>
      <c r="H383" s="1" t="s">
        <v>26</v>
      </c>
      <c r="I383" s="1" t="s">
        <v>27</v>
      </c>
      <c r="J383" s="1" t="s">
        <v>28</v>
      </c>
      <c r="K383" s="2">
        <v>43796.73333333333</v>
      </c>
      <c r="L383" s="2">
        <v>43791.708333333336</v>
      </c>
      <c r="M383" s="1">
        <v>0</v>
      </c>
      <c r="N383" s="1">
        <v>1</v>
      </c>
      <c r="O383" s="1" t="s">
        <v>29</v>
      </c>
      <c r="P383" s="1" t="s">
        <v>39</v>
      </c>
      <c r="Q383" s="1">
        <v>33</v>
      </c>
      <c r="R383" s="1">
        <v>20</v>
      </c>
      <c r="S383" t="s">
        <v>681</v>
      </c>
      <c r="T383" s="1" t="s">
        <v>681</v>
      </c>
      <c r="U383" s="1" t="s">
        <v>33</v>
      </c>
    </row>
    <row r="384" spans="1:21" ht="13.2" x14ac:dyDescent="0.25">
      <c r="A384" s="1">
        <v>111342</v>
      </c>
      <c r="B384" s="2">
        <v>43775.757638888892</v>
      </c>
      <c r="C384" s="1" t="s">
        <v>509</v>
      </c>
      <c r="D384" s="1" t="s">
        <v>147</v>
      </c>
      <c r="E384" s="1" t="s">
        <v>148</v>
      </c>
      <c r="F384" s="1" t="s">
        <v>276</v>
      </c>
      <c r="G384" s="1" t="s">
        <v>25</v>
      </c>
      <c r="H384" s="1" t="s">
        <v>26</v>
      </c>
      <c r="I384" s="1" t="s">
        <v>27</v>
      </c>
      <c r="J384" s="1" t="s">
        <v>28</v>
      </c>
      <c r="K384" s="2">
        <v>43796.718055555553</v>
      </c>
      <c r="L384" s="2">
        <v>43790.708333333336</v>
      </c>
      <c r="M384" s="1">
        <v>0</v>
      </c>
      <c r="N384" s="1">
        <v>1</v>
      </c>
      <c r="O384" s="1" t="s">
        <v>29</v>
      </c>
      <c r="P384" s="1" t="s">
        <v>39</v>
      </c>
      <c r="Q384" s="1">
        <v>22</v>
      </c>
      <c r="R384" s="1">
        <v>11</v>
      </c>
      <c r="S384" t="s">
        <v>681</v>
      </c>
      <c r="T384" s="1" t="s">
        <v>681</v>
      </c>
      <c r="U384" s="1" t="s">
        <v>33</v>
      </c>
    </row>
    <row r="385" spans="1:21" ht="13.2" x14ac:dyDescent="0.25">
      <c r="A385" s="1">
        <v>111348</v>
      </c>
      <c r="B385" s="2">
        <v>43794.62222222222</v>
      </c>
      <c r="C385" s="1" t="s">
        <v>510</v>
      </c>
      <c r="D385" s="1" t="s">
        <v>92</v>
      </c>
      <c r="E385" s="1" t="s">
        <v>93</v>
      </c>
      <c r="F385" s="1" t="s">
        <v>276</v>
      </c>
      <c r="G385" s="1" t="s">
        <v>25</v>
      </c>
      <c r="H385" s="1" t="s">
        <v>62</v>
      </c>
      <c r="I385" s="1" t="s">
        <v>27</v>
      </c>
      <c r="J385" s="1" t="s">
        <v>28</v>
      </c>
      <c r="K385" s="2">
        <v>43796.716666666667</v>
      </c>
      <c r="L385" s="2">
        <v>43795.12222222222</v>
      </c>
      <c r="M385" s="1">
        <v>0</v>
      </c>
      <c r="N385" s="1">
        <v>1</v>
      </c>
      <c r="O385" s="1" t="s">
        <v>29</v>
      </c>
      <c r="P385" s="1" t="s">
        <v>39</v>
      </c>
      <c r="Q385" s="1">
        <v>8</v>
      </c>
      <c r="R385" s="1">
        <v>5</v>
      </c>
      <c r="S385" t="s">
        <v>681</v>
      </c>
      <c r="T385" s="1" t="s">
        <v>681</v>
      </c>
      <c r="U385" s="1" t="s">
        <v>33</v>
      </c>
    </row>
    <row r="386" spans="1:21" ht="13.2" x14ac:dyDescent="0.25">
      <c r="A386" s="1">
        <v>111344</v>
      </c>
      <c r="B386" s="2">
        <v>43784.602083333331</v>
      </c>
      <c r="C386" s="1" t="s">
        <v>511</v>
      </c>
      <c r="D386" s="1" t="s">
        <v>51</v>
      </c>
      <c r="E386" s="1" t="s">
        <v>52</v>
      </c>
      <c r="F386" s="1" t="s">
        <v>276</v>
      </c>
      <c r="G386" s="1" t="s">
        <v>25</v>
      </c>
      <c r="H386" s="1" t="s">
        <v>62</v>
      </c>
      <c r="I386" s="1" t="s">
        <v>27</v>
      </c>
      <c r="J386" s="1" t="s">
        <v>28</v>
      </c>
      <c r="K386" s="2">
        <v>43794.724999999999</v>
      </c>
      <c r="L386" s="2">
        <v>43785.102083333331</v>
      </c>
      <c r="M386" s="1">
        <v>0</v>
      </c>
      <c r="N386" s="1">
        <v>1</v>
      </c>
      <c r="O386" s="1" t="s">
        <v>29</v>
      </c>
      <c r="P386" s="1" t="s">
        <v>96</v>
      </c>
      <c r="Q386" s="1">
        <v>5</v>
      </c>
      <c r="R386" s="1">
        <v>0</v>
      </c>
      <c r="S386" t="s">
        <v>681</v>
      </c>
      <c r="T386" s="1" t="s">
        <v>681</v>
      </c>
      <c r="U386" s="1" t="s">
        <v>48</v>
      </c>
    </row>
    <row r="387" spans="1:21" ht="13.2" x14ac:dyDescent="0.25">
      <c r="A387" s="1">
        <v>111345</v>
      </c>
      <c r="B387" s="2">
        <v>43784.756944444445</v>
      </c>
      <c r="C387" s="1" t="s">
        <v>512</v>
      </c>
      <c r="D387" s="1" t="s">
        <v>178</v>
      </c>
      <c r="E387" s="1" t="s">
        <v>179</v>
      </c>
      <c r="F387" s="1" t="s">
        <v>276</v>
      </c>
      <c r="G387" s="1" t="s">
        <v>25</v>
      </c>
      <c r="H387" s="1" t="s">
        <v>26</v>
      </c>
      <c r="I387" s="1" t="s">
        <v>27</v>
      </c>
      <c r="J387" s="1" t="s">
        <v>28</v>
      </c>
      <c r="K387" s="2">
        <v>43790.739583333336</v>
      </c>
      <c r="L387" s="2">
        <v>43785.256944444445</v>
      </c>
      <c r="M387" s="1">
        <v>0</v>
      </c>
      <c r="N387" s="1">
        <v>1</v>
      </c>
      <c r="O387" s="1" t="s">
        <v>29</v>
      </c>
      <c r="P387" s="1" t="s">
        <v>39</v>
      </c>
      <c r="Q387" s="1">
        <v>7</v>
      </c>
      <c r="R387" s="1">
        <v>1</v>
      </c>
      <c r="S387" t="s">
        <v>681</v>
      </c>
      <c r="T387" s="1" t="s">
        <v>681</v>
      </c>
      <c r="U387" s="1" t="s">
        <v>33</v>
      </c>
    </row>
    <row r="388" spans="1:21" ht="13.2" x14ac:dyDescent="0.25">
      <c r="A388" s="1">
        <v>111328</v>
      </c>
      <c r="B388" s="2">
        <v>43755.496527777781</v>
      </c>
      <c r="C388" s="1" t="s">
        <v>513</v>
      </c>
      <c r="D388" s="1" t="s">
        <v>51</v>
      </c>
      <c r="E388" s="1" t="s">
        <v>52</v>
      </c>
      <c r="F388" s="1" t="s">
        <v>276</v>
      </c>
      <c r="G388" s="1" t="s">
        <v>25</v>
      </c>
      <c r="H388" s="1" t="s">
        <v>62</v>
      </c>
      <c r="I388" s="1" t="s">
        <v>27</v>
      </c>
      <c r="J388" s="1" t="s">
        <v>28</v>
      </c>
      <c r="K388" s="2">
        <v>43784.728472222225</v>
      </c>
      <c r="L388" s="2">
        <v>43755.996527777781</v>
      </c>
      <c r="M388" s="1">
        <v>0</v>
      </c>
      <c r="N388" s="1">
        <v>1</v>
      </c>
      <c r="O388" s="1" t="s">
        <v>29</v>
      </c>
      <c r="P388" s="1" t="s">
        <v>30</v>
      </c>
      <c r="Q388" s="1">
        <v>7</v>
      </c>
      <c r="R388" s="1">
        <v>1</v>
      </c>
      <c r="S388" t="s">
        <v>681</v>
      </c>
      <c r="T388" s="1" t="s">
        <v>681</v>
      </c>
      <c r="U388" s="1" t="s">
        <v>48</v>
      </c>
    </row>
    <row r="389" spans="1:21" ht="13.2" x14ac:dyDescent="0.25">
      <c r="A389" s="1">
        <v>111343</v>
      </c>
      <c r="B389" s="2">
        <v>43776.692361111112</v>
      </c>
      <c r="C389" s="1" t="s">
        <v>514</v>
      </c>
      <c r="D389" s="1" t="s">
        <v>92</v>
      </c>
      <c r="E389" s="1" t="s">
        <v>93</v>
      </c>
      <c r="F389" s="1" t="s">
        <v>276</v>
      </c>
      <c r="G389" s="1" t="s">
        <v>25</v>
      </c>
      <c r="H389" s="1" t="s">
        <v>62</v>
      </c>
      <c r="I389" s="1" t="s">
        <v>27</v>
      </c>
      <c r="J389" s="1" t="s">
        <v>28</v>
      </c>
      <c r="K389" s="2">
        <v>43777.667361111111</v>
      </c>
      <c r="L389" s="2">
        <v>43777.192361111112</v>
      </c>
      <c r="M389" s="1">
        <v>0</v>
      </c>
      <c r="N389" s="1">
        <v>1</v>
      </c>
      <c r="O389" s="1" t="s">
        <v>29</v>
      </c>
      <c r="P389" s="1" t="s">
        <v>39</v>
      </c>
      <c r="Q389" s="1">
        <v>4</v>
      </c>
      <c r="R389" s="1">
        <v>2</v>
      </c>
      <c r="S389" t="s">
        <v>681</v>
      </c>
      <c r="T389" s="1" t="s">
        <v>681</v>
      </c>
      <c r="U389" s="1" t="s">
        <v>33</v>
      </c>
    </row>
    <row r="390" spans="1:21" ht="13.2" x14ac:dyDescent="0.25">
      <c r="A390" s="1">
        <v>111332</v>
      </c>
      <c r="B390" s="2">
        <v>43763.427083333336</v>
      </c>
      <c r="C390" s="1" t="s">
        <v>515</v>
      </c>
      <c r="D390" s="1" t="s">
        <v>51</v>
      </c>
      <c r="E390" s="1" t="s">
        <v>52</v>
      </c>
      <c r="F390" s="1" t="s">
        <v>276</v>
      </c>
      <c r="G390" s="1" t="s">
        <v>25</v>
      </c>
      <c r="H390" s="1" t="s">
        <v>62</v>
      </c>
      <c r="I390" s="1" t="s">
        <v>27</v>
      </c>
      <c r="J390" s="1" t="s">
        <v>28</v>
      </c>
      <c r="K390" s="2">
        <v>43775.731249999997</v>
      </c>
      <c r="L390" s="2">
        <v>43763.927083333336</v>
      </c>
      <c r="M390" s="1">
        <v>0</v>
      </c>
      <c r="N390" s="1">
        <v>1</v>
      </c>
      <c r="O390" s="1" t="s">
        <v>29</v>
      </c>
      <c r="P390" s="1" t="s">
        <v>30</v>
      </c>
      <c r="Q390" s="1">
        <v>5</v>
      </c>
      <c r="R390" s="1">
        <v>0</v>
      </c>
      <c r="S390" t="s">
        <v>681</v>
      </c>
      <c r="T390" s="1" t="s">
        <v>681</v>
      </c>
      <c r="U390" s="1" t="s">
        <v>48</v>
      </c>
    </row>
    <row r="391" spans="1:21" ht="13.2" x14ac:dyDescent="0.25">
      <c r="A391" s="1">
        <v>111340</v>
      </c>
      <c r="B391" s="2">
        <v>43774.447222222225</v>
      </c>
      <c r="C391" s="1" t="s">
        <v>516</v>
      </c>
      <c r="D391" s="1" t="s">
        <v>51</v>
      </c>
      <c r="E391" s="1" t="s">
        <v>52</v>
      </c>
      <c r="F391" s="1" t="s">
        <v>276</v>
      </c>
      <c r="G391" s="1" t="s">
        <v>25</v>
      </c>
      <c r="H391" s="1" t="s">
        <v>62</v>
      </c>
      <c r="I391" s="1" t="s">
        <v>27</v>
      </c>
      <c r="J391" s="1" t="s">
        <v>28</v>
      </c>
      <c r="K391" s="2">
        <v>43774.597222222219</v>
      </c>
      <c r="L391" s="2">
        <v>43774.947222222225</v>
      </c>
      <c r="M391" s="1">
        <v>0</v>
      </c>
      <c r="N391" s="1">
        <v>1</v>
      </c>
      <c r="O391" s="1" t="s">
        <v>29</v>
      </c>
      <c r="P391" s="1" t="s">
        <v>96</v>
      </c>
      <c r="Q391" s="1">
        <v>7</v>
      </c>
      <c r="R391" s="1">
        <v>0</v>
      </c>
      <c r="S391" t="s">
        <v>681</v>
      </c>
      <c r="T391" s="1" t="s">
        <v>681</v>
      </c>
      <c r="U391" s="1" t="s">
        <v>48</v>
      </c>
    </row>
    <row r="392" spans="1:21" ht="13.2" x14ac:dyDescent="0.25">
      <c r="A392" s="1">
        <v>111330</v>
      </c>
      <c r="B392" s="2">
        <v>43759.725694444445</v>
      </c>
      <c r="C392" s="1" t="s">
        <v>517</v>
      </c>
      <c r="D392" s="1" t="s">
        <v>92</v>
      </c>
      <c r="E392" s="1" t="s">
        <v>93</v>
      </c>
      <c r="F392" s="1" t="s">
        <v>276</v>
      </c>
      <c r="G392" s="1" t="s">
        <v>25</v>
      </c>
      <c r="H392" s="1" t="s">
        <v>26</v>
      </c>
      <c r="I392" s="1" t="s">
        <v>27</v>
      </c>
      <c r="J392" s="1" t="s">
        <v>28</v>
      </c>
      <c r="K392" s="2">
        <v>43767.729166666664</v>
      </c>
      <c r="L392" s="2">
        <v>43762.708333333336</v>
      </c>
      <c r="M392" s="1">
        <v>0</v>
      </c>
      <c r="N392" s="1">
        <v>1</v>
      </c>
      <c r="O392" s="1" t="s">
        <v>29</v>
      </c>
      <c r="P392" s="1" t="s">
        <v>39</v>
      </c>
      <c r="Q392" s="1">
        <v>8</v>
      </c>
      <c r="R392" s="1">
        <v>4</v>
      </c>
      <c r="S392" t="s">
        <v>681</v>
      </c>
      <c r="T392" s="1" t="s">
        <v>681</v>
      </c>
      <c r="U392" s="1" t="s">
        <v>33</v>
      </c>
    </row>
    <row r="393" spans="1:21" ht="13.2" x14ac:dyDescent="0.25">
      <c r="A393" s="1">
        <v>111315</v>
      </c>
      <c r="B393" s="2">
        <v>43741.345833333333</v>
      </c>
      <c r="C393" s="1" t="s">
        <v>518</v>
      </c>
      <c r="D393" s="1" t="s">
        <v>113</v>
      </c>
      <c r="E393" s="1" t="s">
        <v>114</v>
      </c>
      <c r="F393" s="1" t="s">
        <v>276</v>
      </c>
      <c r="G393" s="1" t="s">
        <v>25</v>
      </c>
      <c r="H393" s="1" t="s">
        <v>26</v>
      </c>
      <c r="I393" s="1" t="s">
        <v>27</v>
      </c>
      <c r="J393" s="1" t="s">
        <v>28</v>
      </c>
      <c r="K393" s="2">
        <v>43762.711111111108</v>
      </c>
      <c r="L393" s="2">
        <v>43759.708333333336</v>
      </c>
      <c r="M393" s="1">
        <v>0</v>
      </c>
      <c r="N393" s="1">
        <v>1</v>
      </c>
      <c r="O393" s="1" t="s">
        <v>29</v>
      </c>
      <c r="P393" s="1" t="s">
        <v>39</v>
      </c>
      <c r="Q393" s="1">
        <v>21</v>
      </c>
      <c r="R393" s="1">
        <v>5</v>
      </c>
      <c r="S393" t="s">
        <v>681</v>
      </c>
      <c r="T393" s="1" t="s">
        <v>681</v>
      </c>
      <c r="U393" s="1" t="s">
        <v>33</v>
      </c>
    </row>
    <row r="394" spans="1:21" ht="13.2" x14ac:dyDescent="0.25">
      <c r="A394" s="1">
        <v>111329</v>
      </c>
      <c r="B394" s="2">
        <v>43756.664583333331</v>
      </c>
      <c r="C394" s="1" t="s">
        <v>519</v>
      </c>
      <c r="D394" s="1" t="s">
        <v>92</v>
      </c>
      <c r="E394" s="1" t="s">
        <v>93</v>
      </c>
      <c r="F394" s="1" t="s">
        <v>276</v>
      </c>
      <c r="G394" s="1" t="s">
        <v>25</v>
      </c>
      <c r="H394" s="1" t="s">
        <v>26</v>
      </c>
      <c r="I394" s="1" t="s">
        <v>27</v>
      </c>
      <c r="J394" s="1" t="s">
        <v>28</v>
      </c>
      <c r="K394" s="2">
        <v>43762.709722222222</v>
      </c>
      <c r="L394" s="2">
        <v>43759.708333333336</v>
      </c>
      <c r="M394" s="1">
        <v>0</v>
      </c>
      <c r="N394" s="1">
        <v>1</v>
      </c>
      <c r="O394" s="1" t="s">
        <v>29</v>
      </c>
      <c r="P394" s="1" t="s">
        <v>39</v>
      </c>
      <c r="Q394" s="1">
        <v>9</v>
      </c>
      <c r="R394" s="1">
        <v>5</v>
      </c>
      <c r="S394" t="s">
        <v>681</v>
      </c>
      <c r="T394" s="1" t="s">
        <v>681</v>
      </c>
      <c r="U394" s="1" t="s">
        <v>33</v>
      </c>
    </row>
    <row r="395" spans="1:21" ht="13.2" x14ac:dyDescent="0.25">
      <c r="A395" s="1">
        <v>111323</v>
      </c>
      <c r="B395" s="2">
        <v>43749.571527777778</v>
      </c>
      <c r="C395" s="1" t="s">
        <v>520</v>
      </c>
      <c r="D395" s="1" t="s">
        <v>113</v>
      </c>
      <c r="E395" s="1" t="s">
        <v>114</v>
      </c>
      <c r="F395" s="1" t="s">
        <v>276</v>
      </c>
      <c r="G395" s="1" t="s">
        <v>25</v>
      </c>
      <c r="H395" s="1" t="s">
        <v>26</v>
      </c>
      <c r="I395" s="1" t="s">
        <v>27</v>
      </c>
      <c r="J395" s="1" t="s">
        <v>28</v>
      </c>
      <c r="K395" s="2">
        <v>43760.754166666666</v>
      </c>
      <c r="L395" s="2">
        <v>43750.071527777778</v>
      </c>
      <c r="M395" s="1">
        <v>0</v>
      </c>
      <c r="N395" s="1">
        <v>1</v>
      </c>
      <c r="O395" s="1" t="s">
        <v>29</v>
      </c>
      <c r="P395" s="1" t="s">
        <v>39</v>
      </c>
      <c r="Q395" s="1">
        <v>23</v>
      </c>
      <c r="R395" s="1">
        <v>3</v>
      </c>
      <c r="S395" t="s">
        <v>681</v>
      </c>
      <c r="T395" s="1" t="s">
        <v>681</v>
      </c>
      <c r="U395" s="1" t="s">
        <v>33</v>
      </c>
    </row>
    <row r="396" spans="1:21" ht="13.2" x14ac:dyDescent="0.25">
      <c r="A396" s="1">
        <v>111319</v>
      </c>
      <c r="B396" s="2">
        <v>43745.565972222219</v>
      </c>
      <c r="C396" s="1" t="s">
        <v>521</v>
      </c>
      <c r="D396" s="1" t="s">
        <v>66</v>
      </c>
      <c r="E396" s="1" t="s">
        <v>67</v>
      </c>
      <c r="F396" s="1" t="s">
        <v>276</v>
      </c>
      <c r="G396" s="1" t="s">
        <v>25</v>
      </c>
      <c r="H396" s="1" t="s">
        <v>26</v>
      </c>
      <c r="I396" s="1" t="s">
        <v>27</v>
      </c>
      <c r="J396" s="1" t="s">
        <v>28</v>
      </c>
      <c r="K396" s="2">
        <v>43756.420138888891</v>
      </c>
      <c r="L396" s="2">
        <v>43746.065972222219</v>
      </c>
      <c r="M396" s="1">
        <v>0</v>
      </c>
      <c r="N396" s="1">
        <v>1</v>
      </c>
      <c r="O396" s="1" t="s">
        <v>29</v>
      </c>
      <c r="P396" s="1" t="s">
        <v>39</v>
      </c>
      <c r="Q396" s="1">
        <v>8</v>
      </c>
      <c r="R396" s="1">
        <v>2</v>
      </c>
      <c r="S396" t="s">
        <v>681</v>
      </c>
      <c r="T396" s="1" t="s">
        <v>681</v>
      </c>
      <c r="U396" s="1" t="s">
        <v>48</v>
      </c>
    </row>
    <row r="397" spans="1:21" ht="13.2" x14ac:dyDescent="0.25">
      <c r="A397" s="1">
        <v>111313</v>
      </c>
      <c r="B397" s="2">
        <v>43740.652777777781</v>
      </c>
      <c r="C397" s="1" t="s">
        <v>522</v>
      </c>
      <c r="D397" s="1" t="s">
        <v>147</v>
      </c>
      <c r="E397" s="1" t="s">
        <v>148</v>
      </c>
      <c r="F397" s="1" t="s">
        <v>276</v>
      </c>
      <c r="G397" s="1" t="s">
        <v>25</v>
      </c>
      <c r="H397" s="1" t="s">
        <v>62</v>
      </c>
      <c r="I397" s="1" t="s">
        <v>27</v>
      </c>
      <c r="J397" s="1" t="s">
        <v>28</v>
      </c>
      <c r="K397" s="2">
        <v>43754.736111111109</v>
      </c>
      <c r="L397" s="2">
        <v>43752.291666666664</v>
      </c>
      <c r="M397" s="1">
        <v>0</v>
      </c>
      <c r="N397" s="1">
        <v>1</v>
      </c>
      <c r="O397" s="1" t="s">
        <v>29</v>
      </c>
      <c r="P397" s="1" t="s">
        <v>39</v>
      </c>
      <c r="Q397" s="1">
        <v>10</v>
      </c>
      <c r="R397" s="1">
        <v>3</v>
      </c>
      <c r="S397" t="s">
        <v>681</v>
      </c>
      <c r="T397" s="1" t="s">
        <v>681</v>
      </c>
      <c r="U397" s="1" t="s">
        <v>33</v>
      </c>
    </row>
    <row r="398" spans="1:21" ht="13.2" x14ac:dyDescent="0.25">
      <c r="A398" s="1">
        <v>111327</v>
      </c>
      <c r="B398" s="2">
        <v>43753.62777777778</v>
      </c>
      <c r="C398" s="1" t="s">
        <v>523</v>
      </c>
      <c r="D398" s="1" t="s">
        <v>92</v>
      </c>
      <c r="E398" s="1" t="s">
        <v>93</v>
      </c>
      <c r="F398" s="1" t="s">
        <v>276</v>
      </c>
      <c r="G398" s="1" t="s">
        <v>25</v>
      </c>
      <c r="H398" s="1" t="s">
        <v>62</v>
      </c>
      <c r="I398" s="1" t="s">
        <v>27</v>
      </c>
      <c r="J398" s="1" t="s">
        <v>28</v>
      </c>
      <c r="K398" s="2">
        <v>43754.558333333334</v>
      </c>
      <c r="L398" s="2">
        <v>43754.708333333336</v>
      </c>
      <c r="M398" s="1">
        <v>0</v>
      </c>
      <c r="N398" s="1">
        <v>1</v>
      </c>
      <c r="O398" s="1" t="s">
        <v>29</v>
      </c>
      <c r="P398" s="1" t="s">
        <v>39</v>
      </c>
      <c r="Q398" s="1">
        <v>6</v>
      </c>
      <c r="R398" s="1">
        <v>1</v>
      </c>
      <c r="S398" t="s">
        <v>681</v>
      </c>
      <c r="T398" s="1" t="s">
        <v>681</v>
      </c>
      <c r="U398" s="1" t="s">
        <v>33</v>
      </c>
    </row>
    <row r="399" spans="1:21" ht="13.2" x14ac:dyDescent="0.25">
      <c r="A399" s="1">
        <v>111289</v>
      </c>
      <c r="B399" s="2">
        <v>43697.447222222225</v>
      </c>
      <c r="C399" s="1" t="s">
        <v>524</v>
      </c>
      <c r="D399" s="1" t="s">
        <v>315</v>
      </c>
      <c r="E399" s="1" t="s">
        <v>316</v>
      </c>
      <c r="F399" s="1" t="s">
        <v>276</v>
      </c>
      <c r="G399" s="1" t="s">
        <v>25</v>
      </c>
      <c r="H399" s="1" t="s">
        <v>26</v>
      </c>
      <c r="I399" s="1" t="s">
        <v>27</v>
      </c>
      <c r="J399" s="1" t="s">
        <v>28</v>
      </c>
      <c r="K399" s="2">
        <v>43753.718055555553</v>
      </c>
      <c r="L399" s="2">
        <v>43697.947222222225</v>
      </c>
      <c r="M399" s="1">
        <v>0</v>
      </c>
      <c r="N399" s="1">
        <v>1</v>
      </c>
      <c r="O399" s="1" t="s">
        <v>29</v>
      </c>
      <c r="P399" s="1" t="s">
        <v>30</v>
      </c>
      <c r="Q399" s="1">
        <v>16</v>
      </c>
      <c r="R399" s="1">
        <v>5</v>
      </c>
      <c r="S399" t="s">
        <v>681</v>
      </c>
      <c r="T399" s="1" t="s">
        <v>681</v>
      </c>
      <c r="U399" s="1" t="s">
        <v>33</v>
      </c>
    </row>
    <row r="400" spans="1:21" ht="13.2" x14ac:dyDescent="0.25">
      <c r="A400" s="1">
        <v>111311</v>
      </c>
      <c r="B400" s="2">
        <v>43738.421527777777</v>
      </c>
      <c r="C400" s="1" t="s">
        <v>525</v>
      </c>
      <c r="D400" s="1" t="s">
        <v>22</v>
      </c>
      <c r="E400" s="1" t="s">
        <v>23</v>
      </c>
      <c r="F400" s="1" t="s">
        <v>276</v>
      </c>
      <c r="G400" s="1" t="s">
        <v>25</v>
      </c>
      <c r="H400" s="1" t="s">
        <v>26</v>
      </c>
      <c r="I400" s="1" t="s">
        <v>27</v>
      </c>
      <c r="J400" s="1" t="s">
        <v>28</v>
      </c>
      <c r="K400" s="2">
        <v>43747.712500000001</v>
      </c>
      <c r="L400" s="2">
        <v>43738.921527777777</v>
      </c>
      <c r="M400" s="1">
        <v>0</v>
      </c>
      <c r="N400" s="1">
        <v>1</v>
      </c>
      <c r="O400" s="1" t="s">
        <v>29</v>
      </c>
      <c r="P400" s="1" t="s">
        <v>30</v>
      </c>
      <c r="Q400" s="1">
        <v>17</v>
      </c>
      <c r="R400" s="1">
        <v>3</v>
      </c>
      <c r="S400" t="s">
        <v>681</v>
      </c>
      <c r="T400" s="1" t="s">
        <v>681</v>
      </c>
      <c r="U400" s="1" t="s">
        <v>33</v>
      </c>
    </row>
    <row r="401" spans="1:21" ht="13.2" x14ac:dyDescent="0.25">
      <c r="A401" s="1">
        <v>111316</v>
      </c>
      <c r="B401" s="2">
        <v>43741.710416666669</v>
      </c>
      <c r="C401" s="1" t="s">
        <v>526</v>
      </c>
      <c r="D401" s="1" t="s">
        <v>92</v>
      </c>
      <c r="E401" s="1" t="s">
        <v>93</v>
      </c>
      <c r="F401" s="1" t="s">
        <v>276</v>
      </c>
      <c r="G401" s="1" t="s">
        <v>25</v>
      </c>
      <c r="H401" s="1" t="s">
        <v>62</v>
      </c>
      <c r="I401" s="1" t="s">
        <v>27</v>
      </c>
      <c r="J401" s="1" t="s">
        <v>28</v>
      </c>
      <c r="K401" s="2">
        <v>43745.724999999999</v>
      </c>
      <c r="L401" s="2">
        <v>43742.210416666669</v>
      </c>
      <c r="M401" s="1">
        <v>0</v>
      </c>
      <c r="N401" s="1">
        <v>1</v>
      </c>
      <c r="O401" s="1" t="s">
        <v>29</v>
      </c>
      <c r="P401" s="1" t="s">
        <v>39</v>
      </c>
      <c r="Q401" s="1">
        <v>6</v>
      </c>
      <c r="R401" s="1">
        <v>3</v>
      </c>
      <c r="S401" t="s">
        <v>681</v>
      </c>
      <c r="T401" s="1" t="s">
        <v>681</v>
      </c>
      <c r="U401" s="1" t="s">
        <v>33</v>
      </c>
    </row>
    <row r="402" spans="1:21" ht="13.2" x14ac:dyDescent="0.25">
      <c r="A402" s="1">
        <v>111308</v>
      </c>
      <c r="B402" s="2">
        <v>43733.690972222219</v>
      </c>
      <c r="C402" s="1" t="s">
        <v>527</v>
      </c>
      <c r="D402" s="1" t="s">
        <v>113</v>
      </c>
      <c r="E402" s="1" t="s">
        <v>114</v>
      </c>
      <c r="F402" s="1" t="s">
        <v>276</v>
      </c>
      <c r="G402" s="1" t="s">
        <v>25</v>
      </c>
      <c r="H402" s="1" t="s">
        <v>26</v>
      </c>
      <c r="I402" s="1" t="s">
        <v>27</v>
      </c>
      <c r="J402" s="1" t="s">
        <v>28</v>
      </c>
      <c r="K402" s="2">
        <v>43745.71597222222</v>
      </c>
      <c r="L402" s="2">
        <v>43734.190972222219</v>
      </c>
      <c r="M402" s="1">
        <v>0</v>
      </c>
      <c r="N402" s="1">
        <v>1</v>
      </c>
      <c r="O402" s="1" t="s">
        <v>29</v>
      </c>
      <c r="P402" s="1" t="s">
        <v>39</v>
      </c>
      <c r="Q402" s="1">
        <v>7</v>
      </c>
      <c r="R402" s="1">
        <v>1</v>
      </c>
      <c r="S402" t="s">
        <v>681</v>
      </c>
      <c r="T402" s="1" t="s">
        <v>681</v>
      </c>
      <c r="U402" s="1" t="s">
        <v>33</v>
      </c>
    </row>
    <row r="403" spans="1:21" ht="13.2" x14ac:dyDescent="0.25">
      <c r="A403" s="1">
        <v>111305</v>
      </c>
      <c r="B403" s="2">
        <v>43728.679166666669</v>
      </c>
      <c r="C403" s="1" t="s">
        <v>528</v>
      </c>
      <c r="D403" s="1" t="s">
        <v>79</v>
      </c>
      <c r="E403" s="1" t="s">
        <v>80</v>
      </c>
      <c r="F403" s="1" t="s">
        <v>276</v>
      </c>
      <c r="G403" s="1" t="s">
        <v>25</v>
      </c>
      <c r="H403" s="1" t="s">
        <v>26</v>
      </c>
      <c r="I403" s="1" t="s">
        <v>27</v>
      </c>
      <c r="J403" s="1" t="s">
        <v>28</v>
      </c>
      <c r="K403" s="2">
        <v>43741.736805555556</v>
      </c>
      <c r="L403" s="2">
        <v>43729.179166666669</v>
      </c>
      <c r="M403" s="1">
        <v>0</v>
      </c>
      <c r="N403" s="1">
        <v>1</v>
      </c>
      <c r="O403" s="1" t="s">
        <v>29</v>
      </c>
      <c r="P403" s="1" t="s">
        <v>30</v>
      </c>
      <c r="Q403" s="1">
        <v>11</v>
      </c>
      <c r="R403" s="1">
        <v>1</v>
      </c>
      <c r="S403" t="s">
        <v>681</v>
      </c>
      <c r="T403" s="1" t="s">
        <v>681</v>
      </c>
      <c r="U403" s="1" t="s">
        <v>48</v>
      </c>
    </row>
    <row r="404" spans="1:21" ht="13.2" x14ac:dyDescent="0.25">
      <c r="A404" s="1">
        <v>111309</v>
      </c>
      <c r="B404" s="2">
        <v>43734.375694444447</v>
      </c>
      <c r="C404" s="1" t="s">
        <v>529</v>
      </c>
      <c r="D404" s="1" t="s">
        <v>147</v>
      </c>
      <c r="E404" s="1" t="s">
        <v>148</v>
      </c>
      <c r="F404" s="1" t="s">
        <v>276</v>
      </c>
      <c r="G404" s="1" t="s">
        <v>25</v>
      </c>
      <c r="H404" s="1" t="s">
        <v>26</v>
      </c>
      <c r="I404" s="1" t="s">
        <v>27</v>
      </c>
      <c r="J404" s="1" t="s">
        <v>28</v>
      </c>
      <c r="K404" s="2">
        <v>43740.720833333333</v>
      </c>
      <c r="L404" s="2">
        <v>43735.708333333336</v>
      </c>
      <c r="M404" s="1">
        <v>0</v>
      </c>
      <c r="N404" s="1">
        <v>1</v>
      </c>
      <c r="O404" s="1" t="s">
        <v>29</v>
      </c>
      <c r="P404" s="1" t="s">
        <v>39</v>
      </c>
      <c r="Q404" s="1">
        <v>10</v>
      </c>
      <c r="R404" s="1">
        <v>3</v>
      </c>
      <c r="S404" t="s">
        <v>681</v>
      </c>
      <c r="T404" s="1" t="s">
        <v>681</v>
      </c>
      <c r="U404" s="1" t="s">
        <v>33</v>
      </c>
    </row>
    <row r="405" spans="1:21" ht="13.2" x14ac:dyDescent="0.25">
      <c r="A405" s="1">
        <v>111234</v>
      </c>
      <c r="B405" s="2">
        <v>43635.472916666666</v>
      </c>
      <c r="C405" s="1" t="s">
        <v>530</v>
      </c>
      <c r="D405" s="1" t="s">
        <v>106</v>
      </c>
      <c r="E405" s="1" t="s">
        <v>107</v>
      </c>
      <c r="F405" s="1" t="s">
        <v>276</v>
      </c>
      <c r="G405" s="1" t="s">
        <v>43</v>
      </c>
      <c r="H405" s="1" t="s">
        <v>62</v>
      </c>
      <c r="I405" s="1" t="s">
        <v>85</v>
      </c>
      <c r="J405" s="1" t="s">
        <v>28</v>
      </c>
      <c r="K405" s="2">
        <v>43739.448611111111</v>
      </c>
      <c r="L405" s="2">
        <v>43636.708333333336</v>
      </c>
      <c r="M405" s="1">
        <v>0</v>
      </c>
      <c r="N405" s="1">
        <v>1</v>
      </c>
      <c r="O405" s="1" t="s">
        <v>69</v>
      </c>
      <c r="P405" s="1" t="s">
        <v>108</v>
      </c>
      <c r="Q405" s="1">
        <v>15</v>
      </c>
      <c r="R405" s="1">
        <v>0</v>
      </c>
      <c r="S405" t="s">
        <v>681</v>
      </c>
      <c r="T405" s="1" t="s">
        <v>681</v>
      </c>
      <c r="U405" s="1" t="s">
        <v>33</v>
      </c>
    </row>
    <row r="406" spans="1:21" ht="13.2" x14ac:dyDescent="0.25">
      <c r="A406" s="1">
        <v>111211</v>
      </c>
      <c r="B406" s="2">
        <v>43612.664583333331</v>
      </c>
      <c r="C406" s="1" t="s">
        <v>531</v>
      </c>
      <c r="D406" s="1" t="s">
        <v>106</v>
      </c>
      <c r="E406" s="1" t="s">
        <v>107</v>
      </c>
      <c r="F406" s="1" t="s">
        <v>276</v>
      </c>
      <c r="G406" s="1" t="s">
        <v>43</v>
      </c>
      <c r="H406" s="1" t="s">
        <v>26</v>
      </c>
      <c r="I406" s="1" t="s">
        <v>75</v>
      </c>
      <c r="J406" s="1" t="s">
        <v>28</v>
      </c>
      <c r="K406" s="2">
        <v>43739.447916666664</v>
      </c>
      <c r="L406" s="2">
        <v>43613.164583333331</v>
      </c>
      <c r="M406" s="1">
        <v>0</v>
      </c>
      <c r="N406" s="1">
        <v>1</v>
      </c>
      <c r="O406" s="1" t="s">
        <v>69</v>
      </c>
      <c r="P406" s="1" t="s">
        <v>274</v>
      </c>
      <c r="Q406" s="1">
        <v>7</v>
      </c>
      <c r="R406" s="1">
        <v>0</v>
      </c>
      <c r="S406" t="s">
        <v>681</v>
      </c>
      <c r="T406" s="1" t="s">
        <v>681</v>
      </c>
      <c r="U406" s="1" t="s">
        <v>33</v>
      </c>
    </row>
    <row r="407" spans="1:21" ht="13.2" x14ac:dyDescent="0.25">
      <c r="A407" s="1">
        <v>111310</v>
      </c>
      <c r="B407" s="2">
        <v>43735.347222222219</v>
      </c>
      <c r="C407" s="1" t="s">
        <v>532</v>
      </c>
      <c r="D407" s="1" t="s">
        <v>92</v>
      </c>
      <c r="E407" s="1" t="s">
        <v>93</v>
      </c>
      <c r="F407" s="1" t="s">
        <v>276</v>
      </c>
      <c r="G407" s="1" t="s">
        <v>25</v>
      </c>
      <c r="H407" s="1" t="s">
        <v>62</v>
      </c>
      <c r="I407" s="1" t="s">
        <v>27</v>
      </c>
      <c r="J407" s="1" t="s">
        <v>28</v>
      </c>
      <c r="K407" s="2">
        <v>43735.725694444445</v>
      </c>
      <c r="L407" s="2">
        <v>43735.708333333336</v>
      </c>
      <c r="M407" s="1">
        <v>0</v>
      </c>
      <c r="N407" s="1">
        <v>1</v>
      </c>
      <c r="O407" s="1" t="s">
        <v>29</v>
      </c>
      <c r="P407" s="1" t="s">
        <v>39</v>
      </c>
      <c r="Q407" s="1">
        <v>6</v>
      </c>
      <c r="R407" s="1">
        <v>5</v>
      </c>
      <c r="S407" t="s">
        <v>681</v>
      </c>
      <c r="T407" s="1" t="s">
        <v>681</v>
      </c>
      <c r="U407" s="1" t="s">
        <v>33</v>
      </c>
    </row>
    <row r="408" spans="1:21" ht="13.2" x14ac:dyDescent="0.25">
      <c r="A408" s="1">
        <v>111307</v>
      </c>
      <c r="B408" s="2">
        <v>43733.573611111111</v>
      </c>
      <c r="C408" s="1" t="s">
        <v>533</v>
      </c>
      <c r="D408" s="1" t="s">
        <v>92</v>
      </c>
      <c r="E408" s="1" t="s">
        <v>93</v>
      </c>
      <c r="F408" s="1" t="s">
        <v>276</v>
      </c>
      <c r="G408" s="1" t="s">
        <v>25</v>
      </c>
      <c r="H408" s="1" t="s">
        <v>26</v>
      </c>
      <c r="I408" s="1" t="s">
        <v>27</v>
      </c>
      <c r="J408" s="1" t="s">
        <v>28</v>
      </c>
      <c r="K408" s="2">
        <v>43735.342361111114</v>
      </c>
      <c r="L408" s="2">
        <v>43734.708333333336</v>
      </c>
      <c r="M408" s="1">
        <v>0</v>
      </c>
      <c r="N408" s="1">
        <v>1</v>
      </c>
      <c r="O408" s="1" t="s">
        <v>29</v>
      </c>
      <c r="P408" s="1" t="s">
        <v>39</v>
      </c>
      <c r="Q408" s="1">
        <v>9</v>
      </c>
      <c r="R408" s="1">
        <v>5</v>
      </c>
      <c r="S408" t="s">
        <v>681</v>
      </c>
      <c r="T408" s="1" t="s">
        <v>681</v>
      </c>
      <c r="U408" s="1" t="s">
        <v>33</v>
      </c>
    </row>
    <row r="409" spans="1:21" ht="13.2" x14ac:dyDescent="0.25">
      <c r="A409" s="1">
        <v>111304</v>
      </c>
      <c r="B409" s="2">
        <v>43728.472916666666</v>
      </c>
      <c r="C409" s="1" t="s">
        <v>534</v>
      </c>
      <c r="D409" s="1" t="s">
        <v>315</v>
      </c>
      <c r="E409" s="1" t="s">
        <v>316</v>
      </c>
      <c r="F409" s="1" t="s">
        <v>276</v>
      </c>
      <c r="G409" s="1" t="s">
        <v>25</v>
      </c>
      <c r="H409" s="1" t="s">
        <v>62</v>
      </c>
      <c r="I409" s="1" t="s">
        <v>27</v>
      </c>
      <c r="J409" s="1" t="s">
        <v>28</v>
      </c>
      <c r="K409" s="2">
        <v>43734.70208333333</v>
      </c>
      <c r="L409" s="2">
        <v>43728.972916666666</v>
      </c>
      <c r="M409" s="1">
        <v>0</v>
      </c>
      <c r="N409" s="1">
        <v>1</v>
      </c>
      <c r="O409" s="1" t="s">
        <v>29</v>
      </c>
      <c r="P409" s="1" t="s">
        <v>30</v>
      </c>
      <c r="Q409" s="1">
        <v>6</v>
      </c>
      <c r="R409" s="1">
        <v>0</v>
      </c>
      <c r="S409" t="s">
        <v>681</v>
      </c>
      <c r="T409" s="1" t="s">
        <v>681</v>
      </c>
      <c r="U409" s="1" t="s">
        <v>33</v>
      </c>
    </row>
    <row r="410" spans="1:21" ht="13.2" x14ac:dyDescent="0.25">
      <c r="A410" s="1">
        <v>111302</v>
      </c>
      <c r="B410" s="2">
        <v>43725.7</v>
      </c>
      <c r="C410" s="1" t="s">
        <v>535</v>
      </c>
      <c r="D410" s="1" t="s">
        <v>79</v>
      </c>
      <c r="E410" s="1" t="s">
        <v>80</v>
      </c>
      <c r="F410" s="1" t="s">
        <v>276</v>
      </c>
      <c r="G410" s="1" t="s">
        <v>25</v>
      </c>
      <c r="H410" s="1" t="s">
        <v>26</v>
      </c>
      <c r="I410" s="1" t="s">
        <v>27</v>
      </c>
      <c r="J410" s="1" t="s">
        <v>28</v>
      </c>
      <c r="K410" s="2">
        <v>43728.443749999999</v>
      </c>
      <c r="L410" s="2">
        <v>43726.2</v>
      </c>
      <c r="M410" s="1">
        <v>0</v>
      </c>
      <c r="N410" s="1">
        <v>1</v>
      </c>
      <c r="O410" s="1" t="s">
        <v>29</v>
      </c>
      <c r="P410" s="1" t="s">
        <v>30</v>
      </c>
      <c r="Q410" s="1">
        <v>8</v>
      </c>
      <c r="R410" s="1">
        <v>2</v>
      </c>
      <c r="S410" t="s">
        <v>681</v>
      </c>
      <c r="T410" s="1" t="s">
        <v>681</v>
      </c>
      <c r="U410" s="1" t="s">
        <v>48</v>
      </c>
    </row>
    <row r="411" spans="1:21" ht="13.2" x14ac:dyDescent="0.25">
      <c r="A411" s="1">
        <v>111300</v>
      </c>
      <c r="B411" s="2">
        <v>43719.771527777775</v>
      </c>
      <c r="C411" s="1" t="s">
        <v>536</v>
      </c>
      <c r="D411" s="1" t="s">
        <v>46</v>
      </c>
      <c r="E411" s="1" t="s">
        <v>47</v>
      </c>
      <c r="F411" s="1" t="s">
        <v>276</v>
      </c>
      <c r="G411" s="1" t="s">
        <v>25</v>
      </c>
      <c r="H411" s="1" t="s">
        <v>26</v>
      </c>
      <c r="I411" s="1" t="s">
        <v>27</v>
      </c>
      <c r="J411" s="1" t="s">
        <v>28</v>
      </c>
      <c r="K411" s="2">
        <v>43728.345833333333</v>
      </c>
      <c r="L411" s="2">
        <v>43724.708333333336</v>
      </c>
      <c r="M411" s="1">
        <v>0</v>
      </c>
      <c r="N411" s="1">
        <v>1</v>
      </c>
      <c r="O411" s="1" t="s">
        <v>29</v>
      </c>
      <c r="P411" s="1" t="s">
        <v>39</v>
      </c>
      <c r="Q411" s="1">
        <v>13</v>
      </c>
      <c r="R411" s="1">
        <v>5</v>
      </c>
      <c r="S411" t="s">
        <v>681</v>
      </c>
      <c r="T411" s="1" t="s">
        <v>681</v>
      </c>
      <c r="U411" s="1" t="s">
        <v>33</v>
      </c>
    </row>
    <row r="412" spans="1:21" ht="13.2" x14ac:dyDescent="0.25">
      <c r="A412" s="1">
        <v>111294</v>
      </c>
      <c r="B412" s="2">
        <v>43710.398611111108</v>
      </c>
      <c r="C412" s="1" t="s">
        <v>537</v>
      </c>
      <c r="D412" s="1" t="s">
        <v>113</v>
      </c>
      <c r="E412" s="1" t="s">
        <v>114</v>
      </c>
      <c r="F412" s="1" t="s">
        <v>276</v>
      </c>
      <c r="G412" s="1" t="s">
        <v>25</v>
      </c>
      <c r="H412" s="1" t="s">
        <v>26</v>
      </c>
      <c r="I412" s="1" t="s">
        <v>27</v>
      </c>
      <c r="J412" s="1" t="s">
        <v>28</v>
      </c>
      <c r="K412" s="2">
        <v>43726.72152777778</v>
      </c>
      <c r="L412" s="2">
        <v>43721.708333333336</v>
      </c>
      <c r="M412" s="1">
        <v>0</v>
      </c>
      <c r="N412" s="1">
        <v>1</v>
      </c>
      <c r="O412" s="1" t="s">
        <v>29</v>
      </c>
      <c r="P412" s="1" t="s">
        <v>39</v>
      </c>
      <c r="Q412" s="1">
        <v>20</v>
      </c>
      <c r="R412" s="1">
        <v>5</v>
      </c>
      <c r="S412" t="s">
        <v>681</v>
      </c>
      <c r="T412" s="1" t="s">
        <v>681</v>
      </c>
      <c r="U412" s="1" t="s">
        <v>33</v>
      </c>
    </row>
    <row r="413" spans="1:21" ht="13.2" x14ac:dyDescent="0.25">
      <c r="A413" s="1">
        <v>111298</v>
      </c>
      <c r="B413" s="2">
        <v>43717.716666666667</v>
      </c>
      <c r="C413" s="1" t="s">
        <v>538</v>
      </c>
      <c r="D413" s="1" t="s">
        <v>315</v>
      </c>
      <c r="E413" s="1" t="s">
        <v>316</v>
      </c>
      <c r="F413" s="1" t="s">
        <v>276</v>
      </c>
      <c r="G413" s="1" t="s">
        <v>25</v>
      </c>
      <c r="H413" s="1" t="s">
        <v>26</v>
      </c>
      <c r="I413" s="1" t="s">
        <v>27</v>
      </c>
      <c r="J413" s="1" t="s">
        <v>28</v>
      </c>
      <c r="K413" s="2">
        <v>43725.708333333336</v>
      </c>
      <c r="L413" s="2">
        <v>43718.216666666667</v>
      </c>
      <c r="M413" s="1">
        <v>0</v>
      </c>
      <c r="N413" s="1">
        <v>1</v>
      </c>
      <c r="O413" s="1" t="s">
        <v>29</v>
      </c>
      <c r="P413" s="1" t="s">
        <v>39</v>
      </c>
      <c r="Q413" s="1">
        <v>10</v>
      </c>
      <c r="R413" s="1">
        <v>2</v>
      </c>
      <c r="S413" t="s">
        <v>681</v>
      </c>
      <c r="T413" s="1" t="s">
        <v>681</v>
      </c>
      <c r="U413" s="1" t="s">
        <v>33</v>
      </c>
    </row>
    <row r="414" spans="1:21" ht="13.2" x14ac:dyDescent="0.25">
      <c r="A414" s="1">
        <v>111153</v>
      </c>
      <c r="B414" s="2">
        <v>43544.65902777778</v>
      </c>
      <c r="C414" s="1" t="s">
        <v>539</v>
      </c>
      <c r="D414" s="1" t="s">
        <v>22</v>
      </c>
      <c r="E414" s="1" t="s">
        <v>23</v>
      </c>
      <c r="F414" s="1" t="s">
        <v>276</v>
      </c>
      <c r="G414" s="1" t="s">
        <v>25</v>
      </c>
      <c r="H414" s="1" t="s">
        <v>26</v>
      </c>
      <c r="I414" s="1" t="s">
        <v>27</v>
      </c>
      <c r="J414" s="1" t="s">
        <v>28</v>
      </c>
      <c r="K414" s="2">
        <v>43719.725694444445</v>
      </c>
      <c r="L414" s="4">
        <f t="shared" ref="L414:L416" si="10">K393 + $Y$1</f>
        <v>43763.711111111108</v>
      </c>
      <c r="M414" s="1">
        <v>0</v>
      </c>
      <c r="N414" s="1">
        <v>1</v>
      </c>
      <c r="O414" s="1" t="s">
        <v>29</v>
      </c>
      <c r="P414" s="1" t="s">
        <v>30</v>
      </c>
      <c r="Q414" s="1">
        <v>35</v>
      </c>
      <c r="R414" s="1">
        <v>8</v>
      </c>
      <c r="S414" t="s">
        <v>681</v>
      </c>
      <c r="T414" s="1" t="s">
        <v>681</v>
      </c>
      <c r="U414" s="1" t="s">
        <v>33</v>
      </c>
    </row>
    <row r="415" spans="1:21" ht="13.2" x14ac:dyDescent="0.25">
      <c r="A415" s="1">
        <v>111150</v>
      </c>
      <c r="B415" s="2">
        <v>43544.554166666669</v>
      </c>
      <c r="C415" s="1" t="s">
        <v>540</v>
      </c>
      <c r="D415" s="1" t="s">
        <v>51</v>
      </c>
      <c r="E415" s="1" t="s">
        <v>52</v>
      </c>
      <c r="F415" s="1" t="s">
        <v>276</v>
      </c>
      <c r="G415" s="1" t="s">
        <v>25</v>
      </c>
      <c r="H415" s="1" t="s">
        <v>26</v>
      </c>
      <c r="I415" s="1" t="s">
        <v>27</v>
      </c>
      <c r="J415" s="1" t="s">
        <v>28</v>
      </c>
      <c r="K415" s="2">
        <v>43719.725694444445</v>
      </c>
      <c r="L415" s="4">
        <f t="shared" si="10"/>
        <v>43763.709722222222</v>
      </c>
      <c r="M415" s="1">
        <v>0</v>
      </c>
      <c r="N415" s="1">
        <v>1</v>
      </c>
      <c r="O415" s="1" t="s">
        <v>29</v>
      </c>
      <c r="P415" s="1" t="s">
        <v>30</v>
      </c>
      <c r="Q415" s="1">
        <v>26</v>
      </c>
      <c r="R415" s="1">
        <v>6</v>
      </c>
      <c r="S415" t="s">
        <v>681</v>
      </c>
      <c r="T415" s="1" t="s">
        <v>681</v>
      </c>
      <c r="U415" s="1" t="s">
        <v>48</v>
      </c>
    </row>
    <row r="416" spans="1:21" ht="13.2" x14ac:dyDescent="0.25">
      <c r="A416" s="1">
        <v>111259</v>
      </c>
      <c r="B416" s="2">
        <v>43661.503472222219</v>
      </c>
      <c r="C416" s="1" t="s">
        <v>541</v>
      </c>
      <c r="D416" s="1" t="s">
        <v>22</v>
      </c>
      <c r="E416" s="1" t="s">
        <v>23</v>
      </c>
      <c r="F416" s="1" t="s">
        <v>276</v>
      </c>
      <c r="G416" s="1" t="s">
        <v>25</v>
      </c>
      <c r="H416" s="1" t="s">
        <v>26</v>
      </c>
      <c r="I416" s="1" t="s">
        <v>27</v>
      </c>
      <c r="J416" s="1" t="s">
        <v>28</v>
      </c>
      <c r="K416" s="2">
        <v>43719.724999999999</v>
      </c>
      <c r="L416" s="4">
        <f t="shared" si="10"/>
        <v>43761.754166666666</v>
      </c>
      <c r="M416" s="1">
        <v>0</v>
      </c>
      <c r="N416" s="1">
        <v>1</v>
      </c>
      <c r="O416" s="1" t="s">
        <v>29</v>
      </c>
      <c r="P416" s="1" t="s">
        <v>30</v>
      </c>
      <c r="Q416" s="1">
        <v>11</v>
      </c>
      <c r="R416" s="1">
        <v>4</v>
      </c>
      <c r="S416" t="s">
        <v>681</v>
      </c>
      <c r="T416" s="1" t="s">
        <v>681</v>
      </c>
      <c r="U416" s="1" t="s">
        <v>48</v>
      </c>
    </row>
    <row r="417" spans="1:21" ht="13.2" x14ac:dyDescent="0.25">
      <c r="A417" s="1">
        <v>111214</v>
      </c>
      <c r="B417" s="2">
        <v>43613.597916666666</v>
      </c>
      <c r="C417" s="1" t="s">
        <v>542</v>
      </c>
      <c r="D417" s="1" t="s">
        <v>113</v>
      </c>
      <c r="E417" s="1" t="s">
        <v>114</v>
      </c>
      <c r="F417" s="1" t="s">
        <v>276</v>
      </c>
      <c r="G417" s="1" t="s">
        <v>25</v>
      </c>
      <c r="H417" s="1" t="s">
        <v>26</v>
      </c>
      <c r="I417" s="1" t="s">
        <v>27</v>
      </c>
      <c r="J417" s="1" t="s">
        <v>28</v>
      </c>
      <c r="K417" s="2">
        <v>43717.524305555555</v>
      </c>
      <c r="L417" s="2">
        <v>43714.708333333336</v>
      </c>
      <c r="M417" s="1">
        <v>0</v>
      </c>
      <c r="N417" s="1">
        <v>1</v>
      </c>
      <c r="O417" s="1" t="s">
        <v>29</v>
      </c>
      <c r="P417" s="1" t="s">
        <v>39</v>
      </c>
      <c r="Q417" s="1">
        <v>17</v>
      </c>
      <c r="R417" s="1">
        <v>5</v>
      </c>
      <c r="S417" t="s">
        <v>681</v>
      </c>
      <c r="T417" s="1" t="s">
        <v>681</v>
      </c>
      <c r="U417" s="1" t="s">
        <v>33</v>
      </c>
    </row>
    <row r="418" spans="1:21" ht="13.2" x14ac:dyDescent="0.25">
      <c r="A418" s="1">
        <v>111189</v>
      </c>
      <c r="B418" s="2">
        <v>43585.59652777778</v>
      </c>
      <c r="C418" s="1" t="s">
        <v>543</v>
      </c>
      <c r="D418" s="1" t="s">
        <v>178</v>
      </c>
      <c r="E418" s="1" t="s">
        <v>179</v>
      </c>
      <c r="F418" s="1" t="s">
        <v>276</v>
      </c>
      <c r="G418" s="1" t="s">
        <v>25</v>
      </c>
      <c r="H418" s="1" t="s">
        <v>62</v>
      </c>
      <c r="I418" s="1" t="s">
        <v>27</v>
      </c>
      <c r="J418" s="1" t="s">
        <v>28</v>
      </c>
      <c r="K418" s="2">
        <v>43714.726388888892</v>
      </c>
      <c r="L418" s="2">
        <v>43586.09652777778</v>
      </c>
      <c r="M418" s="1">
        <v>0</v>
      </c>
      <c r="N418" s="1">
        <v>1</v>
      </c>
      <c r="O418" s="1" t="s">
        <v>29</v>
      </c>
      <c r="P418" s="1" t="s">
        <v>39</v>
      </c>
      <c r="Q418" s="1">
        <v>20</v>
      </c>
      <c r="R418" s="1">
        <v>1</v>
      </c>
      <c r="S418" t="s">
        <v>681</v>
      </c>
      <c r="T418" s="1" t="s">
        <v>681</v>
      </c>
      <c r="U418" s="1" t="s">
        <v>33</v>
      </c>
    </row>
    <row r="419" spans="1:21" ht="13.2" x14ac:dyDescent="0.25">
      <c r="A419" s="1">
        <v>111233</v>
      </c>
      <c r="B419" s="2">
        <v>43633.438888888886</v>
      </c>
      <c r="C419" s="1" t="s">
        <v>544</v>
      </c>
      <c r="D419" s="1" t="s">
        <v>113</v>
      </c>
      <c r="E419" s="1" t="s">
        <v>114</v>
      </c>
      <c r="F419" s="1" t="s">
        <v>276</v>
      </c>
      <c r="G419" s="1" t="s">
        <v>25</v>
      </c>
      <c r="H419" s="1" t="s">
        <v>26</v>
      </c>
      <c r="I419" s="1" t="s">
        <v>27</v>
      </c>
      <c r="J419" s="1" t="s">
        <v>28</v>
      </c>
      <c r="K419" s="2">
        <v>43712.42083333333</v>
      </c>
      <c r="L419" s="4">
        <f t="shared" ref="L419:L420" si="11">K398 + $Y$1</f>
        <v>43755.558333333334</v>
      </c>
      <c r="M419" s="1">
        <v>0</v>
      </c>
      <c r="N419" s="1">
        <v>1</v>
      </c>
      <c r="O419" s="1" t="s">
        <v>29</v>
      </c>
      <c r="P419" s="1" t="s">
        <v>39</v>
      </c>
      <c r="Q419" s="1">
        <v>10</v>
      </c>
      <c r="R419" s="1">
        <v>2</v>
      </c>
      <c r="S419" t="s">
        <v>681</v>
      </c>
      <c r="T419" s="1" t="s">
        <v>681</v>
      </c>
      <c r="U419" s="1" t="s">
        <v>48</v>
      </c>
    </row>
    <row r="420" spans="1:21" ht="13.2" x14ac:dyDescent="0.25">
      <c r="A420" s="1">
        <v>111253</v>
      </c>
      <c r="B420" s="2">
        <v>43654.692361111112</v>
      </c>
      <c r="C420" s="1" t="s">
        <v>545</v>
      </c>
      <c r="D420" s="1" t="s">
        <v>113</v>
      </c>
      <c r="E420" s="1" t="s">
        <v>114</v>
      </c>
      <c r="F420" s="1" t="s">
        <v>276</v>
      </c>
      <c r="G420" s="1" t="s">
        <v>25</v>
      </c>
      <c r="H420" s="1" t="s">
        <v>26</v>
      </c>
      <c r="I420" s="1" t="s">
        <v>27</v>
      </c>
      <c r="J420" s="1" t="s">
        <v>28</v>
      </c>
      <c r="K420" s="2">
        <v>43712.40347222222</v>
      </c>
      <c r="L420" s="4">
        <f t="shared" si="11"/>
        <v>43754.718055555553</v>
      </c>
      <c r="M420" s="1">
        <v>0</v>
      </c>
      <c r="N420" s="1">
        <v>1</v>
      </c>
      <c r="O420" s="1" t="s">
        <v>29</v>
      </c>
      <c r="P420" s="1" t="s">
        <v>39</v>
      </c>
      <c r="Q420" s="1">
        <v>31</v>
      </c>
      <c r="R420" s="1">
        <v>10</v>
      </c>
      <c r="S420" t="s">
        <v>681</v>
      </c>
      <c r="T420" s="1" t="s">
        <v>681</v>
      </c>
      <c r="U420" s="1" t="s">
        <v>33</v>
      </c>
    </row>
    <row r="421" spans="1:21" ht="13.2" x14ac:dyDescent="0.25">
      <c r="A421" s="1">
        <v>111290</v>
      </c>
      <c r="B421" s="2">
        <v>43700.676388888889</v>
      </c>
      <c r="C421" s="1" t="s">
        <v>546</v>
      </c>
      <c r="D421" s="1" t="s">
        <v>147</v>
      </c>
      <c r="E421" s="1" t="s">
        <v>148</v>
      </c>
      <c r="F421" s="1" t="s">
        <v>276</v>
      </c>
      <c r="G421" s="1" t="s">
        <v>25</v>
      </c>
      <c r="H421" s="1" t="s">
        <v>26</v>
      </c>
      <c r="I421" s="1" t="s">
        <v>27</v>
      </c>
      <c r="J421" s="1" t="s">
        <v>28</v>
      </c>
      <c r="K421" s="2">
        <v>43711.741666666669</v>
      </c>
      <c r="L421" s="2">
        <v>43706.708333333336</v>
      </c>
      <c r="M421" s="1">
        <v>0</v>
      </c>
      <c r="N421" s="1">
        <v>1</v>
      </c>
      <c r="O421" s="1" t="s">
        <v>29</v>
      </c>
      <c r="P421" s="1" t="s">
        <v>39</v>
      </c>
      <c r="Q421" s="1">
        <v>13</v>
      </c>
      <c r="R421" s="1">
        <v>4</v>
      </c>
      <c r="S421" t="s">
        <v>681</v>
      </c>
      <c r="T421" s="1" t="s">
        <v>681</v>
      </c>
      <c r="U421" s="1" t="s">
        <v>33</v>
      </c>
    </row>
    <row r="422" spans="1:21" ht="13.2" x14ac:dyDescent="0.25">
      <c r="A422" s="1">
        <v>111172</v>
      </c>
      <c r="B422" s="2">
        <v>43563.387499999997</v>
      </c>
      <c r="C422" s="1" t="s">
        <v>547</v>
      </c>
      <c r="D422" s="1" t="s">
        <v>113</v>
      </c>
      <c r="E422" s="1" t="s">
        <v>114</v>
      </c>
      <c r="F422" s="1" t="s">
        <v>276</v>
      </c>
      <c r="G422" s="1" t="s">
        <v>25</v>
      </c>
      <c r="H422" s="1" t="s">
        <v>26</v>
      </c>
      <c r="I422" s="1" t="s">
        <v>27</v>
      </c>
      <c r="J422" s="1" t="s">
        <v>28</v>
      </c>
      <c r="K422" s="2">
        <v>43711.729861111111</v>
      </c>
      <c r="L422" s="4">
        <f>K401 + $Y$1</f>
        <v>43746.724999999999</v>
      </c>
      <c r="M422" s="1">
        <v>0</v>
      </c>
      <c r="N422" s="1">
        <v>1</v>
      </c>
      <c r="O422" s="1" t="s">
        <v>29</v>
      </c>
      <c r="P422" s="1" t="s">
        <v>39</v>
      </c>
      <c r="Q422" s="1">
        <v>21</v>
      </c>
      <c r="R422" s="1">
        <v>4</v>
      </c>
      <c r="S422" t="s">
        <v>681</v>
      </c>
      <c r="T422" s="1" t="s">
        <v>681</v>
      </c>
      <c r="U422" s="1" t="s">
        <v>48</v>
      </c>
    </row>
    <row r="423" spans="1:21" ht="13.2" x14ac:dyDescent="0.25">
      <c r="A423" s="1">
        <v>111280</v>
      </c>
      <c r="B423" s="2">
        <v>43678.662499999999</v>
      </c>
      <c r="C423" s="1" t="s">
        <v>548</v>
      </c>
      <c r="D423" s="1" t="s">
        <v>113</v>
      </c>
      <c r="E423" s="1" t="s">
        <v>114</v>
      </c>
      <c r="F423" s="1" t="s">
        <v>276</v>
      </c>
      <c r="G423" s="1" t="s">
        <v>25</v>
      </c>
      <c r="H423" s="1" t="s">
        <v>62</v>
      </c>
      <c r="I423" s="1" t="s">
        <v>27</v>
      </c>
      <c r="J423" s="1" t="s">
        <v>28</v>
      </c>
      <c r="K423" s="2">
        <v>43710.729166666664</v>
      </c>
      <c r="L423" s="2">
        <v>43679.162499999999</v>
      </c>
      <c r="M423" s="1">
        <v>0</v>
      </c>
      <c r="N423" s="1">
        <v>1</v>
      </c>
      <c r="O423" s="1" t="s">
        <v>29</v>
      </c>
      <c r="P423" s="1" t="s">
        <v>39</v>
      </c>
      <c r="Q423" s="1">
        <v>9</v>
      </c>
      <c r="R423" s="1">
        <v>0</v>
      </c>
      <c r="S423" t="s">
        <v>681</v>
      </c>
      <c r="T423" s="1" t="s">
        <v>681</v>
      </c>
      <c r="U423" s="1" t="s">
        <v>33</v>
      </c>
    </row>
    <row r="424" spans="1:21" ht="13.2" x14ac:dyDescent="0.25">
      <c r="A424" s="1">
        <v>111293</v>
      </c>
      <c r="B424" s="2">
        <v>43707.368750000001</v>
      </c>
      <c r="C424" s="1" t="s">
        <v>549</v>
      </c>
      <c r="D424" s="1" t="s">
        <v>92</v>
      </c>
      <c r="E424" s="1" t="s">
        <v>93</v>
      </c>
      <c r="F424" s="1" t="s">
        <v>276</v>
      </c>
      <c r="G424" s="1" t="s">
        <v>25</v>
      </c>
      <c r="H424" s="1" t="s">
        <v>62</v>
      </c>
      <c r="I424" s="1" t="s">
        <v>27</v>
      </c>
      <c r="J424" s="1" t="s">
        <v>28</v>
      </c>
      <c r="K424" s="2">
        <v>43707.612500000003</v>
      </c>
      <c r="L424" s="2">
        <v>43707.708333333336</v>
      </c>
      <c r="M424" s="1">
        <v>0</v>
      </c>
      <c r="N424" s="1">
        <v>1</v>
      </c>
      <c r="O424" s="1" t="s">
        <v>29</v>
      </c>
      <c r="P424" s="1" t="s">
        <v>39</v>
      </c>
      <c r="Q424" s="1">
        <v>5</v>
      </c>
      <c r="R424" s="1">
        <v>0</v>
      </c>
      <c r="S424" t="s">
        <v>681</v>
      </c>
      <c r="T424" s="1" t="s">
        <v>681</v>
      </c>
      <c r="U424" s="1" t="s">
        <v>33</v>
      </c>
    </row>
    <row r="425" spans="1:21" ht="13.2" x14ac:dyDescent="0.25">
      <c r="A425" s="1">
        <v>111262</v>
      </c>
      <c r="B425" s="2">
        <v>43662.47152777778</v>
      </c>
      <c r="C425" s="1" t="s">
        <v>550</v>
      </c>
      <c r="D425" s="1" t="s">
        <v>22</v>
      </c>
      <c r="E425" s="1" t="s">
        <v>23</v>
      </c>
      <c r="F425" s="1" t="s">
        <v>276</v>
      </c>
      <c r="G425" s="1" t="s">
        <v>25</v>
      </c>
      <c r="H425" s="1" t="s">
        <v>26</v>
      </c>
      <c r="I425" s="1" t="s">
        <v>27</v>
      </c>
      <c r="J425" s="1" t="s">
        <v>28</v>
      </c>
      <c r="K425" s="2">
        <v>43706.709722222222</v>
      </c>
      <c r="L425" s="2">
        <v>43662.97152777778</v>
      </c>
      <c r="M425" s="1">
        <v>0</v>
      </c>
      <c r="N425" s="1">
        <v>1</v>
      </c>
      <c r="O425" s="1" t="s">
        <v>29</v>
      </c>
      <c r="P425" s="1" t="s">
        <v>30</v>
      </c>
      <c r="Q425" s="1">
        <v>23</v>
      </c>
      <c r="R425" s="1">
        <v>2</v>
      </c>
      <c r="S425" t="s">
        <v>681</v>
      </c>
      <c r="T425" s="1" t="s">
        <v>681</v>
      </c>
      <c r="U425" s="1" t="s">
        <v>33</v>
      </c>
    </row>
    <row r="426" spans="1:21" ht="13.2" x14ac:dyDescent="0.25">
      <c r="A426" s="1">
        <v>111207</v>
      </c>
      <c r="B426" s="2">
        <v>43607.422222222223</v>
      </c>
      <c r="C426" s="1" t="s">
        <v>551</v>
      </c>
      <c r="D426" s="1" t="s">
        <v>22</v>
      </c>
      <c r="E426" s="1" t="s">
        <v>23</v>
      </c>
      <c r="F426" s="1" t="s">
        <v>276</v>
      </c>
      <c r="G426" s="1" t="s">
        <v>25</v>
      </c>
      <c r="H426" s="1" t="s">
        <v>62</v>
      </c>
      <c r="I426" s="1" t="s">
        <v>27</v>
      </c>
      <c r="J426" s="1" t="s">
        <v>28</v>
      </c>
      <c r="K426" s="2">
        <v>43705.526388888888</v>
      </c>
      <c r="L426" s="4">
        <f>K405 + $Y$1</f>
        <v>43740.448611111111</v>
      </c>
      <c r="M426" s="1">
        <v>0</v>
      </c>
      <c r="N426" s="1">
        <v>1</v>
      </c>
      <c r="O426" s="1" t="s">
        <v>29</v>
      </c>
      <c r="P426" s="1" t="s">
        <v>30</v>
      </c>
      <c r="Q426" s="1">
        <v>39</v>
      </c>
      <c r="R426" s="1">
        <v>3</v>
      </c>
      <c r="S426" t="s">
        <v>681</v>
      </c>
      <c r="T426" s="1" t="s">
        <v>681</v>
      </c>
      <c r="U426" s="1" t="s">
        <v>48</v>
      </c>
    </row>
    <row r="427" spans="1:21" ht="13.2" x14ac:dyDescent="0.25">
      <c r="A427" s="1">
        <v>111272</v>
      </c>
      <c r="B427" s="2">
        <v>43671.636805555558</v>
      </c>
      <c r="C427" s="1" t="s">
        <v>552</v>
      </c>
      <c r="D427" s="1" t="s">
        <v>92</v>
      </c>
      <c r="E427" s="1" t="s">
        <v>93</v>
      </c>
      <c r="F427" s="1" t="s">
        <v>276</v>
      </c>
      <c r="G427" s="1" t="s">
        <v>25</v>
      </c>
      <c r="H427" s="1" t="s">
        <v>26</v>
      </c>
      <c r="I427" s="1" t="s">
        <v>27</v>
      </c>
      <c r="J427" s="1" t="s">
        <v>28</v>
      </c>
      <c r="K427" s="2">
        <v>43704.714583333334</v>
      </c>
      <c r="L427" s="2">
        <v>43696.708333333336</v>
      </c>
      <c r="M427" s="1">
        <v>0</v>
      </c>
      <c r="N427" s="1">
        <v>1</v>
      </c>
      <c r="O427" s="1" t="s">
        <v>29</v>
      </c>
      <c r="P427" s="1" t="s">
        <v>39</v>
      </c>
      <c r="Q427" s="1">
        <v>22</v>
      </c>
      <c r="R427" s="1">
        <v>8</v>
      </c>
      <c r="S427" t="s">
        <v>681</v>
      </c>
      <c r="T427" s="1" t="s">
        <v>681</v>
      </c>
      <c r="U427" s="1" t="s">
        <v>33</v>
      </c>
    </row>
    <row r="428" spans="1:21" ht="13.2" x14ac:dyDescent="0.25">
      <c r="A428" s="1">
        <v>111266</v>
      </c>
      <c r="B428" s="2">
        <v>43665.404166666667</v>
      </c>
      <c r="C428" s="1" t="s">
        <v>553</v>
      </c>
      <c r="D428" s="1" t="s">
        <v>92</v>
      </c>
      <c r="E428" s="1" t="s">
        <v>93</v>
      </c>
      <c r="F428" s="1" t="s">
        <v>276</v>
      </c>
      <c r="G428" s="1" t="s">
        <v>25</v>
      </c>
      <c r="H428" s="1" t="s">
        <v>26</v>
      </c>
      <c r="I428" s="1" t="s">
        <v>27</v>
      </c>
      <c r="J428" s="1" t="s">
        <v>28</v>
      </c>
      <c r="K428" s="2">
        <v>43704.713194444441</v>
      </c>
      <c r="L428" s="2">
        <v>43696.708333333336</v>
      </c>
      <c r="M428" s="1">
        <v>0</v>
      </c>
      <c r="N428" s="1">
        <v>1</v>
      </c>
      <c r="O428" s="1" t="s">
        <v>29</v>
      </c>
      <c r="P428" s="1" t="s">
        <v>39</v>
      </c>
      <c r="Q428" s="1">
        <v>9</v>
      </c>
      <c r="R428" s="1">
        <v>3</v>
      </c>
      <c r="S428" t="s">
        <v>681</v>
      </c>
      <c r="T428" s="1" t="s">
        <v>681</v>
      </c>
      <c r="U428" s="1" t="s">
        <v>33</v>
      </c>
    </row>
    <row r="429" spans="1:21" ht="13.2" x14ac:dyDescent="0.25">
      <c r="A429" s="1">
        <v>111249</v>
      </c>
      <c r="B429" s="2">
        <v>43650.728472222225</v>
      </c>
      <c r="C429" s="1" t="s">
        <v>554</v>
      </c>
      <c r="D429" s="1" t="s">
        <v>92</v>
      </c>
      <c r="E429" s="1" t="s">
        <v>93</v>
      </c>
      <c r="F429" s="1" t="s">
        <v>276</v>
      </c>
      <c r="G429" s="1" t="s">
        <v>25</v>
      </c>
      <c r="H429" s="1" t="s">
        <v>26</v>
      </c>
      <c r="I429" s="1" t="s">
        <v>27</v>
      </c>
      <c r="J429" s="1" t="s">
        <v>28</v>
      </c>
      <c r="K429" s="2">
        <v>43704.712500000001</v>
      </c>
      <c r="L429" s="2">
        <v>43696.708333333336</v>
      </c>
      <c r="M429" s="1">
        <v>0</v>
      </c>
      <c r="N429" s="1">
        <v>1</v>
      </c>
      <c r="O429" s="1" t="s">
        <v>29</v>
      </c>
      <c r="P429" s="1" t="s">
        <v>39</v>
      </c>
      <c r="Q429" s="1">
        <v>10</v>
      </c>
      <c r="R429" s="1">
        <v>4</v>
      </c>
      <c r="S429" t="s">
        <v>681</v>
      </c>
      <c r="T429" s="1" t="s">
        <v>681</v>
      </c>
      <c r="U429" s="1" t="s">
        <v>33</v>
      </c>
    </row>
    <row r="430" spans="1:21" ht="13.2" x14ac:dyDescent="0.25">
      <c r="A430" s="1">
        <v>111244</v>
      </c>
      <c r="B430" s="2">
        <v>43644.445138888892</v>
      </c>
      <c r="C430" s="1" t="s">
        <v>555</v>
      </c>
      <c r="D430" s="1" t="s">
        <v>92</v>
      </c>
      <c r="E430" s="1" t="s">
        <v>93</v>
      </c>
      <c r="F430" s="1" t="s">
        <v>276</v>
      </c>
      <c r="G430" s="1" t="s">
        <v>25</v>
      </c>
      <c r="H430" s="1" t="s">
        <v>26</v>
      </c>
      <c r="I430" s="1" t="s">
        <v>27</v>
      </c>
      <c r="J430" s="1" t="s">
        <v>28</v>
      </c>
      <c r="K430" s="2">
        <v>43704.711805555555</v>
      </c>
      <c r="L430" s="2">
        <v>43696.708333333336</v>
      </c>
      <c r="M430" s="1">
        <v>0</v>
      </c>
      <c r="N430" s="1">
        <v>1</v>
      </c>
      <c r="O430" s="1" t="s">
        <v>29</v>
      </c>
      <c r="P430" s="1" t="s">
        <v>39</v>
      </c>
      <c r="Q430" s="1">
        <v>10</v>
      </c>
      <c r="R430" s="1">
        <v>1</v>
      </c>
      <c r="S430" t="s">
        <v>681</v>
      </c>
      <c r="T430" s="1" t="s">
        <v>681</v>
      </c>
      <c r="U430" s="1" t="s">
        <v>48</v>
      </c>
    </row>
    <row r="431" spans="1:21" ht="13.2" x14ac:dyDescent="0.25">
      <c r="A431" s="1">
        <v>111173</v>
      </c>
      <c r="B431" s="2">
        <v>43565.544444444444</v>
      </c>
      <c r="C431" s="1" t="s">
        <v>556</v>
      </c>
      <c r="D431" s="1" t="s">
        <v>120</v>
      </c>
      <c r="E431" s="1" t="s">
        <v>121</v>
      </c>
      <c r="F431" s="1" t="s">
        <v>276</v>
      </c>
      <c r="G431" s="1" t="s">
        <v>25</v>
      </c>
      <c r="H431" s="1" t="s">
        <v>26</v>
      </c>
      <c r="I431" s="1" t="s">
        <v>27</v>
      </c>
      <c r="J431" s="1" t="s">
        <v>28</v>
      </c>
      <c r="K431" s="2">
        <v>43704.709722222222</v>
      </c>
      <c r="L431" s="2">
        <v>43696.708333333336</v>
      </c>
      <c r="M431" s="1">
        <v>0</v>
      </c>
      <c r="N431" s="1">
        <v>1</v>
      </c>
      <c r="O431" s="1" t="s">
        <v>29</v>
      </c>
      <c r="P431" s="1" t="s">
        <v>39</v>
      </c>
      <c r="Q431" s="1">
        <v>11</v>
      </c>
      <c r="R431" s="1">
        <v>2</v>
      </c>
      <c r="S431" t="s">
        <v>681</v>
      </c>
      <c r="T431" s="1" t="s">
        <v>681</v>
      </c>
      <c r="U431" s="1" t="s">
        <v>33</v>
      </c>
    </row>
    <row r="432" spans="1:21" ht="13.2" x14ac:dyDescent="0.25">
      <c r="A432" s="1">
        <v>111282</v>
      </c>
      <c r="B432" s="2">
        <v>43684.590277777781</v>
      </c>
      <c r="C432" s="1" t="s">
        <v>557</v>
      </c>
      <c r="D432" s="1" t="s">
        <v>22</v>
      </c>
      <c r="E432" s="1" t="s">
        <v>23</v>
      </c>
      <c r="F432" s="1" t="s">
        <v>276</v>
      </c>
      <c r="G432" s="1" t="s">
        <v>25</v>
      </c>
      <c r="H432" s="1" t="s">
        <v>26</v>
      </c>
      <c r="I432" s="1" t="s">
        <v>27</v>
      </c>
      <c r="J432" s="1" t="s">
        <v>28</v>
      </c>
      <c r="K432" s="2">
        <v>43697.709027777775</v>
      </c>
      <c r="L432" s="2">
        <v>43690.708333333336</v>
      </c>
      <c r="M432" s="1">
        <v>0</v>
      </c>
      <c r="N432" s="1">
        <v>1</v>
      </c>
      <c r="O432" s="1" t="s">
        <v>29</v>
      </c>
      <c r="P432" s="1" t="s">
        <v>30</v>
      </c>
      <c r="Q432" s="1">
        <v>13</v>
      </c>
      <c r="R432" s="1">
        <v>3</v>
      </c>
      <c r="S432" t="s">
        <v>681</v>
      </c>
      <c r="T432" s="1" t="s">
        <v>681</v>
      </c>
      <c r="U432" s="1" t="s">
        <v>33</v>
      </c>
    </row>
    <row r="433" spans="1:21" ht="13.2" x14ac:dyDescent="0.25">
      <c r="A433" s="1">
        <v>111279</v>
      </c>
      <c r="B433" s="2">
        <v>43678.416666666664</v>
      </c>
      <c r="C433" s="1" t="s">
        <v>558</v>
      </c>
      <c r="D433" s="1" t="s">
        <v>113</v>
      </c>
      <c r="E433" s="1" t="s">
        <v>114</v>
      </c>
      <c r="F433" s="1" t="s">
        <v>276</v>
      </c>
      <c r="G433" s="1" t="s">
        <v>25</v>
      </c>
      <c r="H433" s="1" t="s">
        <v>62</v>
      </c>
      <c r="I433" s="1" t="s">
        <v>27</v>
      </c>
      <c r="J433" s="1" t="s">
        <v>28</v>
      </c>
      <c r="K433" s="2">
        <v>43690.601388888892</v>
      </c>
      <c r="L433" s="2">
        <v>43678.916666666664</v>
      </c>
      <c r="M433" s="1">
        <v>0</v>
      </c>
      <c r="N433" s="1">
        <v>1</v>
      </c>
      <c r="O433" s="1" t="s">
        <v>29</v>
      </c>
      <c r="P433" s="1" t="s">
        <v>39</v>
      </c>
      <c r="Q433" s="1">
        <v>6</v>
      </c>
      <c r="R433" s="1">
        <v>0</v>
      </c>
      <c r="S433" t="s">
        <v>681</v>
      </c>
      <c r="T433" s="1" t="s">
        <v>681</v>
      </c>
      <c r="U433" s="1" t="s">
        <v>33</v>
      </c>
    </row>
    <row r="434" spans="1:21" ht="13.2" x14ac:dyDescent="0.25">
      <c r="A434" s="1">
        <v>111278</v>
      </c>
      <c r="B434" s="2">
        <v>43678.370138888888</v>
      </c>
      <c r="C434" s="1" t="s">
        <v>559</v>
      </c>
      <c r="D434" s="1" t="s">
        <v>113</v>
      </c>
      <c r="E434" s="1" t="s">
        <v>114</v>
      </c>
      <c r="F434" s="1" t="s">
        <v>276</v>
      </c>
      <c r="G434" s="1" t="s">
        <v>25</v>
      </c>
      <c r="H434" s="1" t="s">
        <v>62</v>
      </c>
      <c r="I434" s="1" t="s">
        <v>27</v>
      </c>
      <c r="J434" s="1" t="s">
        <v>28</v>
      </c>
      <c r="K434" s="2">
        <v>43690.600694444445</v>
      </c>
      <c r="L434" s="2">
        <v>43678.870138888888</v>
      </c>
      <c r="M434" s="1">
        <v>0</v>
      </c>
      <c r="N434" s="1">
        <v>1</v>
      </c>
      <c r="O434" s="1" t="s">
        <v>29</v>
      </c>
      <c r="P434" s="1" t="s">
        <v>96</v>
      </c>
      <c r="Q434" s="1">
        <v>5</v>
      </c>
      <c r="R434" s="1">
        <v>0</v>
      </c>
      <c r="S434" t="s">
        <v>681</v>
      </c>
      <c r="T434" s="1" t="s">
        <v>681</v>
      </c>
      <c r="U434" s="1" t="s">
        <v>33</v>
      </c>
    </row>
    <row r="435" spans="1:21" ht="13.2" x14ac:dyDescent="0.25">
      <c r="A435" s="1">
        <v>111274</v>
      </c>
      <c r="B435" s="2">
        <v>43675.425000000003</v>
      </c>
      <c r="C435" s="1" t="s">
        <v>560</v>
      </c>
      <c r="D435" s="1" t="s">
        <v>147</v>
      </c>
      <c r="E435" s="1" t="s">
        <v>148</v>
      </c>
      <c r="F435" s="1" t="s">
        <v>276</v>
      </c>
      <c r="G435" s="1" t="s">
        <v>25</v>
      </c>
      <c r="H435" s="1" t="s">
        <v>26</v>
      </c>
      <c r="I435" s="1" t="s">
        <v>27</v>
      </c>
      <c r="J435" s="1" t="s">
        <v>28</v>
      </c>
      <c r="K435" s="2">
        <v>43684.714583333334</v>
      </c>
      <c r="L435" s="2">
        <v>43679.708333333336</v>
      </c>
      <c r="M435" s="1">
        <v>0</v>
      </c>
      <c r="N435" s="1">
        <v>1</v>
      </c>
      <c r="O435" s="1" t="s">
        <v>29</v>
      </c>
      <c r="P435" s="1" t="s">
        <v>39</v>
      </c>
      <c r="Q435" s="1">
        <v>9</v>
      </c>
      <c r="R435" s="1">
        <v>3</v>
      </c>
      <c r="S435" t="s">
        <v>681</v>
      </c>
      <c r="T435" s="1" t="s">
        <v>681</v>
      </c>
      <c r="U435" s="1" t="s">
        <v>33</v>
      </c>
    </row>
    <row r="436" spans="1:21" ht="13.2" x14ac:dyDescent="0.25">
      <c r="A436" s="1">
        <v>111277</v>
      </c>
      <c r="B436" s="2">
        <v>43677.44027777778</v>
      </c>
      <c r="C436" s="1" t="s">
        <v>561</v>
      </c>
      <c r="D436" s="1" t="s">
        <v>147</v>
      </c>
      <c r="E436" s="1" t="s">
        <v>148</v>
      </c>
      <c r="F436" s="1" t="s">
        <v>276</v>
      </c>
      <c r="G436" s="1" t="s">
        <v>25</v>
      </c>
      <c r="H436" s="1" t="s">
        <v>62</v>
      </c>
      <c r="I436" s="1" t="s">
        <v>27</v>
      </c>
      <c r="J436" s="1" t="s">
        <v>28</v>
      </c>
      <c r="K436" s="2">
        <v>43683.736805555556</v>
      </c>
      <c r="L436" s="2">
        <v>43677.94027777778</v>
      </c>
      <c r="M436" s="1">
        <v>0</v>
      </c>
      <c r="N436" s="1">
        <v>1</v>
      </c>
      <c r="O436" s="1" t="s">
        <v>29</v>
      </c>
      <c r="P436" s="1" t="s">
        <v>96</v>
      </c>
      <c r="Q436" s="1">
        <v>9</v>
      </c>
      <c r="R436" s="1">
        <v>0</v>
      </c>
      <c r="S436" t="s">
        <v>681</v>
      </c>
      <c r="T436" s="1" t="s">
        <v>681</v>
      </c>
      <c r="U436" s="1" t="s">
        <v>33</v>
      </c>
    </row>
    <row r="437" spans="1:21" ht="13.2" x14ac:dyDescent="0.25">
      <c r="A437" s="1">
        <v>111263</v>
      </c>
      <c r="B437" s="2">
        <v>43662.478472222225</v>
      </c>
      <c r="C437" s="1" t="s">
        <v>562</v>
      </c>
      <c r="D437" s="1" t="s">
        <v>22</v>
      </c>
      <c r="E437" s="1" t="s">
        <v>23</v>
      </c>
      <c r="F437" s="1" t="s">
        <v>276</v>
      </c>
      <c r="G437" s="1" t="s">
        <v>25</v>
      </c>
      <c r="H437" s="1" t="s">
        <v>26</v>
      </c>
      <c r="I437" s="1" t="s">
        <v>27</v>
      </c>
      <c r="J437" s="1" t="s">
        <v>28</v>
      </c>
      <c r="K437" s="2">
        <v>43683.73333333333</v>
      </c>
      <c r="L437" s="2">
        <v>43662.978472222225</v>
      </c>
      <c r="M437" s="1">
        <v>0</v>
      </c>
      <c r="N437" s="1">
        <v>1</v>
      </c>
      <c r="O437" s="1" t="s">
        <v>29</v>
      </c>
      <c r="P437" s="1" t="s">
        <v>30</v>
      </c>
      <c r="Q437" s="1">
        <v>7</v>
      </c>
      <c r="R437" s="1">
        <v>2</v>
      </c>
      <c r="S437" t="s">
        <v>681</v>
      </c>
      <c r="T437" s="1" t="s">
        <v>681</v>
      </c>
      <c r="U437" s="1" t="s">
        <v>33</v>
      </c>
    </row>
    <row r="438" spans="1:21" ht="13.2" x14ac:dyDescent="0.25">
      <c r="A438" s="1">
        <v>111275</v>
      </c>
      <c r="B438" s="2">
        <v>43676.6</v>
      </c>
      <c r="C438" s="1" t="s">
        <v>563</v>
      </c>
      <c r="D438" s="1" t="s">
        <v>92</v>
      </c>
      <c r="E438" s="1" t="s">
        <v>93</v>
      </c>
      <c r="F438" s="1" t="s">
        <v>276</v>
      </c>
      <c r="G438" s="1" t="s">
        <v>25</v>
      </c>
      <c r="H438" s="1" t="s">
        <v>26</v>
      </c>
      <c r="I438" s="1" t="s">
        <v>27</v>
      </c>
      <c r="J438" s="1" t="s">
        <v>28</v>
      </c>
      <c r="K438" s="2">
        <v>43683.731944444444</v>
      </c>
      <c r="L438" s="2">
        <v>43677.791666666664</v>
      </c>
      <c r="M438" s="1">
        <v>0</v>
      </c>
      <c r="N438" s="1">
        <v>1</v>
      </c>
      <c r="O438" s="1" t="s">
        <v>29</v>
      </c>
      <c r="P438" s="1" t="s">
        <v>39</v>
      </c>
      <c r="Q438" s="1">
        <v>12</v>
      </c>
      <c r="R438" s="1">
        <v>5</v>
      </c>
      <c r="S438" t="s">
        <v>681</v>
      </c>
      <c r="T438" s="1" t="s">
        <v>681</v>
      </c>
      <c r="U438" s="1" t="s">
        <v>33</v>
      </c>
    </row>
    <row r="439" spans="1:21" ht="13.2" x14ac:dyDescent="0.25">
      <c r="A439" s="1">
        <v>111276</v>
      </c>
      <c r="B439" s="2">
        <v>43677.409722222219</v>
      </c>
      <c r="C439" s="1" t="s">
        <v>564</v>
      </c>
      <c r="D439" s="1" t="s">
        <v>147</v>
      </c>
      <c r="E439" s="1" t="s">
        <v>148</v>
      </c>
      <c r="F439" s="1" t="s">
        <v>276</v>
      </c>
      <c r="G439" s="1" t="s">
        <v>25</v>
      </c>
      <c r="H439" s="1" t="s">
        <v>26</v>
      </c>
      <c r="I439" s="1" t="s">
        <v>27</v>
      </c>
      <c r="J439" s="1" t="s">
        <v>28</v>
      </c>
      <c r="K439" s="2">
        <v>43683.731249999997</v>
      </c>
      <c r="L439" s="2">
        <v>43678.708333333336</v>
      </c>
      <c r="M439" s="1">
        <v>0</v>
      </c>
      <c r="N439" s="1">
        <v>1</v>
      </c>
      <c r="O439" s="1" t="s">
        <v>29</v>
      </c>
      <c r="P439" s="1" t="s">
        <v>39</v>
      </c>
      <c r="Q439" s="1">
        <v>16</v>
      </c>
      <c r="R439" s="1">
        <v>3</v>
      </c>
      <c r="S439" t="s">
        <v>681</v>
      </c>
      <c r="T439" s="1" t="s">
        <v>681</v>
      </c>
      <c r="U439" s="1" t="s">
        <v>33</v>
      </c>
    </row>
    <row r="440" spans="1:21" ht="13.2" x14ac:dyDescent="0.25">
      <c r="A440" s="1">
        <v>111190</v>
      </c>
      <c r="B440" s="2">
        <v>43585.650694444441</v>
      </c>
      <c r="C440" s="1" t="s">
        <v>565</v>
      </c>
      <c r="D440" s="1" t="s">
        <v>113</v>
      </c>
      <c r="E440" s="1" t="s">
        <v>114</v>
      </c>
      <c r="F440" s="1" t="s">
        <v>276</v>
      </c>
      <c r="G440" s="1" t="s">
        <v>25</v>
      </c>
      <c r="H440" s="1" t="s">
        <v>26</v>
      </c>
      <c r="I440" s="1" t="s">
        <v>27</v>
      </c>
      <c r="J440" s="1" t="s">
        <v>28</v>
      </c>
      <c r="K440" s="2">
        <v>43678.790972222225</v>
      </c>
      <c r="L440" s="2">
        <v>43586.150694444441</v>
      </c>
      <c r="M440" s="1">
        <v>0</v>
      </c>
      <c r="N440" s="1">
        <v>1</v>
      </c>
      <c r="O440" s="1" t="s">
        <v>29</v>
      </c>
      <c r="P440" s="1" t="s">
        <v>39</v>
      </c>
      <c r="Q440" s="1">
        <v>34</v>
      </c>
      <c r="R440" s="1">
        <v>8</v>
      </c>
      <c r="S440" t="s">
        <v>681</v>
      </c>
      <c r="T440" s="1" t="s">
        <v>681</v>
      </c>
      <c r="U440" s="1" t="s">
        <v>33</v>
      </c>
    </row>
    <row r="441" spans="1:21" ht="13.2" x14ac:dyDescent="0.25">
      <c r="A441" s="1">
        <v>111264</v>
      </c>
      <c r="B441" s="2">
        <v>43663.592361111114</v>
      </c>
      <c r="C441" s="1" t="s">
        <v>559</v>
      </c>
      <c r="D441" s="1" t="s">
        <v>315</v>
      </c>
      <c r="E441" s="1" t="s">
        <v>316</v>
      </c>
      <c r="F441" s="1" t="s">
        <v>276</v>
      </c>
      <c r="G441" s="1" t="s">
        <v>25</v>
      </c>
      <c r="H441" s="1" t="s">
        <v>26</v>
      </c>
      <c r="I441" s="1" t="s">
        <v>27</v>
      </c>
      <c r="J441" s="1" t="s">
        <v>28</v>
      </c>
      <c r="K441" s="2">
        <v>43675.736111111109</v>
      </c>
      <c r="L441" s="2">
        <v>43664.092361111114</v>
      </c>
      <c r="M441" s="1">
        <v>0</v>
      </c>
      <c r="N441" s="1">
        <v>1</v>
      </c>
      <c r="O441" s="1" t="s">
        <v>29</v>
      </c>
      <c r="P441" s="1" t="s">
        <v>30</v>
      </c>
      <c r="Q441" s="1">
        <v>8</v>
      </c>
      <c r="R441" s="1">
        <v>1</v>
      </c>
      <c r="S441" t="s">
        <v>681</v>
      </c>
      <c r="T441" s="1" t="s">
        <v>681</v>
      </c>
      <c r="U441" s="1" t="s">
        <v>33</v>
      </c>
    </row>
    <row r="442" spans="1:21" ht="13.2" x14ac:dyDescent="0.25">
      <c r="A442" s="1">
        <v>111251</v>
      </c>
      <c r="B442" s="2">
        <v>43654.436805555553</v>
      </c>
      <c r="C442" s="1" t="s">
        <v>566</v>
      </c>
      <c r="D442" s="1" t="s">
        <v>92</v>
      </c>
      <c r="E442" s="1" t="s">
        <v>93</v>
      </c>
      <c r="F442" s="1" t="s">
        <v>276</v>
      </c>
      <c r="G442" s="1" t="s">
        <v>25</v>
      </c>
      <c r="H442" s="1" t="s">
        <v>26</v>
      </c>
      <c r="I442" s="1" t="s">
        <v>27</v>
      </c>
      <c r="J442" s="1" t="s">
        <v>28</v>
      </c>
      <c r="K442" s="2">
        <v>43664.741666666669</v>
      </c>
      <c r="L442" s="2">
        <v>43659.697916666664</v>
      </c>
      <c r="M442" s="1">
        <v>0</v>
      </c>
      <c r="N442" s="1">
        <v>1</v>
      </c>
      <c r="O442" s="1" t="s">
        <v>29</v>
      </c>
      <c r="P442" s="1" t="s">
        <v>39</v>
      </c>
      <c r="Q442" s="1">
        <v>16</v>
      </c>
      <c r="R442" s="1">
        <v>7</v>
      </c>
      <c r="S442" t="s">
        <v>681</v>
      </c>
      <c r="T442" s="1" t="s">
        <v>681</v>
      </c>
      <c r="U442" s="1" t="s">
        <v>33</v>
      </c>
    </row>
    <row r="443" spans="1:21" ht="13.2" x14ac:dyDescent="0.25">
      <c r="A443" s="1">
        <v>111260</v>
      </c>
      <c r="B443" s="2">
        <v>43661.629166666666</v>
      </c>
      <c r="C443" s="1" t="s">
        <v>567</v>
      </c>
      <c r="D443" s="1" t="s">
        <v>315</v>
      </c>
      <c r="E443" s="1" t="s">
        <v>316</v>
      </c>
      <c r="F443" s="1" t="s">
        <v>276</v>
      </c>
      <c r="G443" s="1" t="s">
        <v>25</v>
      </c>
      <c r="H443" s="1" t="s">
        <v>26</v>
      </c>
      <c r="I443" s="1" t="s">
        <v>27</v>
      </c>
      <c r="J443" s="1" t="s">
        <v>28</v>
      </c>
      <c r="K443" s="2">
        <v>43663.743750000001</v>
      </c>
      <c r="L443" s="2">
        <v>43662.129166666666</v>
      </c>
      <c r="M443" s="1">
        <v>0</v>
      </c>
      <c r="N443" s="1">
        <v>1</v>
      </c>
      <c r="O443" s="1" t="s">
        <v>29</v>
      </c>
      <c r="P443" s="1" t="s">
        <v>30</v>
      </c>
      <c r="Q443" s="1">
        <v>9</v>
      </c>
      <c r="R443" s="1">
        <v>1</v>
      </c>
      <c r="S443" t="s">
        <v>681</v>
      </c>
      <c r="T443" s="1" t="s">
        <v>681</v>
      </c>
      <c r="U443" s="1" t="s">
        <v>48</v>
      </c>
    </row>
    <row r="444" spans="1:21" ht="13.2" x14ac:dyDescent="0.25">
      <c r="A444" s="1">
        <v>111250</v>
      </c>
      <c r="B444" s="2">
        <v>43651.623611111114</v>
      </c>
      <c r="C444" s="1" t="s">
        <v>568</v>
      </c>
      <c r="D444" s="1" t="s">
        <v>120</v>
      </c>
      <c r="E444" s="1" t="s">
        <v>121</v>
      </c>
      <c r="F444" s="1" t="s">
        <v>276</v>
      </c>
      <c r="G444" s="1" t="s">
        <v>25</v>
      </c>
      <c r="H444" s="1" t="s">
        <v>62</v>
      </c>
      <c r="I444" s="1" t="s">
        <v>27</v>
      </c>
      <c r="J444" s="1" t="s">
        <v>28</v>
      </c>
      <c r="K444" s="2">
        <v>43661.726388888892</v>
      </c>
      <c r="L444" s="2">
        <v>43656.708333333336</v>
      </c>
      <c r="M444" s="1">
        <v>0</v>
      </c>
      <c r="N444" s="1">
        <v>1</v>
      </c>
      <c r="O444" s="1" t="s">
        <v>29</v>
      </c>
      <c r="P444" s="1" t="s">
        <v>39</v>
      </c>
      <c r="Q444" s="1">
        <v>16</v>
      </c>
      <c r="R444" s="1">
        <v>0</v>
      </c>
      <c r="S444" t="s">
        <v>681</v>
      </c>
      <c r="T444" s="1" t="s">
        <v>681</v>
      </c>
      <c r="U444" s="1" t="s">
        <v>33</v>
      </c>
    </row>
    <row r="445" spans="1:21" ht="13.2" x14ac:dyDescent="0.25">
      <c r="A445" s="1">
        <v>111255</v>
      </c>
      <c r="B445" s="2">
        <v>43655.51666666667</v>
      </c>
      <c r="C445" s="1" t="s">
        <v>569</v>
      </c>
      <c r="D445" s="1" t="s">
        <v>22</v>
      </c>
      <c r="E445" s="1" t="s">
        <v>23</v>
      </c>
      <c r="F445" s="1" t="s">
        <v>276</v>
      </c>
      <c r="G445" s="1" t="s">
        <v>25</v>
      </c>
      <c r="H445" s="1" t="s">
        <v>62</v>
      </c>
      <c r="I445" s="1" t="s">
        <v>27</v>
      </c>
      <c r="J445" s="1" t="s">
        <v>28</v>
      </c>
      <c r="K445" s="2">
        <v>43661.635416666664</v>
      </c>
      <c r="L445" s="2">
        <v>43656.01666666667</v>
      </c>
      <c r="M445" s="1">
        <v>0</v>
      </c>
      <c r="N445" s="1">
        <v>1</v>
      </c>
      <c r="O445" s="1" t="s">
        <v>29</v>
      </c>
      <c r="P445" s="1" t="s">
        <v>30</v>
      </c>
      <c r="Q445" s="1">
        <v>7</v>
      </c>
      <c r="R445" s="1">
        <v>1</v>
      </c>
      <c r="S445" t="s">
        <v>681</v>
      </c>
      <c r="T445" s="1" t="s">
        <v>681</v>
      </c>
      <c r="U445" s="1" t="s">
        <v>48</v>
      </c>
    </row>
    <row r="446" spans="1:21" ht="13.2" x14ac:dyDescent="0.25">
      <c r="A446" s="1">
        <v>111256</v>
      </c>
      <c r="B446" s="2">
        <v>43656.4375</v>
      </c>
      <c r="C446" s="1" t="s">
        <v>570</v>
      </c>
      <c r="D446" s="1" t="s">
        <v>101</v>
      </c>
      <c r="E446" s="1" t="s">
        <v>102</v>
      </c>
      <c r="F446" s="1" t="s">
        <v>276</v>
      </c>
      <c r="G446" s="1" t="s">
        <v>25</v>
      </c>
      <c r="H446" s="1" t="s">
        <v>26</v>
      </c>
      <c r="I446" s="1" t="s">
        <v>27</v>
      </c>
      <c r="J446" s="1" t="s">
        <v>28</v>
      </c>
      <c r="K446" s="2">
        <v>43661.594444444447</v>
      </c>
      <c r="L446" s="2">
        <v>43656.9375</v>
      </c>
      <c r="M446" s="1">
        <v>0</v>
      </c>
      <c r="N446" s="1">
        <v>1</v>
      </c>
      <c r="O446" s="1" t="s">
        <v>29</v>
      </c>
      <c r="P446" s="1" t="s">
        <v>30</v>
      </c>
      <c r="Q446" s="1">
        <v>8</v>
      </c>
      <c r="R446" s="1">
        <v>1</v>
      </c>
      <c r="S446" t="s">
        <v>681</v>
      </c>
      <c r="T446" s="1" t="s">
        <v>681</v>
      </c>
      <c r="U446" s="1" t="s">
        <v>48</v>
      </c>
    </row>
    <row r="447" spans="1:21" ht="13.2" x14ac:dyDescent="0.25">
      <c r="A447" s="1">
        <v>111208</v>
      </c>
      <c r="B447" s="2">
        <v>43608.52847222222</v>
      </c>
      <c r="C447" s="1" t="s">
        <v>571</v>
      </c>
      <c r="D447" s="1" t="s">
        <v>113</v>
      </c>
      <c r="E447" s="1" t="s">
        <v>114</v>
      </c>
      <c r="F447" s="1" t="s">
        <v>276</v>
      </c>
      <c r="G447" s="1" t="s">
        <v>25</v>
      </c>
      <c r="H447" s="1" t="s">
        <v>26</v>
      </c>
      <c r="I447" s="1" t="s">
        <v>27</v>
      </c>
      <c r="J447" s="1" t="s">
        <v>28</v>
      </c>
      <c r="K447" s="2">
        <v>43656.726388888892</v>
      </c>
      <c r="L447" s="2">
        <v>43651.708333333336</v>
      </c>
      <c r="M447" s="1">
        <v>0</v>
      </c>
      <c r="N447" s="1">
        <v>1</v>
      </c>
      <c r="O447" s="1" t="s">
        <v>29</v>
      </c>
      <c r="P447" s="1" t="s">
        <v>39</v>
      </c>
      <c r="Q447" s="1">
        <v>14</v>
      </c>
      <c r="R447" s="1">
        <v>1</v>
      </c>
      <c r="S447" t="s">
        <v>681</v>
      </c>
      <c r="T447" s="1" t="s">
        <v>681</v>
      </c>
      <c r="U447" s="1" t="s">
        <v>33</v>
      </c>
    </row>
    <row r="448" spans="1:21" ht="13.2" x14ac:dyDescent="0.25">
      <c r="A448" s="1">
        <v>111197</v>
      </c>
      <c r="B448" s="2">
        <v>43593.434027777781</v>
      </c>
      <c r="C448" s="1" t="s">
        <v>572</v>
      </c>
      <c r="D448" s="1" t="s">
        <v>241</v>
      </c>
      <c r="E448" s="1" t="s">
        <v>242</v>
      </c>
      <c r="F448" s="1" t="s">
        <v>276</v>
      </c>
      <c r="G448" s="1" t="s">
        <v>25</v>
      </c>
      <c r="H448" s="1" t="s">
        <v>26</v>
      </c>
      <c r="I448" s="1" t="s">
        <v>75</v>
      </c>
      <c r="J448" s="1" t="s">
        <v>28</v>
      </c>
      <c r="K448" s="2">
        <v>43656.724305555559</v>
      </c>
      <c r="L448" s="2">
        <v>43651.708333333336</v>
      </c>
      <c r="M448" s="1">
        <v>0</v>
      </c>
      <c r="N448" s="1">
        <v>1</v>
      </c>
      <c r="O448" s="1" t="s">
        <v>29</v>
      </c>
      <c r="P448" s="1" t="s">
        <v>39</v>
      </c>
      <c r="Q448" s="1">
        <v>8</v>
      </c>
      <c r="R448" s="1">
        <v>1</v>
      </c>
      <c r="S448" t="s">
        <v>681</v>
      </c>
      <c r="T448" s="1" t="s">
        <v>681</v>
      </c>
      <c r="U448" s="1" t="s">
        <v>33</v>
      </c>
    </row>
    <row r="449" spans="1:21" ht="13.2" x14ac:dyDescent="0.25">
      <c r="A449" s="1">
        <v>111245</v>
      </c>
      <c r="B449" s="2">
        <v>43644.640972222223</v>
      </c>
      <c r="C449" s="1" t="s">
        <v>573</v>
      </c>
      <c r="D449" s="1" t="s">
        <v>113</v>
      </c>
      <c r="E449" s="1" t="s">
        <v>114</v>
      </c>
      <c r="F449" s="1" t="s">
        <v>276</v>
      </c>
      <c r="G449" s="1" t="s">
        <v>25</v>
      </c>
      <c r="H449" s="1" t="s">
        <v>26</v>
      </c>
      <c r="I449" s="1" t="s">
        <v>27</v>
      </c>
      <c r="J449" s="1" t="s">
        <v>28</v>
      </c>
      <c r="K449" s="2">
        <v>43655.498611111114</v>
      </c>
      <c r="L449" s="2">
        <v>43648.708333333336</v>
      </c>
      <c r="M449" s="1">
        <v>0</v>
      </c>
      <c r="N449" s="1">
        <v>1</v>
      </c>
      <c r="O449" s="1" t="s">
        <v>29</v>
      </c>
      <c r="P449" s="1" t="s">
        <v>39</v>
      </c>
      <c r="Q449" s="1">
        <v>17</v>
      </c>
      <c r="R449" s="1">
        <v>3</v>
      </c>
      <c r="S449" t="s">
        <v>681</v>
      </c>
      <c r="T449" s="1" t="s">
        <v>681</v>
      </c>
      <c r="U449" s="1" t="s">
        <v>33</v>
      </c>
    </row>
    <row r="450" spans="1:21" ht="13.2" x14ac:dyDescent="0.25">
      <c r="A450" s="1">
        <v>111237</v>
      </c>
      <c r="B450" s="2">
        <v>43635.669444444444</v>
      </c>
      <c r="C450" s="1" t="s">
        <v>574</v>
      </c>
      <c r="D450" s="1" t="s">
        <v>120</v>
      </c>
      <c r="E450" s="1" t="s">
        <v>121</v>
      </c>
      <c r="F450" s="1" t="s">
        <v>276</v>
      </c>
      <c r="G450" s="1" t="s">
        <v>25</v>
      </c>
      <c r="H450" s="1" t="s">
        <v>26</v>
      </c>
      <c r="I450" s="1" t="s">
        <v>27</v>
      </c>
      <c r="J450" s="1" t="s">
        <v>28</v>
      </c>
      <c r="K450" s="2">
        <v>43651.724999999999</v>
      </c>
      <c r="L450" s="2">
        <v>43636.169444444444</v>
      </c>
      <c r="M450" s="1">
        <v>0</v>
      </c>
      <c r="N450" s="1">
        <v>1</v>
      </c>
      <c r="O450" s="1" t="s">
        <v>29</v>
      </c>
      <c r="P450" s="1" t="s">
        <v>39</v>
      </c>
      <c r="Q450" s="1">
        <v>13</v>
      </c>
      <c r="R450" s="1">
        <v>2</v>
      </c>
      <c r="S450" t="s">
        <v>681</v>
      </c>
      <c r="T450" s="1" t="s">
        <v>681</v>
      </c>
      <c r="U450" s="1" t="s">
        <v>48</v>
      </c>
    </row>
    <row r="451" spans="1:21" ht="13.2" x14ac:dyDescent="0.25">
      <c r="A451" s="1">
        <v>111238</v>
      </c>
      <c r="B451" s="2">
        <v>43636.379166666666</v>
      </c>
      <c r="C451" s="1" t="s">
        <v>575</v>
      </c>
      <c r="D451" s="1" t="s">
        <v>92</v>
      </c>
      <c r="E451" s="1" t="s">
        <v>93</v>
      </c>
      <c r="F451" s="1" t="s">
        <v>276</v>
      </c>
      <c r="G451" s="1" t="s">
        <v>25</v>
      </c>
      <c r="H451" s="1" t="s">
        <v>26</v>
      </c>
      <c r="I451" s="1" t="s">
        <v>27</v>
      </c>
      <c r="J451" s="1" t="s">
        <v>28</v>
      </c>
      <c r="K451" s="2">
        <v>43651.617361111108</v>
      </c>
      <c r="L451" s="2">
        <v>43636.879166666666</v>
      </c>
      <c r="M451" s="1">
        <v>0</v>
      </c>
      <c r="N451" s="1">
        <v>1</v>
      </c>
      <c r="O451" s="1" t="s">
        <v>29</v>
      </c>
      <c r="P451" s="1" t="s">
        <v>39</v>
      </c>
      <c r="Q451" s="1">
        <v>16</v>
      </c>
      <c r="R451" s="1">
        <v>8</v>
      </c>
      <c r="S451" t="s">
        <v>681</v>
      </c>
      <c r="T451" s="1" t="s">
        <v>681</v>
      </c>
      <c r="U451" s="1" t="s">
        <v>33</v>
      </c>
    </row>
    <row r="452" spans="1:21" ht="13.2" x14ac:dyDescent="0.25">
      <c r="A452" s="1">
        <v>111228</v>
      </c>
      <c r="B452" s="2">
        <v>43626.603472222225</v>
      </c>
      <c r="C452" s="1" t="s">
        <v>576</v>
      </c>
      <c r="D452" s="1" t="s">
        <v>117</v>
      </c>
      <c r="E452" s="1" t="s">
        <v>118</v>
      </c>
      <c r="F452" s="1" t="s">
        <v>276</v>
      </c>
      <c r="G452" s="1" t="s">
        <v>25</v>
      </c>
      <c r="H452" s="1" t="s">
        <v>62</v>
      </c>
      <c r="I452" s="1" t="s">
        <v>27</v>
      </c>
      <c r="J452" s="1" t="s">
        <v>28</v>
      </c>
      <c r="K452" s="2">
        <v>43650.805555555555</v>
      </c>
      <c r="L452" s="2">
        <v>43627.103472222225</v>
      </c>
      <c r="M452" s="1">
        <v>0</v>
      </c>
      <c r="N452" s="1">
        <v>1</v>
      </c>
      <c r="O452" s="1" t="s">
        <v>29</v>
      </c>
      <c r="P452" s="1" t="s">
        <v>39</v>
      </c>
      <c r="Q452" s="1">
        <v>4</v>
      </c>
      <c r="R452" s="1">
        <v>0</v>
      </c>
      <c r="S452" t="s">
        <v>681</v>
      </c>
      <c r="T452" s="1" t="s">
        <v>681</v>
      </c>
      <c r="U452" s="1" t="s">
        <v>33</v>
      </c>
    </row>
    <row r="453" spans="1:21" ht="13.2" x14ac:dyDescent="0.25">
      <c r="A453" s="1">
        <v>111231</v>
      </c>
      <c r="B453" s="2">
        <v>43627.571527777778</v>
      </c>
      <c r="C453" s="1" t="s">
        <v>577</v>
      </c>
      <c r="D453" s="1" t="s">
        <v>120</v>
      </c>
      <c r="E453" s="1" t="s">
        <v>121</v>
      </c>
      <c r="F453" s="1" t="s">
        <v>276</v>
      </c>
      <c r="G453" s="1" t="s">
        <v>25</v>
      </c>
      <c r="H453" s="1" t="s">
        <v>26</v>
      </c>
      <c r="I453" s="1" t="s">
        <v>27</v>
      </c>
      <c r="J453" s="1" t="s">
        <v>28</v>
      </c>
      <c r="K453" s="2">
        <v>43647.728472222225</v>
      </c>
      <c r="L453" s="2">
        <v>43628.071527777778</v>
      </c>
      <c r="M453" s="1">
        <v>0</v>
      </c>
      <c r="N453" s="1">
        <v>1</v>
      </c>
      <c r="O453" s="1" t="s">
        <v>29</v>
      </c>
      <c r="P453" s="1" t="s">
        <v>39</v>
      </c>
      <c r="Q453" s="1">
        <v>12</v>
      </c>
      <c r="R453" s="1">
        <v>3</v>
      </c>
      <c r="S453" t="s">
        <v>681</v>
      </c>
      <c r="T453" s="1" t="s">
        <v>681</v>
      </c>
      <c r="U453" s="1" t="s">
        <v>33</v>
      </c>
    </row>
    <row r="454" spans="1:21" ht="13.2" x14ac:dyDescent="0.25">
      <c r="A454" s="1">
        <v>111161</v>
      </c>
      <c r="B454" s="2">
        <v>43553.594444444447</v>
      </c>
      <c r="C454" s="1" t="s">
        <v>578</v>
      </c>
      <c r="D454" s="1" t="s">
        <v>113</v>
      </c>
      <c r="E454" s="1" t="s">
        <v>114</v>
      </c>
      <c r="F454" s="1" t="s">
        <v>276</v>
      </c>
      <c r="G454" s="1" t="s">
        <v>25</v>
      </c>
      <c r="H454" s="1" t="s">
        <v>26</v>
      </c>
      <c r="I454" s="1" t="s">
        <v>27</v>
      </c>
      <c r="J454" s="1" t="s">
        <v>28</v>
      </c>
      <c r="K454" s="2">
        <v>43647.727083333331</v>
      </c>
      <c r="L454" s="2">
        <v>43554.094444444447</v>
      </c>
      <c r="M454" s="1">
        <v>0</v>
      </c>
      <c r="N454" s="1">
        <v>1</v>
      </c>
      <c r="O454" s="1" t="s">
        <v>29</v>
      </c>
      <c r="P454" s="1" t="s">
        <v>39</v>
      </c>
      <c r="Q454" s="1">
        <v>20</v>
      </c>
      <c r="R454" s="1">
        <v>9</v>
      </c>
      <c r="S454" t="s">
        <v>681</v>
      </c>
      <c r="T454" s="1" t="s">
        <v>681</v>
      </c>
      <c r="U454" s="1" t="s">
        <v>48</v>
      </c>
    </row>
    <row r="455" spans="1:21" ht="13.2" x14ac:dyDescent="0.25">
      <c r="A455" s="1">
        <v>111230</v>
      </c>
      <c r="B455" s="2">
        <v>43627.419444444444</v>
      </c>
      <c r="C455" s="1" t="s">
        <v>579</v>
      </c>
      <c r="D455" s="1" t="s">
        <v>113</v>
      </c>
      <c r="E455" s="1" t="s">
        <v>114</v>
      </c>
      <c r="F455" s="1" t="s">
        <v>276</v>
      </c>
      <c r="G455" s="1" t="s">
        <v>25</v>
      </c>
      <c r="H455" s="1" t="s">
        <v>26</v>
      </c>
      <c r="I455" s="1" t="s">
        <v>27</v>
      </c>
      <c r="J455" s="1" t="s">
        <v>28</v>
      </c>
      <c r="K455" s="2">
        <v>43644.717361111114</v>
      </c>
      <c r="L455" s="2">
        <v>43627.919444444444</v>
      </c>
      <c r="M455" s="1">
        <v>0</v>
      </c>
      <c r="N455" s="1">
        <v>1</v>
      </c>
      <c r="O455" s="1" t="s">
        <v>29</v>
      </c>
      <c r="P455" s="1" t="s">
        <v>39</v>
      </c>
      <c r="Q455" s="1">
        <v>7</v>
      </c>
      <c r="R455" s="1">
        <v>1</v>
      </c>
      <c r="S455" t="s">
        <v>681</v>
      </c>
      <c r="T455" s="1" t="s">
        <v>681</v>
      </c>
      <c r="U455" s="1" t="s">
        <v>33</v>
      </c>
    </row>
    <row r="456" spans="1:21" ht="13.2" x14ac:dyDescent="0.25">
      <c r="A456" s="1">
        <v>111212</v>
      </c>
      <c r="B456" s="2">
        <v>43613.469444444447</v>
      </c>
      <c r="C456" s="1" t="s">
        <v>580</v>
      </c>
      <c r="D456" s="1" t="s">
        <v>51</v>
      </c>
      <c r="E456" s="1" t="s">
        <v>52</v>
      </c>
      <c r="F456" s="1" t="s">
        <v>276</v>
      </c>
      <c r="G456" s="1" t="s">
        <v>25</v>
      </c>
      <c r="H456" s="1" t="s">
        <v>62</v>
      </c>
      <c r="I456" s="1" t="s">
        <v>27</v>
      </c>
      <c r="J456" s="1" t="s">
        <v>28</v>
      </c>
      <c r="K456" s="2">
        <v>43637.759722222225</v>
      </c>
      <c r="L456" s="2">
        <v>43613.969444444447</v>
      </c>
      <c r="M456" s="1">
        <v>0</v>
      </c>
      <c r="N456" s="1">
        <v>1</v>
      </c>
      <c r="O456" s="1" t="s">
        <v>69</v>
      </c>
      <c r="P456" s="1" t="s">
        <v>30</v>
      </c>
      <c r="Q456" s="1">
        <v>10</v>
      </c>
      <c r="R456" s="1">
        <v>0</v>
      </c>
      <c r="S456" t="s">
        <v>681</v>
      </c>
      <c r="T456" s="1" t="s">
        <v>681</v>
      </c>
      <c r="U456" s="1" t="s">
        <v>48</v>
      </c>
    </row>
    <row r="457" spans="1:21" ht="13.2" x14ac:dyDescent="0.25">
      <c r="A457" s="1">
        <v>111106</v>
      </c>
      <c r="B457" s="2">
        <v>43497.037499999999</v>
      </c>
      <c r="C457" s="1" t="s">
        <v>581</v>
      </c>
      <c r="D457" s="1" t="s">
        <v>582</v>
      </c>
      <c r="E457" s="1" t="s">
        <v>583</v>
      </c>
      <c r="F457" s="1" t="s">
        <v>276</v>
      </c>
      <c r="G457" s="1" t="s">
        <v>25</v>
      </c>
      <c r="H457" s="1" t="s">
        <v>62</v>
      </c>
      <c r="I457" s="1" t="s">
        <v>75</v>
      </c>
      <c r="J457" s="1" t="s">
        <v>28</v>
      </c>
      <c r="K457" s="2">
        <v>43637.757638888892</v>
      </c>
      <c r="L457" s="2">
        <v>43497.537499999999</v>
      </c>
      <c r="M457" s="1">
        <v>0</v>
      </c>
      <c r="N457" s="1">
        <v>1</v>
      </c>
      <c r="O457" s="1" t="s">
        <v>69</v>
      </c>
      <c r="P457" s="1" t="s">
        <v>30</v>
      </c>
      <c r="Q457" s="1">
        <v>7</v>
      </c>
      <c r="R457" s="1">
        <v>1</v>
      </c>
      <c r="S457" t="s">
        <v>681</v>
      </c>
      <c r="T457" s="1" t="s">
        <v>681</v>
      </c>
      <c r="U457" s="1" t="s">
        <v>48</v>
      </c>
    </row>
    <row r="458" spans="1:21" ht="13.2" x14ac:dyDescent="0.25">
      <c r="A458" s="1">
        <v>111235</v>
      </c>
      <c r="B458" s="2">
        <v>43635.50277777778</v>
      </c>
      <c r="C458" s="1" t="s">
        <v>335</v>
      </c>
      <c r="D458" s="1" t="s">
        <v>113</v>
      </c>
      <c r="E458" s="1" t="s">
        <v>114</v>
      </c>
      <c r="F458" s="1" t="s">
        <v>276</v>
      </c>
      <c r="G458" s="1" t="s">
        <v>25</v>
      </c>
      <c r="H458" s="1" t="s">
        <v>62</v>
      </c>
      <c r="I458" s="1" t="s">
        <v>27</v>
      </c>
      <c r="J458" s="1" t="s">
        <v>28</v>
      </c>
      <c r="K458" s="2">
        <v>43637.574305555558</v>
      </c>
      <c r="L458" s="2">
        <v>43636.00277777778</v>
      </c>
      <c r="M458" s="1">
        <v>0</v>
      </c>
      <c r="N458" s="1">
        <v>1</v>
      </c>
      <c r="O458" s="1" t="s">
        <v>29</v>
      </c>
      <c r="P458" s="1" t="s">
        <v>39</v>
      </c>
      <c r="Q458" s="1">
        <v>7</v>
      </c>
      <c r="R458" s="1">
        <v>0</v>
      </c>
      <c r="S458" t="s">
        <v>681</v>
      </c>
      <c r="T458" s="1" t="s">
        <v>681</v>
      </c>
      <c r="U458" s="1" t="s">
        <v>48</v>
      </c>
    </row>
    <row r="459" spans="1:21" ht="13.2" x14ac:dyDescent="0.25">
      <c r="A459" s="1">
        <v>111232</v>
      </c>
      <c r="B459" s="2">
        <v>43627.6</v>
      </c>
      <c r="C459" s="1" t="s">
        <v>584</v>
      </c>
      <c r="D459" s="1" t="s">
        <v>22</v>
      </c>
      <c r="E459" s="1" t="s">
        <v>23</v>
      </c>
      <c r="F459" s="1" t="s">
        <v>276</v>
      </c>
      <c r="G459" s="1" t="s">
        <v>25</v>
      </c>
      <c r="H459" s="1" t="s">
        <v>62</v>
      </c>
      <c r="I459" s="1" t="s">
        <v>27</v>
      </c>
      <c r="J459" s="1" t="s">
        <v>28</v>
      </c>
      <c r="K459" s="2">
        <v>43635.762499999997</v>
      </c>
      <c r="L459" s="2">
        <v>43628.1</v>
      </c>
      <c r="M459" s="1">
        <v>0</v>
      </c>
      <c r="N459" s="1">
        <v>1</v>
      </c>
      <c r="O459" s="1" t="s">
        <v>29</v>
      </c>
      <c r="P459" s="1" t="s">
        <v>30</v>
      </c>
      <c r="Q459" s="1">
        <v>12</v>
      </c>
      <c r="R459" s="1">
        <v>2</v>
      </c>
      <c r="S459" t="s">
        <v>681</v>
      </c>
      <c r="T459" s="1" t="s">
        <v>681</v>
      </c>
      <c r="U459" s="1" t="s">
        <v>33</v>
      </c>
    </row>
    <row r="460" spans="1:21" ht="13.2" x14ac:dyDescent="0.25">
      <c r="A460" s="1">
        <v>111226</v>
      </c>
      <c r="B460" s="2">
        <v>43622.376388888886</v>
      </c>
      <c r="C460" s="1" t="s">
        <v>585</v>
      </c>
      <c r="D460" s="1" t="s">
        <v>120</v>
      </c>
      <c r="E460" s="1" t="s">
        <v>121</v>
      </c>
      <c r="F460" s="1" t="s">
        <v>276</v>
      </c>
      <c r="G460" s="1" t="s">
        <v>25</v>
      </c>
      <c r="H460" s="1" t="s">
        <v>26</v>
      </c>
      <c r="I460" s="1" t="s">
        <v>27</v>
      </c>
      <c r="J460" s="1" t="s">
        <v>28</v>
      </c>
      <c r="K460" s="2">
        <v>43635.759027777778</v>
      </c>
      <c r="L460" s="2">
        <v>43635.75</v>
      </c>
      <c r="M460" s="1">
        <v>0</v>
      </c>
      <c r="N460" s="1">
        <v>1</v>
      </c>
      <c r="O460" s="1" t="s">
        <v>29</v>
      </c>
      <c r="P460" s="1" t="s">
        <v>39</v>
      </c>
      <c r="Q460" s="1">
        <v>17</v>
      </c>
      <c r="R460" s="1">
        <v>8</v>
      </c>
      <c r="S460" t="s">
        <v>681</v>
      </c>
      <c r="T460" s="1" t="s">
        <v>681</v>
      </c>
      <c r="U460" s="1" t="s">
        <v>33</v>
      </c>
    </row>
    <row r="461" spans="1:21" ht="13.2" x14ac:dyDescent="0.25">
      <c r="A461" s="1">
        <v>111229</v>
      </c>
      <c r="B461" s="2">
        <v>43627.359722222223</v>
      </c>
      <c r="C461" s="1" t="s">
        <v>586</v>
      </c>
      <c r="D461" s="1" t="s">
        <v>120</v>
      </c>
      <c r="E461" s="1" t="s">
        <v>121</v>
      </c>
      <c r="F461" s="1" t="s">
        <v>276</v>
      </c>
      <c r="G461" s="1" t="s">
        <v>25</v>
      </c>
      <c r="H461" s="1" t="s">
        <v>62</v>
      </c>
      <c r="I461" s="1" t="s">
        <v>27</v>
      </c>
      <c r="J461" s="1" t="s">
        <v>28</v>
      </c>
      <c r="K461" s="2">
        <v>43629.734722222223</v>
      </c>
      <c r="L461" s="2">
        <v>43627.859722222223</v>
      </c>
      <c r="M461" s="1">
        <v>0</v>
      </c>
      <c r="N461" s="1">
        <v>1</v>
      </c>
      <c r="O461" s="1" t="s">
        <v>29</v>
      </c>
      <c r="P461" s="1" t="s">
        <v>39</v>
      </c>
      <c r="Q461" s="1">
        <v>11</v>
      </c>
      <c r="R461" s="1">
        <v>0</v>
      </c>
      <c r="S461" t="s">
        <v>681</v>
      </c>
      <c r="T461" s="1" t="s">
        <v>681</v>
      </c>
      <c r="U461" s="1" t="s">
        <v>33</v>
      </c>
    </row>
    <row r="462" spans="1:21" ht="13.2" x14ac:dyDescent="0.25">
      <c r="A462" s="1">
        <v>111223</v>
      </c>
      <c r="B462" s="2">
        <v>43620.411805555559</v>
      </c>
      <c r="C462" s="1" t="s">
        <v>587</v>
      </c>
      <c r="D462" s="1" t="s">
        <v>51</v>
      </c>
      <c r="E462" s="1" t="s">
        <v>52</v>
      </c>
      <c r="F462" s="1" t="s">
        <v>276</v>
      </c>
      <c r="G462" s="1" t="s">
        <v>25</v>
      </c>
      <c r="H462" s="1" t="s">
        <v>62</v>
      </c>
      <c r="I462" s="1" t="s">
        <v>27</v>
      </c>
      <c r="J462" s="1" t="s">
        <v>28</v>
      </c>
      <c r="K462" s="2">
        <v>43626.620138888888</v>
      </c>
      <c r="L462" s="2">
        <v>43620.911805555559</v>
      </c>
      <c r="M462" s="1">
        <v>0</v>
      </c>
      <c r="N462" s="1">
        <v>1</v>
      </c>
      <c r="O462" s="1" t="s">
        <v>29</v>
      </c>
      <c r="P462" s="1" t="s">
        <v>30</v>
      </c>
      <c r="Q462" s="1">
        <v>9</v>
      </c>
      <c r="R462" s="1">
        <v>0</v>
      </c>
      <c r="S462" t="s">
        <v>681</v>
      </c>
      <c r="T462" s="1" t="s">
        <v>681</v>
      </c>
      <c r="U462" s="1" t="s">
        <v>48</v>
      </c>
    </row>
    <row r="463" spans="1:21" ht="13.2" x14ac:dyDescent="0.25">
      <c r="A463" s="1">
        <v>111191</v>
      </c>
      <c r="B463" s="2">
        <v>43587.361111111109</v>
      </c>
      <c r="C463" s="1" t="s">
        <v>588</v>
      </c>
      <c r="D463" s="1" t="s">
        <v>117</v>
      </c>
      <c r="E463" s="1" t="s">
        <v>118</v>
      </c>
      <c r="F463" s="1" t="s">
        <v>276</v>
      </c>
      <c r="G463" s="1" t="s">
        <v>25</v>
      </c>
      <c r="H463" s="1" t="s">
        <v>26</v>
      </c>
      <c r="I463" s="1" t="s">
        <v>27</v>
      </c>
      <c r="J463" s="1" t="s">
        <v>28</v>
      </c>
      <c r="K463" s="2">
        <v>43623.734722222223</v>
      </c>
      <c r="L463" s="4">
        <f>K442 + $Y$1</f>
        <v>43665.741666666669</v>
      </c>
      <c r="M463" s="1">
        <v>0</v>
      </c>
      <c r="N463" s="1">
        <v>1</v>
      </c>
      <c r="O463" s="1" t="s">
        <v>29</v>
      </c>
      <c r="P463" s="1" t="s">
        <v>39</v>
      </c>
      <c r="Q463" s="1">
        <v>15</v>
      </c>
      <c r="R463" s="1">
        <v>2</v>
      </c>
      <c r="S463" t="s">
        <v>681</v>
      </c>
      <c r="T463" s="1" t="s">
        <v>681</v>
      </c>
      <c r="U463" s="1" t="s">
        <v>33</v>
      </c>
    </row>
    <row r="464" spans="1:21" ht="13.2" x14ac:dyDescent="0.25">
      <c r="A464" s="1">
        <v>111200</v>
      </c>
      <c r="B464" s="2">
        <v>43599.445833333331</v>
      </c>
      <c r="C464" s="1" t="s">
        <v>589</v>
      </c>
      <c r="D464" s="1" t="s">
        <v>101</v>
      </c>
      <c r="E464" s="1" t="s">
        <v>102</v>
      </c>
      <c r="F464" s="1" t="s">
        <v>276</v>
      </c>
      <c r="G464" s="1" t="s">
        <v>25</v>
      </c>
      <c r="H464" s="1" t="s">
        <v>26</v>
      </c>
      <c r="I464" s="1" t="s">
        <v>27</v>
      </c>
      <c r="J464" s="1" t="s">
        <v>28</v>
      </c>
      <c r="K464" s="2">
        <v>43619.746527777781</v>
      </c>
      <c r="L464" s="2">
        <v>43599.945833333331</v>
      </c>
      <c r="M464" s="1">
        <v>0</v>
      </c>
      <c r="N464" s="1">
        <v>1</v>
      </c>
      <c r="O464" s="1" t="s">
        <v>29</v>
      </c>
      <c r="P464" s="1" t="s">
        <v>30</v>
      </c>
      <c r="Q464" s="1">
        <v>25</v>
      </c>
      <c r="R464" s="1">
        <v>3</v>
      </c>
      <c r="S464" t="s">
        <v>681</v>
      </c>
      <c r="T464" s="1" t="s">
        <v>681</v>
      </c>
      <c r="U464" s="1" t="s">
        <v>48</v>
      </c>
    </row>
    <row r="465" spans="1:21" ht="13.2" x14ac:dyDescent="0.25">
      <c r="A465" s="1">
        <v>111192</v>
      </c>
      <c r="B465" s="2">
        <v>43588.470138888886</v>
      </c>
      <c r="C465" s="1" t="s">
        <v>590</v>
      </c>
      <c r="D465" s="1" t="s">
        <v>113</v>
      </c>
      <c r="E465" s="1" t="s">
        <v>114</v>
      </c>
      <c r="F465" s="1" t="s">
        <v>276</v>
      </c>
      <c r="G465" s="1" t="s">
        <v>25</v>
      </c>
      <c r="H465" s="1" t="s">
        <v>26</v>
      </c>
      <c r="I465" s="1" t="s">
        <v>27</v>
      </c>
      <c r="J465" s="1" t="s">
        <v>28</v>
      </c>
      <c r="K465" s="2">
        <v>43619.727083333331</v>
      </c>
      <c r="L465" s="2">
        <v>43588.970138888886</v>
      </c>
      <c r="M465" s="1">
        <v>0</v>
      </c>
      <c r="N465" s="1">
        <v>1</v>
      </c>
      <c r="O465" s="1" t="s">
        <v>29</v>
      </c>
      <c r="P465" s="1" t="s">
        <v>39</v>
      </c>
      <c r="Q465" s="1">
        <v>23</v>
      </c>
      <c r="R465" s="1">
        <v>4</v>
      </c>
      <c r="S465" t="s">
        <v>681</v>
      </c>
      <c r="T465" s="1" t="s">
        <v>681</v>
      </c>
      <c r="U465" s="1" t="s">
        <v>33</v>
      </c>
    </row>
    <row r="466" spans="1:21" ht="13.2" x14ac:dyDescent="0.25">
      <c r="A466" s="1">
        <v>111213</v>
      </c>
      <c r="B466" s="2">
        <v>43613.570833333331</v>
      </c>
      <c r="C466" s="1" t="s">
        <v>591</v>
      </c>
      <c r="D466" s="1" t="s">
        <v>592</v>
      </c>
      <c r="E466" s="1" t="s">
        <v>593</v>
      </c>
      <c r="F466" s="1" t="s">
        <v>276</v>
      </c>
      <c r="G466" s="1" t="s">
        <v>25</v>
      </c>
      <c r="H466" s="1" t="s">
        <v>62</v>
      </c>
      <c r="I466" s="1" t="s">
        <v>27</v>
      </c>
      <c r="J466" s="1" t="s">
        <v>28</v>
      </c>
      <c r="K466" s="2">
        <v>43616.745138888888</v>
      </c>
      <c r="L466" s="2">
        <v>43614.070833333331</v>
      </c>
      <c r="M466" s="1">
        <v>0</v>
      </c>
      <c r="N466" s="1">
        <v>1</v>
      </c>
      <c r="O466" s="1" t="s">
        <v>69</v>
      </c>
      <c r="P466" s="1" t="s">
        <v>39</v>
      </c>
      <c r="Q466" s="1">
        <v>14</v>
      </c>
      <c r="R466" s="1">
        <v>1</v>
      </c>
      <c r="S466" t="s">
        <v>681</v>
      </c>
      <c r="T466" s="1" t="s">
        <v>681</v>
      </c>
      <c r="U466" s="1" t="s">
        <v>48</v>
      </c>
    </row>
    <row r="467" spans="1:21" ht="13.2" x14ac:dyDescent="0.25">
      <c r="A467" s="1">
        <v>111195</v>
      </c>
      <c r="B467" s="2">
        <v>43592.375</v>
      </c>
      <c r="C467" s="1" t="s">
        <v>594</v>
      </c>
      <c r="D467" s="1" t="s">
        <v>120</v>
      </c>
      <c r="E467" s="1" t="s">
        <v>121</v>
      </c>
      <c r="F467" s="1" t="s">
        <v>276</v>
      </c>
      <c r="G467" s="1" t="s">
        <v>25</v>
      </c>
      <c r="H467" s="1" t="s">
        <v>62</v>
      </c>
      <c r="I467" s="1" t="s">
        <v>27</v>
      </c>
      <c r="J467" s="1" t="s">
        <v>28</v>
      </c>
      <c r="K467" s="2">
        <v>43614.627083333333</v>
      </c>
      <c r="L467" s="2">
        <v>43592.875</v>
      </c>
      <c r="M467" s="1">
        <v>0</v>
      </c>
      <c r="N467" s="1">
        <v>1</v>
      </c>
      <c r="O467" s="1" t="s">
        <v>29</v>
      </c>
      <c r="P467" s="1" t="s">
        <v>39</v>
      </c>
      <c r="Q467" s="1">
        <v>17</v>
      </c>
      <c r="R467" s="1">
        <v>4</v>
      </c>
      <c r="S467" t="s">
        <v>681</v>
      </c>
      <c r="T467" s="1" t="s">
        <v>681</v>
      </c>
      <c r="U467" s="1" t="s">
        <v>33</v>
      </c>
    </row>
    <row r="468" spans="1:21" ht="13.2" x14ac:dyDescent="0.25">
      <c r="A468" s="1">
        <v>111204</v>
      </c>
      <c r="B468" s="2">
        <v>43602.463194444441</v>
      </c>
      <c r="C468" s="1" t="s">
        <v>595</v>
      </c>
      <c r="D468" s="1" t="s">
        <v>22</v>
      </c>
      <c r="E468" s="1" t="s">
        <v>23</v>
      </c>
      <c r="F468" s="1" t="s">
        <v>276</v>
      </c>
      <c r="G468" s="1" t="s">
        <v>25</v>
      </c>
      <c r="H468" s="1" t="s">
        <v>62</v>
      </c>
      <c r="I468" s="1" t="s">
        <v>27</v>
      </c>
      <c r="J468" s="1" t="s">
        <v>28</v>
      </c>
      <c r="K468" s="2">
        <v>43613.557638888888</v>
      </c>
      <c r="L468" s="2">
        <v>43602.963194444441</v>
      </c>
      <c r="M468" s="1">
        <v>0</v>
      </c>
      <c r="N468" s="1">
        <v>1</v>
      </c>
      <c r="O468" s="1" t="s">
        <v>29</v>
      </c>
      <c r="P468" s="1" t="s">
        <v>30</v>
      </c>
      <c r="Q468" s="1">
        <v>15</v>
      </c>
      <c r="R468" s="1">
        <v>0</v>
      </c>
      <c r="S468" t="s">
        <v>681</v>
      </c>
      <c r="T468" s="1" t="s">
        <v>681</v>
      </c>
      <c r="U468" s="1" t="s">
        <v>48</v>
      </c>
    </row>
    <row r="469" spans="1:21" ht="13.2" x14ac:dyDescent="0.25">
      <c r="A469" s="1">
        <v>111165</v>
      </c>
      <c r="B469" s="2">
        <v>43557.703472222223</v>
      </c>
      <c r="C469" s="1" t="s">
        <v>596</v>
      </c>
      <c r="D469" s="1" t="s">
        <v>315</v>
      </c>
      <c r="E469" s="1" t="s">
        <v>316</v>
      </c>
      <c r="F469" s="1" t="s">
        <v>276</v>
      </c>
      <c r="G469" s="1" t="s">
        <v>25</v>
      </c>
      <c r="H469" s="1" t="s">
        <v>26</v>
      </c>
      <c r="I469" s="1" t="s">
        <v>27</v>
      </c>
      <c r="J469" s="1" t="s">
        <v>28</v>
      </c>
      <c r="K469" s="2">
        <v>43606.759722222225</v>
      </c>
      <c r="L469" s="4">
        <f>K448 + $Y$1</f>
        <v>43657.724305555559</v>
      </c>
      <c r="M469" s="1">
        <v>0</v>
      </c>
      <c r="N469" s="1">
        <v>1</v>
      </c>
      <c r="O469" s="1" t="s">
        <v>29</v>
      </c>
      <c r="P469" s="1" t="s">
        <v>30</v>
      </c>
      <c r="Q469" s="1">
        <v>23</v>
      </c>
      <c r="R469" s="1">
        <v>3</v>
      </c>
      <c r="S469" t="s">
        <v>681</v>
      </c>
      <c r="T469" s="1" t="s">
        <v>681</v>
      </c>
      <c r="U469" s="1" t="s">
        <v>33</v>
      </c>
    </row>
    <row r="470" spans="1:21" ht="13.2" x14ac:dyDescent="0.25">
      <c r="A470" s="1">
        <v>111179</v>
      </c>
      <c r="B470" s="2">
        <v>43572.544444444444</v>
      </c>
      <c r="C470" s="1" t="s">
        <v>597</v>
      </c>
      <c r="D470" s="1" t="s">
        <v>120</v>
      </c>
      <c r="E470" s="1" t="s">
        <v>121</v>
      </c>
      <c r="F470" s="1" t="s">
        <v>276</v>
      </c>
      <c r="G470" s="1" t="s">
        <v>25</v>
      </c>
      <c r="H470" s="1" t="s">
        <v>26</v>
      </c>
      <c r="I470" s="1" t="s">
        <v>27</v>
      </c>
      <c r="J470" s="1" t="s">
        <v>28</v>
      </c>
      <c r="K470" s="2">
        <v>43594.720833333333</v>
      </c>
      <c r="L470" s="2">
        <v>43573.044444444444</v>
      </c>
      <c r="M470" s="1">
        <v>0</v>
      </c>
      <c r="N470" s="1">
        <v>1</v>
      </c>
      <c r="O470" s="1" t="s">
        <v>29</v>
      </c>
      <c r="P470" s="1" t="s">
        <v>39</v>
      </c>
      <c r="Q470" s="1">
        <v>34</v>
      </c>
      <c r="R470" s="1">
        <v>5</v>
      </c>
      <c r="S470" t="s">
        <v>681</v>
      </c>
      <c r="T470" s="1" t="s">
        <v>681</v>
      </c>
      <c r="U470" s="1" t="s">
        <v>33</v>
      </c>
    </row>
    <row r="471" spans="1:21" ht="13.2" x14ac:dyDescent="0.25">
      <c r="A471" s="1">
        <v>111176</v>
      </c>
      <c r="B471" s="2">
        <v>43567.497916666667</v>
      </c>
      <c r="C471" s="1" t="s">
        <v>598</v>
      </c>
      <c r="D471" s="1" t="s">
        <v>140</v>
      </c>
      <c r="E471" s="1" t="s">
        <v>141</v>
      </c>
      <c r="F471" s="1" t="s">
        <v>276</v>
      </c>
      <c r="G471" s="1" t="s">
        <v>25</v>
      </c>
      <c r="H471" s="1" t="s">
        <v>26</v>
      </c>
      <c r="I471" s="1" t="s">
        <v>27</v>
      </c>
      <c r="J471" s="1" t="s">
        <v>28</v>
      </c>
      <c r="K471" s="2">
        <v>43594.71875</v>
      </c>
      <c r="L471" s="2">
        <v>43591.708333333336</v>
      </c>
      <c r="M471" s="1">
        <v>0</v>
      </c>
      <c r="N471" s="1">
        <v>1</v>
      </c>
      <c r="O471" s="1" t="s">
        <v>29</v>
      </c>
      <c r="P471" s="1" t="s">
        <v>39</v>
      </c>
      <c r="Q471" s="1">
        <v>37</v>
      </c>
      <c r="R471" s="1">
        <v>1</v>
      </c>
      <c r="S471" t="s">
        <v>681</v>
      </c>
      <c r="T471" s="1" t="s">
        <v>681</v>
      </c>
      <c r="U471" s="1" t="s">
        <v>33</v>
      </c>
    </row>
    <row r="472" spans="1:21" ht="13.2" x14ac:dyDescent="0.25">
      <c r="A472" s="1">
        <v>111175</v>
      </c>
      <c r="B472" s="2">
        <v>43566.444444444445</v>
      </c>
      <c r="C472" s="1" t="s">
        <v>599</v>
      </c>
      <c r="D472" s="1" t="s">
        <v>113</v>
      </c>
      <c r="E472" s="1" t="s">
        <v>114</v>
      </c>
      <c r="F472" s="1" t="s">
        <v>276</v>
      </c>
      <c r="G472" s="1" t="s">
        <v>25</v>
      </c>
      <c r="H472" s="1" t="s">
        <v>26</v>
      </c>
      <c r="I472" s="1" t="s">
        <v>27</v>
      </c>
      <c r="J472" s="1" t="s">
        <v>28</v>
      </c>
      <c r="K472" s="2">
        <v>43591.780555555553</v>
      </c>
      <c r="L472" s="2">
        <v>43566.944444444445</v>
      </c>
      <c r="M472" s="1">
        <v>0</v>
      </c>
      <c r="N472" s="1">
        <v>1</v>
      </c>
      <c r="O472" s="1" t="s">
        <v>29</v>
      </c>
      <c r="P472" s="1" t="s">
        <v>39</v>
      </c>
      <c r="Q472" s="1">
        <v>8</v>
      </c>
      <c r="R472" s="1">
        <v>3</v>
      </c>
      <c r="S472" t="s">
        <v>681</v>
      </c>
      <c r="T472" s="1" t="s">
        <v>681</v>
      </c>
      <c r="U472" s="1" t="s">
        <v>48</v>
      </c>
    </row>
    <row r="473" spans="1:21" ht="13.2" x14ac:dyDescent="0.25">
      <c r="A473" s="1">
        <v>111164</v>
      </c>
      <c r="B473" s="2">
        <v>43557.661111111112</v>
      </c>
      <c r="C473" s="1" t="s">
        <v>600</v>
      </c>
      <c r="D473" s="1" t="s">
        <v>113</v>
      </c>
      <c r="E473" s="1" t="s">
        <v>114</v>
      </c>
      <c r="F473" s="1" t="s">
        <v>276</v>
      </c>
      <c r="G473" s="1" t="s">
        <v>25</v>
      </c>
      <c r="H473" s="1" t="s">
        <v>26</v>
      </c>
      <c r="I473" s="1" t="s">
        <v>27</v>
      </c>
      <c r="J473" s="1" t="s">
        <v>28</v>
      </c>
      <c r="K473" s="2">
        <v>43588.719444444447</v>
      </c>
      <c r="L473" s="2">
        <v>43558.161111111112</v>
      </c>
      <c r="M473" s="1">
        <v>0</v>
      </c>
      <c r="N473" s="1">
        <v>1</v>
      </c>
      <c r="O473" s="1" t="s">
        <v>29</v>
      </c>
      <c r="P473" s="1" t="s">
        <v>39</v>
      </c>
      <c r="Q473" s="1">
        <v>13</v>
      </c>
      <c r="R473" s="1">
        <v>4</v>
      </c>
      <c r="S473" t="s">
        <v>681</v>
      </c>
      <c r="T473" s="1" t="s">
        <v>681</v>
      </c>
      <c r="U473" s="1" t="s">
        <v>54</v>
      </c>
    </row>
    <row r="474" spans="1:21" ht="13.2" x14ac:dyDescent="0.25">
      <c r="A474" s="1">
        <v>111145</v>
      </c>
      <c r="B474" s="2">
        <v>43542.549305555556</v>
      </c>
      <c r="C474" s="1" t="s">
        <v>601</v>
      </c>
      <c r="D474" s="1" t="s">
        <v>602</v>
      </c>
      <c r="E474" s="1" t="s">
        <v>603</v>
      </c>
      <c r="F474" s="1" t="s">
        <v>276</v>
      </c>
      <c r="G474" s="1" t="s">
        <v>25</v>
      </c>
      <c r="H474" s="1" t="s">
        <v>26</v>
      </c>
      <c r="I474" s="1" t="s">
        <v>27</v>
      </c>
      <c r="J474" s="1" t="s">
        <v>28</v>
      </c>
      <c r="K474" s="2">
        <v>43587.731249999997</v>
      </c>
      <c r="L474" s="2">
        <v>43543.049305555556</v>
      </c>
      <c r="M474" s="1">
        <v>0</v>
      </c>
      <c r="N474" s="1">
        <v>1</v>
      </c>
      <c r="O474" s="1" t="s">
        <v>29</v>
      </c>
      <c r="P474" s="1" t="s">
        <v>39</v>
      </c>
      <c r="Q474" s="1">
        <v>26</v>
      </c>
      <c r="R474" s="1">
        <v>3</v>
      </c>
      <c r="S474" t="s">
        <v>681</v>
      </c>
      <c r="T474" s="1" t="s">
        <v>681</v>
      </c>
      <c r="U474" s="1" t="s">
        <v>48</v>
      </c>
    </row>
    <row r="475" spans="1:21" ht="13.2" x14ac:dyDescent="0.25">
      <c r="A475" s="1">
        <v>111186</v>
      </c>
      <c r="B475" s="2">
        <v>43580.675694444442</v>
      </c>
      <c r="C475" s="1" t="s">
        <v>604</v>
      </c>
      <c r="D475" s="1" t="s">
        <v>363</v>
      </c>
      <c r="E475" s="1" t="s">
        <v>364</v>
      </c>
      <c r="F475" s="1" t="s">
        <v>276</v>
      </c>
      <c r="G475" s="1" t="s">
        <v>43</v>
      </c>
      <c r="H475" s="1" t="s">
        <v>26</v>
      </c>
      <c r="I475" s="1" t="s">
        <v>85</v>
      </c>
      <c r="J475" s="1" t="s">
        <v>37</v>
      </c>
      <c r="K475" s="2">
        <v>43580.675694444442</v>
      </c>
      <c r="L475" s="2">
        <v>43581.175694444442</v>
      </c>
      <c r="M475" s="1">
        <v>1</v>
      </c>
      <c r="N475" s="1">
        <v>1</v>
      </c>
      <c r="O475" s="1" t="s">
        <v>236</v>
      </c>
      <c r="P475" s="1" t="s">
        <v>138</v>
      </c>
      <c r="Q475" s="1">
        <v>5</v>
      </c>
      <c r="R475" s="1">
        <v>0</v>
      </c>
      <c r="S475" t="s">
        <v>681</v>
      </c>
      <c r="T475" s="1" t="s">
        <v>681</v>
      </c>
      <c r="U475" s="1" t="s">
        <v>33</v>
      </c>
    </row>
    <row r="476" spans="1:21" ht="13.2" x14ac:dyDescent="0.25">
      <c r="A476" s="1">
        <v>111170</v>
      </c>
      <c r="B476" s="2">
        <v>43560.636111111111</v>
      </c>
      <c r="C476" s="1" t="s">
        <v>605</v>
      </c>
      <c r="D476" s="1" t="s">
        <v>120</v>
      </c>
      <c r="E476" s="1" t="s">
        <v>121</v>
      </c>
      <c r="F476" s="1" t="s">
        <v>276</v>
      </c>
      <c r="G476" s="1" t="s">
        <v>25</v>
      </c>
      <c r="H476" s="1" t="s">
        <v>26</v>
      </c>
      <c r="I476" s="1" t="s">
        <v>27</v>
      </c>
      <c r="J476" s="1" t="s">
        <v>28</v>
      </c>
      <c r="K476" s="2">
        <v>43577.731944444444</v>
      </c>
      <c r="L476" s="2">
        <v>43561.136111111111</v>
      </c>
      <c r="M476" s="1">
        <v>0</v>
      </c>
      <c r="N476" s="1">
        <v>1</v>
      </c>
      <c r="O476" s="1" t="s">
        <v>29</v>
      </c>
      <c r="P476" s="1" t="s">
        <v>39</v>
      </c>
      <c r="Q476" s="1">
        <v>12</v>
      </c>
      <c r="R476" s="1">
        <v>4</v>
      </c>
      <c r="S476" t="s">
        <v>681</v>
      </c>
      <c r="T476" s="1" t="s">
        <v>681</v>
      </c>
      <c r="U476" s="1" t="s">
        <v>54</v>
      </c>
    </row>
    <row r="477" spans="1:21" ht="13.2" x14ac:dyDescent="0.25">
      <c r="A477" s="1">
        <v>111169</v>
      </c>
      <c r="B477" s="2">
        <v>43559.681944444441</v>
      </c>
      <c r="C477" s="1" t="s">
        <v>606</v>
      </c>
      <c r="D477" s="1" t="s">
        <v>113</v>
      </c>
      <c r="E477" s="1" t="s">
        <v>114</v>
      </c>
      <c r="F477" s="1" t="s">
        <v>276</v>
      </c>
      <c r="G477" s="1" t="s">
        <v>25</v>
      </c>
      <c r="H477" s="1" t="s">
        <v>26</v>
      </c>
      <c r="I477" s="1" t="s">
        <v>27</v>
      </c>
      <c r="J477" s="1" t="s">
        <v>28</v>
      </c>
      <c r="K477" s="2">
        <v>43577.731944444444</v>
      </c>
      <c r="L477" s="2">
        <v>43560.181944444441</v>
      </c>
      <c r="M477" s="1">
        <v>0</v>
      </c>
      <c r="N477" s="1">
        <v>1</v>
      </c>
      <c r="O477" s="1" t="s">
        <v>29</v>
      </c>
      <c r="P477" s="1" t="s">
        <v>39</v>
      </c>
      <c r="Q477" s="1">
        <v>14</v>
      </c>
      <c r="R477" s="1">
        <v>4</v>
      </c>
      <c r="S477" t="s">
        <v>681</v>
      </c>
      <c r="T477" s="1" t="s">
        <v>681</v>
      </c>
      <c r="U477" s="1" t="s">
        <v>33</v>
      </c>
    </row>
    <row r="478" spans="1:21" ht="13.2" x14ac:dyDescent="0.25">
      <c r="A478" s="1">
        <v>111163</v>
      </c>
      <c r="B478" s="2">
        <v>43556.560416666667</v>
      </c>
      <c r="C478" s="1" t="s">
        <v>607</v>
      </c>
      <c r="D478" s="1" t="s">
        <v>602</v>
      </c>
      <c r="E478" s="1" t="s">
        <v>603</v>
      </c>
      <c r="F478" s="1" t="s">
        <v>276</v>
      </c>
      <c r="G478" s="1" t="s">
        <v>25</v>
      </c>
      <c r="H478" s="1" t="s">
        <v>26</v>
      </c>
      <c r="I478" s="1" t="s">
        <v>27</v>
      </c>
      <c r="J478" s="1" t="s">
        <v>28</v>
      </c>
      <c r="K478" s="2">
        <v>43577.731944444444</v>
      </c>
      <c r="L478" s="2">
        <v>43557.060416666667</v>
      </c>
      <c r="M478" s="1">
        <v>0</v>
      </c>
      <c r="N478" s="1">
        <v>1</v>
      </c>
      <c r="O478" s="1" t="s">
        <v>29</v>
      </c>
      <c r="P478" s="1" t="s">
        <v>39</v>
      </c>
      <c r="Q478" s="1">
        <v>16</v>
      </c>
      <c r="R478" s="1">
        <v>2</v>
      </c>
      <c r="S478" t="s">
        <v>681</v>
      </c>
      <c r="T478" s="1" t="s">
        <v>681</v>
      </c>
      <c r="U478" s="1" t="s">
        <v>33</v>
      </c>
    </row>
    <row r="479" spans="1:21" ht="13.2" x14ac:dyDescent="0.25">
      <c r="A479" s="1">
        <v>111160</v>
      </c>
      <c r="B479" s="2">
        <v>43552.651388888888</v>
      </c>
      <c r="C479" s="1" t="s">
        <v>608</v>
      </c>
      <c r="D479" s="1" t="s">
        <v>117</v>
      </c>
      <c r="E479" s="1" t="s">
        <v>118</v>
      </c>
      <c r="F479" s="1" t="s">
        <v>276</v>
      </c>
      <c r="G479" s="1" t="s">
        <v>25</v>
      </c>
      <c r="H479" s="1" t="s">
        <v>62</v>
      </c>
      <c r="I479" s="1" t="s">
        <v>27</v>
      </c>
      <c r="J479" s="1" t="s">
        <v>28</v>
      </c>
      <c r="K479" s="2">
        <v>43577.731944444444</v>
      </c>
      <c r="L479" s="2">
        <v>43553.151388888888</v>
      </c>
      <c r="M479" s="1">
        <v>0</v>
      </c>
      <c r="N479" s="1">
        <v>1</v>
      </c>
      <c r="O479" s="1" t="s">
        <v>29</v>
      </c>
      <c r="P479" s="1" t="s">
        <v>39</v>
      </c>
      <c r="Q479" s="1">
        <v>10</v>
      </c>
      <c r="R479" s="1">
        <v>4</v>
      </c>
      <c r="S479" t="s">
        <v>681</v>
      </c>
      <c r="T479" s="1" t="s">
        <v>681</v>
      </c>
      <c r="U479" s="1" t="s">
        <v>48</v>
      </c>
    </row>
    <row r="480" spans="1:21" ht="13.2" x14ac:dyDescent="0.25">
      <c r="A480" s="1">
        <v>111159</v>
      </c>
      <c r="B480" s="2">
        <v>43552.490277777775</v>
      </c>
      <c r="C480" s="1" t="s">
        <v>609</v>
      </c>
      <c r="D480" s="1" t="s">
        <v>101</v>
      </c>
      <c r="E480" s="1" t="s">
        <v>102</v>
      </c>
      <c r="F480" s="1" t="s">
        <v>276</v>
      </c>
      <c r="G480" s="1" t="s">
        <v>25</v>
      </c>
      <c r="H480" s="1" t="s">
        <v>26</v>
      </c>
      <c r="I480" s="1" t="s">
        <v>27</v>
      </c>
      <c r="J480" s="1" t="s">
        <v>28</v>
      </c>
      <c r="K480" s="2">
        <v>43571.746527777781</v>
      </c>
      <c r="L480" s="2">
        <v>43552.990277777775</v>
      </c>
      <c r="M480" s="1">
        <v>0</v>
      </c>
      <c r="N480" s="1">
        <v>1</v>
      </c>
      <c r="O480" s="1" t="s">
        <v>29</v>
      </c>
      <c r="P480" s="1" t="s">
        <v>30</v>
      </c>
      <c r="Q480" s="1">
        <v>22</v>
      </c>
      <c r="R480" s="1">
        <v>8</v>
      </c>
      <c r="S480" t="s">
        <v>681</v>
      </c>
      <c r="T480" s="1" t="s">
        <v>681</v>
      </c>
      <c r="U480" s="1" t="s">
        <v>33</v>
      </c>
    </row>
    <row r="481" spans="1:21" ht="13.2" x14ac:dyDescent="0.25">
      <c r="A481" s="1">
        <v>111155</v>
      </c>
      <c r="B481" s="2">
        <v>43546.387499999997</v>
      </c>
      <c r="C481" s="1" t="s">
        <v>610</v>
      </c>
      <c r="D481" s="1" t="s">
        <v>120</v>
      </c>
      <c r="E481" s="1" t="s">
        <v>121</v>
      </c>
      <c r="F481" s="1" t="s">
        <v>276</v>
      </c>
      <c r="G481" s="1" t="s">
        <v>25</v>
      </c>
      <c r="H481" s="1" t="s">
        <v>26</v>
      </c>
      <c r="I481" s="1" t="s">
        <v>27</v>
      </c>
      <c r="J481" s="1" t="s">
        <v>28</v>
      </c>
      <c r="K481" s="2">
        <v>43570.775694444441</v>
      </c>
      <c r="L481" s="2">
        <v>43546.887499999997</v>
      </c>
      <c r="M481" s="1">
        <v>0</v>
      </c>
      <c r="N481" s="1">
        <v>1</v>
      </c>
      <c r="O481" s="1" t="s">
        <v>29</v>
      </c>
      <c r="P481" s="1" t="s">
        <v>39</v>
      </c>
      <c r="Q481" s="1">
        <v>19</v>
      </c>
      <c r="R481" s="1">
        <v>3</v>
      </c>
      <c r="S481" t="s">
        <v>681</v>
      </c>
      <c r="T481" s="1" t="s">
        <v>681</v>
      </c>
      <c r="U481" s="1" t="s">
        <v>48</v>
      </c>
    </row>
    <row r="482" spans="1:21" ht="13.2" x14ac:dyDescent="0.25">
      <c r="A482" s="1">
        <v>111166</v>
      </c>
      <c r="B482" s="2">
        <v>43558.425000000003</v>
      </c>
      <c r="C482" s="1" t="s">
        <v>611</v>
      </c>
      <c r="D482" s="1" t="s">
        <v>120</v>
      </c>
      <c r="E482" s="1" t="s">
        <v>121</v>
      </c>
      <c r="F482" s="1" t="s">
        <v>276</v>
      </c>
      <c r="G482" s="1" t="s">
        <v>25</v>
      </c>
      <c r="H482" s="1" t="s">
        <v>26</v>
      </c>
      <c r="I482" s="1" t="s">
        <v>27</v>
      </c>
      <c r="J482" s="1" t="s">
        <v>28</v>
      </c>
      <c r="K482" s="2">
        <v>43565.775000000001</v>
      </c>
      <c r="L482" s="2">
        <v>43558.925000000003</v>
      </c>
      <c r="M482" s="1">
        <v>0</v>
      </c>
      <c r="N482" s="1">
        <v>1</v>
      </c>
      <c r="O482" s="1" t="s">
        <v>29</v>
      </c>
      <c r="P482" s="1" t="s">
        <v>39</v>
      </c>
      <c r="Q482" s="1">
        <v>11</v>
      </c>
      <c r="R482" s="1">
        <v>5</v>
      </c>
      <c r="S482" t="s">
        <v>681</v>
      </c>
      <c r="T482" s="1" t="s">
        <v>681</v>
      </c>
      <c r="U482" s="1" t="s">
        <v>33</v>
      </c>
    </row>
    <row r="483" spans="1:21" ht="13.2" x14ac:dyDescent="0.25">
      <c r="A483" s="1">
        <v>111156</v>
      </c>
      <c r="B483" s="2">
        <v>43550.654166666667</v>
      </c>
      <c r="C483" s="1" t="s">
        <v>612</v>
      </c>
      <c r="D483" s="1" t="s">
        <v>51</v>
      </c>
      <c r="E483" s="1" t="s">
        <v>52</v>
      </c>
      <c r="F483" s="1" t="s">
        <v>276</v>
      </c>
      <c r="G483" s="1" t="s">
        <v>25</v>
      </c>
      <c r="H483" s="1" t="s">
        <v>26</v>
      </c>
      <c r="I483" s="1" t="s">
        <v>27</v>
      </c>
      <c r="J483" s="1" t="s">
        <v>28</v>
      </c>
      <c r="K483" s="2">
        <v>43565.75</v>
      </c>
      <c r="L483" s="2">
        <v>43551.154166666667</v>
      </c>
      <c r="M483" s="1">
        <v>0</v>
      </c>
      <c r="N483" s="1">
        <v>1</v>
      </c>
      <c r="O483" s="1" t="s">
        <v>29</v>
      </c>
      <c r="P483" s="1" t="s">
        <v>30</v>
      </c>
      <c r="Q483" s="1">
        <v>26</v>
      </c>
      <c r="R483" s="1">
        <v>9</v>
      </c>
      <c r="S483" t="s">
        <v>681</v>
      </c>
      <c r="T483" s="1" t="s">
        <v>681</v>
      </c>
      <c r="U483" s="1" t="s">
        <v>48</v>
      </c>
    </row>
    <row r="484" spans="1:21" ht="13.2" x14ac:dyDescent="0.25">
      <c r="A484" s="1">
        <v>111104</v>
      </c>
      <c r="B484" s="2">
        <v>43497.017361111109</v>
      </c>
      <c r="C484" s="1" t="s">
        <v>613</v>
      </c>
      <c r="D484" s="1" t="s">
        <v>113</v>
      </c>
      <c r="E484" s="1" t="s">
        <v>114</v>
      </c>
      <c r="F484" s="1" t="s">
        <v>276</v>
      </c>
      <c r="G484" s="1" t="s">
        <v>25</v>
      </c>
      <c r="H484" s="1" t="s">
        <v>26</v>
      </c>
      <c r="I484" s="1" t="s">
        <v>75</v>
      </c>
      <c r="J484" s="1" t="s">
        <v>28</v>
      </c>
      <c r="K484" s="2">
        <v>43565.748611111114</v>
      </c>
      <c r="L484" s="2">
        <v>43497.517361111109</v>
      </c>
      <c r="M484" s="1">
        <v>0</v>
      </c>
      <c r="N484" s="1">
        <v>1</v>
      </c>
      <c r="O484" s="1" t="s">
        <v>29</v>
      </c>
      <c r="P484" s="1" t="s">
        <v>39</v>
      </c>
      <c r="Q484" s="1">
        <v>6</v>
      </c>
      <c r="R484" s="1">
        <v>1</v>
      </c>
      <c r="S484" t="s">
        <v>681</v>
      </c>
      <c r="T484" s="1" t="s">
        <v>681</v>
      </c>
      <c r="U484" s="1" t="s">
        <v>33</v>
      </c>
    </row>
    <row r="485" spans="1:21" ht="13.2" x14ac:dyDescent="0.25">
      <c r="A485" s="1">
        <v>111130</v>
      </c>
      <c r="B485" s="2">
        <v>43514.445833333331</v>
      </c>
      <c r="C485" s="1" t="s">
        <v>614</v>
      </c>
      <c r="D485" s="1" t="s">
        <v>113</v>
      </c>
      <c r="E485" s="1" t="s">
        <v>114</v>
      </c>
      <c r="F485" s="1" t="s">
        <v>276</v>
      </c>
      <c r="G485" s="1" t="s">
        <v>25</v>
      </c>
      <c r="H485" s="1" t="s">
        <v>62</v>
      </c>
      <c r="I485" s="1" t="s">
        <v>27</v>
      </c>
      <c r="J485" s="1" t="s">
        <v>28</v>
      </c>
      <c r="K485" s="2">
        <v>43556.652777777781</v>
      </c>
      <c r="L485" s="2">
        <v>43514.945833333331</v>
      </c>
      <c r="M485" s="1">
        <v>0</v>
      </c>
      <c r="N485" s="1">
        <v>1</v>
      </c>
      <c r="O485" s="1" t="s">
        <v>69</v>
      </c>
      <c r="P485" s="1" t="s">
        <v>39</v>
      </c>
      <c r="Q485" s="1">
        <v>12</v>
      </c>
      <c r="R485" s="1">
        <v>1</v>
      </c>
      <c r="S485" t="s">
        <v>681</v>
      </c>
      <c r="T485" s="1" t="s">
        <v>681</v>
      </c>
      <c r="U485" s="1" t="s">
        <v>33</v>
      </c>
    </row>
    <row r="486" spans="1:21" ht="13.2" x14ac:dyDescent="0.25">
      <c r="A486" s="1">
        <v>111112</v>
      </c>
      <c r="B486" s="2">
        <v>43497.098611111112</v>
      </c>
      <c r="C486" s="1" t="s">
        <v>615</v>
      </c>
      <c r="D486" s="1" t="s">
        <v>241</v>
      </c>
      <c r="E486" s="1" t="s">
        <v>242</v>
      </c>
      <c r="F486" s="1" t="s">
        <v>276</v>
      </c>
      <c r="G486" s="1" t="s">
        <v>25</v>
      </c>
      <c r="H486" s="1" t="s">
        <v>26</v>
      </c>
      <c r="I486" s="1" t="s">
        <v>75</v>
      </c>
      <c r="J486" s="1" t="s">
        <v>28</v>
      </c>
      <c r="K486" s="2">
        <v>43556.647916666669</v>
      </c>
      <c r="L486" s="2">
        <v>43497.598611111112</v>
      </c>
      <c r="M486" s="1">
        <v>0</v>
      </c>
      <c r="N486" s="1">
        <v>1</v>
      </c>
      <c r="O486" s="1" t="s">
        <v>69</v>
      </c>
      <c r="P486" s="1" t="s">
        <v>39</v>
      </c>
      <c r="Q486" s="1">
        <v>8</v>
      </c>
      <c r="R486" s="1">
        <v>2</v>
      </c>
      <c r="S486" t="s">
        <v>681</v>
      </c>
      <c r="T486" s="1" t="s">
        <v>681</v>
      </c>
      <c r="U486" s="1" t="s">
        <v>33</v>
      </c>
    </row>
    <row r="487" spans="1:21" ht="13.2" x14ac:dyDescent="0.25">
      <c r="A487" s="1">
        <v>111111</v>
      </c>
      <c r="B487" s="2">
        <v>43497.095833333333</v>
      </c>
      <c r="C487" s="1" t="s">
        <v>616</v>
      </c>
      <c r="D487" s="1" t="s">
        <v>101</v>
      </c>
      <c r="E487" s="1" t="s">
        <v>102</v>
      </c>
      <c r="F487" s="1" t="s">
        <v>276</v>
      </c>
      <c r="G487" s="1" t="s">
        <v>25</v>
      </c>
      <c r="H487" s="1" t="s">
        <v>62</v>
      </c>
      <c r="I487" s="1" t="s">
        <v>75</v>
      </c>
      <c r="J487" s="1" t="s">
        <v>28</v>
      </c>
      <c r="K487" s="2">
        <v>43556.647916666669</v>
      </c>
      <c r="L487" s="2">
        <v>43497.595833333333</v>
      </c>
      <c r="M487" s="1">
        <v>0</v>
      </c>
      <c r="N487" s="1">
        <v>1</v>
      </c>
      <c r="O487" s="1" t="s">
        <v>69</v>
      </c>
      <c r="P487" s="1" t="s">
        <v>30</v>
      </c>
      <c r="Q487" s="1">
        <v>26</v>
      </c>
      <c r="R487" s="1">
        <v>7</v>
      </c>
      <c r="S487" t="s">
        <v>681</v>
      </c>
      <c r="T487" s="1" t="s">
        <v>681</v>
      </c>
      <c r="U487" s="1" t="s">
        <v>33</v>
      </c>
    </row>
    <row r="488" spans="1:21" ht="13.2" x14ac:dyDescent="0.25">
      <c r="A488" s="1">
        <v>111110</v>
      </c>
      <c r="B488" s="2">
        <v>43497.090277777781</v>
      </c>
      <c r="C488" s="1" t="s">
        <v>617</v>
      </c>
      <c r="D488" s="1" t="s">
        <v>592</v>
      </c>
      <c r="E488" s="1" t="s">
        <v>593</v>
      </c>
      <c r="F488" s="1" t="s">
        <v>276</v>
      </c>
      <c r="G488" s="1" t="s">
        <v>25</v>
      </c>
      <c r="H488" s="1" t="s">
        <v>26</v>
      </c>
      <c r="I488" s="1" t="s">
        <v>75</v>
      </c>
      <c r="J488" s="1" t="s">
        <v>28</v>
      </c>
      <c r="K488" s="2">
        <v>43556.642361111109</v>
      </c>
      <c r="L488" s="2">
        <v>43497.590277777781</v>
      </c>
      <c r="M488" s="1">
        <v>0</v>
      </c>
      <c r="N488" s="1">
        <v>1</v>
      </c>
      <c r="O488" s="1" t="s">
        <v>69</v>
      </c>
      <c r="P488" s="1" t="s">
        <v>39</v>
      </c>
      <c r="Q488" s="1">
        <v>7</v>
      </c>
      <c r="R488" s="1">
        <v>1</v>
      </c>
      <c r="S488" t="s">
        <v>681</v>
      </c>
      <c r="T488" s="1" t="s">
        <v>681</v>
      </c>
      <c r="U488" s="1" t="s">
        <v>33</v>
      </c>
    </row>
    <row r="489" spans="1:21" ht="13.2" x14ac:dyDescent="0.25">
      <c r="A489" s="1">
        <v>111109</v>
      </c>
      <c r="B489" s="2">
        <v>43497.085416666669</v>
      </c>
      <c r="C489" s="1" t="s">
        <v>618</v>
      </c>
      <c r="D489" s="1" t="s">
        <v>51</v>
      </c>
      <c r="E489" s="1" t="s">
        <v>52</v>
      </c>
      <c r="F489" s="1" t="s">
        <v>276</v>
      </c>
      <c r="G489" s="1" t="s">
        <v>25</v>
      </c>
      <c r="H489" s="1" t="s">
        <v>26</v>
      </c>
      <c r="I489" s="1" t="s">
        <v>75</v>
      </c>
      <c r="J489" s="1" t="s">
        <v>28</v>
      </c>
      <c r="K489" s="2">
        <v>43556.637499999997</v>
      </c>
      <c r="L489" s="2">
        <v>43497.585416666669</v>
      </c>
      <c r="M489" s="1">
        <v>0</v>
      </c>
      <c r="N489" s="1">
        <v>1</v>
      </c>
      <c r="O489" s="1" t="s">
        <v>69</v>
      </c>
      <c r="P489" s="1" t="s">
        <v>30</v>
      </c>
      <c r="Q489" s="1">
        <v>9</v>
      </c>
      <c r="R489" s="1">
        <v>2</v>
      </c>
      <c r="S489" t="s">
        <v>681</v>
      </c>
      <c r="T489" s="1" t="s">
        <v>681</v>
      </c>
      <c r="U489" s="1" t="s">
        <v>33</v>
      </c>
    </row>
    <row r="490" spans="1:21" ht="13.2" x14ac:dyDescent="0.25">
      <c r="A490" s="1">
        <v>111107</v>
      </c>
      <c r="B490" s="2">
        <v>43497.04583333333</v>
      </c>
      <c r="C490" s="1" t="s">
        <v>619</v>
      </c>
      <c r="D490" s="1" t="s">
        <v>22</v>
      </c>
      <c r="E490" s="1" t="s">
        <v>23</v>
      </c>
      <c r="F490" s="1" t="s">
        <v>276</v>
      </c>
      <c r="G490" s="1" t="s">
        <v>25</v>
      </c>
      <c r="H490" s="1" t="s">
        <v>26</v>
      </c>
      <c r="I490" s="1" t="s">
        <v>75</v>
      </c>
      <c r="J490" s="1" t="s">
        <v>28</v>
      </c>
      <c r="K490" s="2">
        <v>43556.631944444445</v>
      </c>
      <c r="L490" s="4">
        <f>K469 + $Y$1</f>
        <v>43607.759722222225</v>
      </c>
      <c r="M490" s="1">
        <v>0</v>
      </c>
      <c r="N490" s="1">
        <v>1</v>
      </c>
      <c r="O490" s="1" t="s">
        <v>69</v>
      </c>
      <c r="P490" s="1" t="s">
        <v>30</v>
      </c>
      <c r="Q490" s="1">
        <v>13</v>
      </c>
      <c r="R490" s="1">
        <v>2</v>
      </c>
      <c r="S490" t="s">
        <v>681</v>
      </c>
      <c r="T490" s="1" t="s">
        <v>681</v>
      </c>
      <c r="U490" s="1" t="s">
        <v>33</v>
      </c>
    </row>
    <row r="491" spans="1:21" ht="13.2" x14ac:dyDescent="0.25">
      <c r="A491" s="1">
        <v>111100</v>
      </c>
      <c r="B491" s="2">
        <v>43496.969444444447</v>
      </c>
      <c r="C491" s="1" t="s">
        <v>620</v>
      </c>
      <c r="D491" s="1" t="s">
        <v>592</v>
      </c>
      <c r="E491" s="1" t="s">
        <v>593</v>
      </c>
      <c r="F491" s="1" t="s">
        <v>276</v>
      </c>
      <c r="G491" s="1" t="s">
        <v>25</v>
      </c>
      <c r="H491" s="1" t="s">
        <v>26</v>
      </c>
      <c r="I491" s="1" t="s">
        <v>75</v>
      </c>
      <c r="J491" s="1" t="s">
        <v>28</v>
      </c>
      <c r="K491" s="2">
        <v>43556.604166666664</v>
      </c>
      <c r="L491" s="2">
        <v>43497.469444444447</v>
      </c>
      <c r="M491" s="1">
        <v>0</v>
      </c>
      <c r="N491" s="1">
        <v>1</v>
      </c>
      <c r="O491" s="1" t="s">
        <v>69</v>
      </c>
      <c r="P491" s="1" t="s">
        <v>39</v>
      </c>
      <c r="Q491" s="1">
        <v>8</v>
      </c>
      <c r="R491" s="1">
        <v>1</v>
      </c>
      <c r="S491" t="s">
        <v>681</v>
      </c>
      <c r="T491" s="1" t="s">
        <v>681</v>
      </c>
      <c r="U491" s="1" t="s">
        <v>33</v>
      </c>
    </row>
    <row r="492" spans="1:21" ht="13.2" x14ac:dyDescent="0.25">
      <c r="A492" s="1">
        <v>111141</v>
      </c>
      <c r="B492" s="2">
        <v>43529.553472222222</v>
      </c>
      <c r="C492" s="1" t="s">
        <v>621</v>
      </c>
      <c r="D492" s="1" t="s">
        <v>51</v>
      </c>
      <c r="E492" s="1" t="s">
        <v>52</v>
      </c>
      <c r="F492" s="1" t="s">
        <v>276</v>
      </c>
      <c r="G492" s="1" t="s">
        <v>25</v>
      </c>
      <c r="H492" s="1" t="s">
        <v>62</v>
      </c>
      <c r="I492" s="1" t="s">
        <v>27</v>
      </c>
      <c r="J492" s="1" t="s">
        <v>28</v>
      </c>
      <c r="K492" s="2">
        <v>43556.495138888888</v>
      </c>
      <c r="L492" s="2">
        <v>43530.053472222222</v>
      </c>
      <c r="M492" s="1">
        <v>0</v>
      </c>
      <c r="N492" s="1">
        <v>1</v>
      </c>
      <c r="O492" s="1" t="s">
        <v>29</v>
      </c>
      <c r="P492" s="1" t="s">
        <v>30</v>
      </c>
      <c r="Q492" s="1">
        <v>18</v>
      </c>
      <c r="R492" s="1">
        <v>4</v>
      </c>
      <c r="S492" t="s">
        <v>681</v>
      </c>
      <c r="T492" s="1" t="s">
        <v>681</v>
      </c>
      <c r="U492" s="1" t="s">
        <v>48</v>
      </c>
    </row>
    <row r="493" spans="1:21" ht="13.2" x14ac:dyDescent="0.25">
      <c r="A493" s="1">
        <v>111148</v>
      </c>
      <c r="B493" s="2">
        <v>43543.623611111114</v>
      </c>
      <c r="C493" s="1" t="s">
        <v>622</v>
      </c>
      <c r="D493" s="1" t="s">
        <v>51</v>
      </c>
      <c r="E493" s="1" t="s">
        <v>52</v>
      </c>
      <c r="F493" s="1" t="s">
        <v>276</v>
      </c>
      <c r="G493" s="1" t="s">
        <v>25</v>
      </c>
      <c r="H493" s="1" t="s">
        <v>62</v>
      </c>
      <c r="I493" s="1" t="s">
        <v>27</v>
      </c>
      <c r="J493" s="1" t="s">
        <v>28</v>
      </c>
      <c r="K493" s="2">
        <v>43551.719444444447</v>
      </c>
      <c r="L493" s="2">
        <v>43544.123611111114</v>
      </c>
      <c r="M493" s="1">
        <v>0</v>
      </c>
      <c r="N493" s="1">
        <v>1</v>
      </c>
      <c r="O493" s="1" t="s">
        <v>29</v>
      </c>
      <c r="P493" s="1" t="s">
        <v>30</v>
      </c>
      <c r="Q493" s="1">
        <v>6</v>
      </c>
      <c r="R493" s="1">
        <v>0</v>
      </c>
      <c r="S493" t="s">
        <v>681</v>
      </c>
      <c r="T493" s="1" t="s">
        <v>681</v>
      </c>
      <c r="U493" s="1" t="s">
        <v>33</v>
      </c>
    </row>
    <row r="494" spans="1:21" ht="13.2" x14ac:dyDescent="0.25">
      <c r="A494" s="1">
        <v>111127</v>
      </c>
      <c r="B494" s="2">
        <v>43509.665972222225</v>
      </c>
      <c r="C494" s="1" t="s">
        <v>623</v>
      </c>
      <c r="D494" s="1" t="s">
        <v>120</v>
      </c>
      <c r="E494" s="1" t="s">
        <v>121</v>
      </c>
      <c r="F494" s="1" t="s">
        <v>276</v>
      </c>
      <c r="G494" s="1" t="s">
        <v>25</v>
      </c>
      <c r="H494" s="1" t="s">
        <v>62</v>
      </c>
      <c r="I494" s="1" t="s">
        <v>300</v>
      </c>
      <c r="J494" s="1" t="s">
        <v>28</v>
      </c>
      <c r="K494" s="2">
        <v>43549.760416666664</v>
      </c>
      <c r="L494" s="2">
        <v>44422.165972222225</v>
      </c>
      <c r="M494" s="1">
        <v>0</v>
      </c>
      <c r="N494" s="1">
        <v>1</v>
      </c>
      <c r="O494" s="1" t="s">
        <v>29</v>
      </c>
      <c r="P494" s="1" t="s">
        <v>39</v>
      </c>
      <c r="Q494" s="1">
        <v>15</v>
      </c>
      <c r="R494" s="1">
        <v>4</v>
      </c>
      <c r="S494" t="s">
        <v>681</v>
      </c>
      <c r="T494" s="1" t="s">
        <v>681</v>
      </c>
      <c r="U494" s="1" t="s">
        <v>33</v>
      </c>
    </row>
    <row r="495" spans="1:21" ht="13.2" x14ac:dyDescent="0.25">
      <c r="A495" s="1">
        <v>111142</v>
      </c>
      <c r="B495" s="2">
        <v>43535.654166666667</v>
      </c>
      <c r="C495" s="1" t="s">
        <v>624</v>
      </c>
      <c r="D495" s="1" t="s">
        <v>101</v>
      </c>
      <c r="E495" s="1" t="s">
        <v>102</v>
      </c>
      <c r="F495" s="1" t="s">
        <v>276</v>
      </c>
      <c r="G495" s="1" t="s">
        <v>25</v>
      </c>
      <c r="H495" s="1" t="s">
        <v>26</v>
      </c>
      <c r="I495" s="1" t="s">
        <v>27</v>
      </c>
      <c r="J495" s="1" t="s">
        <v>28</v>
      </c>
      <c r="K495" s="2">
        <v>43546.77847222222</v>
      </c>
      <c r="L495" s="2">
        <v>43536.154166666667</v>
      </c>
      <c r="M495" s="1">
        <v>0</v>
      </c>
      <c r="N495" s="1">
        <v>1</v>
      </c>
      <c r="O495" s="1" t="s">
        <v>29</v>
      </c>
      <c r="P495" s="1" t="s">
        <v>30</v>
      </c>
      <c r="Q495" s="1">
        <v>10</v>
      </c>
      <c r="R495" s="1">
        <v>2</v>
      </c>
      <c r="S495" t="s">
        <v>681</v>
      </c>
      <c r="T495" s="1" t="s">
        <v>681</v>
      </c>
      <c r="U495" s="1" t="s">
        <v>33</v>
      </c>
    </row>
    <row r="496" spans="1:21" ht="13.2" x14ac:dyDescent="0.25">
      <c r="A496" s="1">
        <v>111139</v>
      </c>
      <c r="B496" s="2">
        <v>43528.378472222219</v>
      </c>
      <c r="C496" s="1" t="s">
        <v>625</v>
      </c>
      <c r="D496" s="1" t="s">
        <v>113</v>
      </c>
      <c r="E496" s="1" t="s">
        <v>114</v>
      </c>
      <c r="F496" s="1" t="s">
        <v>276</v>
      </c>
      <c r="G496" s="1" t="s">
        <v>25</v>
      </c>
      <c r="H496" s="1" t="s">
        <v>26</v>
      </c>
      <c r="I496" s="1" t="s">
        <v>27</v>
      </c>
      <c r="J496" s="1" t="s">
        <v>28</v>
      </c>
      <c r="K496" s="2">
        <v>43544.719444444447</v>
      </c>
      <c r="L496" s="2">
        <v>43528.878472222219</v>
      </c>
      <c r="M496" s="1">
        <v>0</v>
      </c>
      <c r="N496" s="1">
        <v>1</v>
      </c>
      <c r="O496" s="1" t="s">
        <v>29</v>
      </c>
      <c r="P496" s="1" t="s">
        <v>39</v>
      </c>
      <c r="Q496" s="1">
        <v>12</v>
      </c>
      <c r="R496" s="1">
        <v>1</v>
      </c>
      <c r="S496" t="s">
        <v>681</v>
      </c>
      <c r="T496" s="1" t="s">
        <v>681</v>
      </c>
      <c r="U496" s="1" t="s">
        <v>33</v>
      </c>
    </row>
    <row r="497" spans="1:21" ht="13.2" x14ac:dyDescent="0.25">
      <c r="A497" s="1">
        <v>111101</v>
      </c>
      <c r="B497" s="2">
        <v>43496.984722222223</v>
      </c>
      <c r="C497" s="1" t="s">
        <v>626</v>
      </c>
      <c r="D497" s="1" t="s">
        <v>241</v>
      </c>
      <c r="E497" s="1" t="s">
        <v>242</v>
      </c>
      <c r="F497" s="1" t="s">
        <v>276</v>
      </c>
      <c r="G497" s="1" t="s">
        <v>25</v>
      </c>
      <c r="H497" s="1" t="s">
        <v>26</v>
      </c>
      <c r="I497" s="1" t="s">
        <v>75</v>
      </c>
      <c r="J497" s="1" t="s">
        <v>28</v>
      </c>
      <c r="K497" s="2">
        <v>43544.717361111114</v>
      </c>
      <c r="L497" s="2">
        <v>43497.484722222223</v>
      </c>
      <c r="M497" s="1">
        <v>0</v>
      </c>
      <c r="N497" s="1">
        <v>1</v>
      </c>
      <c r="O497" s="1" t="s">
        <v>29</v>
      </c>
      <c r="P497" s="1" t="s">
        <v>39</v>
      </c>
      <c r="Q497" s="1">
        <v>8</v>
      </c>
      <c r="R497" s="1">
        <v>1</v>
      </c>
      <c r="S497" t="s">
        <v>681</v>
      </c>
      <c r="T497" s="1" t="s">
        <v>681</v>
      </c>
      <c r="U497" s="1" t="s">
        <v>33</v>
      </c>
    </row>
    <row r="498" spans="1:21" ht="13.2" x14ac:dyDescent="0.25">
      <c r="A498" s="1">
        <v>111125</v>
      </c>
      <c r="B498" s="2">
        <v>43504.463888888888</v>
      </c>
      <c r="C498" s="1" t="s">
        <v>627</v>
      </c>
      <c r="D498" s="1" t="s">
        <v>51</v>
      </c>
      <c r="E498" s="1" t="s">
        <v>52</v>
      </c>
      <c r="F498" s="1" t="s">
        <v>276</v>
      </c>
      <c r="G498" s="1" t="s">
        <v>25</v>
      </c>
      <c r="H498" s="1" t="s">
        <v>62</v>
      </c>
      <c r="I498" s="1" t="s">
        <v>27</v>
      </c>
      <c r="J498" s="1" t="s">
        <v>28</v>
      </c>
      <c r="K498" s="2">
        <v>43543.722222222219</v>
      </c>
      <c r="L498" s="2">
        <v>43504.963888888888</v>
      </c>
      <c r="M498" s="1">
        <v>0</v>
      </c>
      <c r="N498" s="1">
        <v>1</v>
      </c>
      <c r="O498" s="1" t="s">
        <v>29</v>
      </c>
      <c r="P498" s="1" t="s">
        <v>30</v>
      </c>
      <c r="Q498" s="1">
        <v>8</v>
      </c>
      <c r="R498" s="1">
        <v>0</v>
      </c>
      <c r="S498" t="s">
        <v>681</v>
      </c>
      <c r="T498" s="1" t="s">
        <v>681</v>
      </c>
      <c r="U498" s="1" t="s">
        <v>33</v>
      </c>
    </row>
    <row r="499" spans="1:21" ht="13.2" x14ac:dyDescent="0.25">
      <c r="A499" s="1">
        <v>111144</v>
      </c>
      <c r="B499" s="2">
        <v>43538.654166666667</v>
      </c>
      <c r="C499" s="1" t="s">
        <v>628</v>
      </c>
      <c r="D499" s="1" t="s">
        <v>120</v>
      </c>
      <c r="E499" s="1" t="s">
        <v>121</v>
      </c>
      <c r="F499" s="1" t="s">
        <v>276</v>
      </c>
      <c r="G499" s="1" t="s">
        <v>25</v>
      </c>
      <c r="H499" s="1" t="s">
        <v>62</v>
      </c>
      <c r="I499" s="1" t="s">
        <v>27</v>
      </c>
      <c r="J499" s="1" t="s">
        <v>28</v>
      </c>
      <c r="K499" s="2">
        <v>43543.720833333333</v>
      </c>
      <c r="L499" s="2">
        <v>43539.154166666667</v>
      </c>
      <c r="M499" s="1">
        <v>0</v>
      </c>
      <c r="N499" s="1">
        <v>1</v>
      </c>
      <c r="O499" s="1" t="s">
        <v>29</v>
      </c>
      <c r="P499" s="1" t="s">
        <v>39</v>
      </c>
      <c r="Q499" s="1">
        <v>7</v>
      </c>
      <c r="R499" s="1">
        <v>1</v>
      </c>
      <c r="S499" t="s">
        <v>681</v>
      </c>
      <c r="T499" s="1" t="s">
        <v>681</v>
      </c>
      <c r="U499" s="1" t="s">
        <v>33</v>
      </c>
    </row>
    <row r="500" spans="1:21" ht="13.2" x14ac:dyDescent="0.25">
      <c r="A500" s="1">
        <v>111135</v>
      </c>
      <c r="B500" s="2">
        <v>43516.36041666667</v>
      </c>
      <c r="C500" s="1" t="s">
        <v>629</v>
      </c>
      <c r="D500" s="1" t="s">
        <v>120</v>
      </c>
      <c r="E500" s="1" t="s">
        <v>121</v>
      </c>
      <c r="F500" s="1" t="s">
        <v>276</v>
      </c>
      <c r="G500" s="1" t="s">
        <v>25</v>
      </c>
      <c r="H500" s="1" t="s">
        <v>26</v>
      </c>
      <c r="I500" s="1" t="s">
        <v>27</v>
      </c>
      <c r="J500" s="1" t="s">
        <v>28</v>
      </c>
      <c r="K500" s="2">
        <v>43542.759722222225</v>
      </c>
      <c r="L500" s="2">
        <v>43516.86041666667</v>
      </c>
      <c r="M500" s="1">
        <v>0</v>
      </c>
      <c r="N500" s="1">
        <v>1</v>
      </c>
      <c r="O500" s="1" t="s">
        <v>29</v>
      </c>
      <c r="P500" s="1" t="s">
        <v>39</v>
      </c>
      <c r="Q500" s="1">
        <v>18</v>
      </c>
      <c r="R500" s="1">
        <v>4</v>
      </c>
      <c r="S500" t="s">
        <v>681</v>
      </c>
      <c r="T500" s="1" t="s">
        <v>681</v>
      </c>
      <c r="U500" s="1" t="s">
        <v>33</v>
      </c>
    </row>
    <row r="501" spans="1:21" ht="13.2" x14ac:dyDescent="0.25">
      <c r="A501" s="1">
        <v>111134</v>
      </c>
      <c r="B501" s="2">
        <v>43516.340277777781</v>
      </c>
      <c r="C501" s="1" t="s">
        <v>630</v>
      </c>
      <c r="D501" s="1" t="s">
        <v>117</v>
      </c>
      <c r="E501" s="1" t="s">
        <v>118</v>
      </c>
      <c r="F501" s="1" t="s">
        <v>276</v>
      </c>
      <c r="G501" s="1" t="s">
        <v>25</v>
      </c>
      <c r="H501" s="1" t="s">
        <v>26</v>
      </c>
      <c r="I501" s="1" t="s">
        <v>27</v>
      </c>
      <c r="J501" s="1" t="s">
        <v>28</v>
      </c>
      <c r="K501" s="2">
        <v>43537.665972222225</v>
      </c>
      <c r="L501" s="2">
        <v>43516.840277777781</v>
      </c>
      <c r="M501" s="1">
        <v>0</v>
      </c>
      <c r="N501" s="1">
        <v>1</v>
      </c>
      <c r="O501" s="1" t="s">
        <v>29</v>
      </c>
      <c r="P501" s="1" t="s">
        <v>39</v>
      </c>
      <c r="Q501" s="1">
        <v>7</v>
      </c>
      <c r="R501" s="1">
        <v>1</v>
      </c>
      <c r="S501" t="s">
        <v>681</v>
      </c>
      <c r="T501" s="1" t="s">
        <v>681</v>
      </c>
      <c r="U501" s="1" t="s">
        <v>33</v>
      </c>
    </row>
    <row r="502" spans="1:21" ht="13.2" x14ac:dyDescent="0.25">
      <c r="A502" s="1">
        <v>111140</v>
      </c>
      <c r="B502" s="2">
        <v>43528.416666666664</v>
      </c>
      <c r="C502" s="1" t="s">
        <v>631</v>
      </c>
      <c r="D502" s="1" t="s">
        <v>51</v>
      </c>
      <c r="E502" s="1" t="s">
        <v>52</v>
      </c>
      <c r="F502" s="1" t="s">
        <v>276</v>
      </c>
      <c r="G502" s="1" t="s">
        <v>25</v>
      </c>
      <c r="H502" s="1" t="s">
        <v>62</v>
      </c>
      <c r="I502" s="1" t="s">
        <v>27</v>
      </c>
      <c r="J502" s="1" t="s">
        <v>28</v>
      </c>
      <c r="K502" s="2">
        <v>43532.738888888889</v>
      </c>
      <c r="L502" s="2">
        <v>43528.916666666664</v>
      </c>
      <c r="M502" s="1">
        <v>0</v>
      </c>
      <c r="N502" s="1">
        <v>1</v>
      </c>
      <c r="O502" s="1" t="s">
        <v>29</v>
      </c>
      <c r="P502" s="1" t="s">
        <v>30</v>
      </c>
      <c r="Q502" s="1">
        <v>9</v>
      </c>
      <c r="R502" s="1">
        <v>0</v>
      </c>
      <c r="S502" t="s">
        <v>681</v>
      </c>
      <c r="T502" s="1" t="s">
        <v>681</v>
      </c>
      <c r="U502" s="1" t="s">
        <v>33</v>
      </c>
    </row>
    <row r="503" spans="1:21" ht="13.2" x14ac:dyDescent="0.25">
      <c r="A503" s="1">
        <v>111132</v>
      </c>
      <c r="B503" s="2">
        <v>43515.472916666666</v>
      </c>
      <c r="C503" s="1" t="s">
        <v>632</v>
      </c>
      <c r="D503" s="1" t="s">
        <v>120</v>
      </c>
      <c r="E503" s="1" t="s">
        <v>121</v>
      </c>
      <c r="F503" s="1" t="s">
        <v>276</v>
      </c>
      <c r="G503" s="1" t="s">
        <v>25</v>
      </c>
      <c r="H503" s="1" t="s">
        <v>26</v>
      </c>
      <c r="I503" s="1" t="s">
        <v>27</v>
      </c>
      <c r="J503" s="1" t="s">
        <v>28</v>
      </c>
      <c r="K503" s="2">
        <v>43529.755555555559</v>
      </c>
      <c r="L503" s="2">
        <v>43515.972916666666</v>
      </c>
      <c r="M503" s="1">
        <v>0</v>
      </c>
      <c r="N503" s="1">
        <v>1</v>
      </c>
      <c r="O503" s="1" t="s">
        <v>29</v>
      </c>
      <c r="P503" s="1" t="s">
        <v>39</v>
      </c>
      <c r="Q503" s="1">
        <v>24</v>
      </c>
      <c r="R503" s="1">
        <v>7</v>
      </c>
      <c r="S503" t="s">
        <v>681</v>
      </c>
      <c r="T503" s="1" t="s">
        <v>681</v>
      </c>
      <c r="U503" s="1" t="s">
        <v>33</v>
      </c>
    </row>
    <row r="504" spans="1:21" ht="13.2" x14ac:dyDescent="0.25">
      <c r="A504" s="1">
        <v>111102</v>
      </c>
      <c r="B504" s="2">
        <v>43496.993750000001</v>
      </c>
      <c r="C504" s="1" t="s">
        <v>633</v>
      </c>
      <c r="D504" s="1" t="s">
        <v>241</v>
      </c>
      <c r="E504" s="1" t="s">
        <v>242</v>
      </c>
      <c r="F504" s="1" t="s">
        <v>276</v>
      </c>
      <c r="G504" s="1" t="s">
        <v>25</v>
      </c>
      <c r="H504" s="1" t="s">
        <v>26</v>
      </c>
      <c r="I504" s="1" t="s">
        <v>75</v>
      </c>
      <c r="J504" s="1" t="s">
        <v>28</v>
      </c>
      <c r="K504" s="2">
        <v>43529.74722222222</v>
      </c>
      <c r="L504" s="2">
        <v>43497.493750000001</v>
      </c>
      <c r="M504" s="1">
        <v>0</v>
      </c>
      <c r="N504" s="1">
        <v>1</v>
      </c>
      <c r="O504" s="1" t="s">
        <v>29</v>
      </c>
      <c r="P504" s="1" t="s">
        <v>39</v>
      </c>
      <c r="Q504" s="1">
        <v>6</v>
      </c>
      <c r="R504" s="1">
        <v>2</v>
      </c>
      <c r="S504" t="s">
        <v>681</v>
      </c>
      <c r="T504" s="1" t="s">
        <v>681</v>
      </c>
      <c r="U504" s="1" t="s">
        <v>33</v>
      </c>
    </row>
    <row r="505" spans="1:21" ht="13.2" x14ac:dyDescent="0.25">
      <c r="A505" s="1">
        <v>111137</v>
      </c>
      <c r="B505" s="2">
        <v>43522.484722222223</v>
      </c>
      <c r="C505" s="1" t="s">
        <v>634</v>
      </c>
      <c r="D505" s="1" t="s">
        <v>22</v>
      </c>
      <c r="E505" s="1" t="s">
        <v>23</v>
      </c>
      <c r="F505" s="1" t="s">
        <v>276</v>
      </c>
      <c r="G505" s="1" t="s">
        <v>25</v>
      </c>
      <c r="H505" s="1" t="s">
        <v>62</v>
      </c>
      <c r="I505" s="1" t="s">
        <v>27</v>
      </c>
      <c r="J505" s="1" t="s">
        <v>28</v>
      </c>
      <c r="K505" s="2">
        <v>43526.400000000001</v>
      </c>
      <c r="L505" s="2">
        <v>43522.984722222223</v>
      </c>
      <c r="M505" s="1">
        <v>0</v>
      </c>
      <c r="N505" s="1">
        <v>1</v>
      </c>
      <c r="O505" s="1" t="s">
        <v>29</v>
      </c>
      <c r="P505" s="1" t="s">
        <v>30</v>
      </c>
      <c r="Q505" s="1">
        <v>11</v>
      </c>
      <c r="R505" s="1">
        <v>11</v>
      </c>
      <c r="S505" t="s">
        <v>681</v>
      </c>
      <c r="T505" s="1" t="s">
        <v>681</v>
      </c>
      <c r="U505" s="1" t="s">
        <v>33</v>
      </c>
    </row>
    <row r="506" spans="1:21" ht="13.2" x14ac:dyDescent="0.25">
      <c r="A506" s="1">
        <v>111105</v>
      </c>
      <c r="B506" s="2">
        <v>43497.030555555553</v>
      </c>
      <c r="C506" s="1" t="s">
        <v>635</v>
      </c>
      <c r="D506" s="1" t="s">
        <v>22</v>
      </c>
      <c r="E506" s="1" t="s">
        <v>23</v>
      </c>
      <c r="F506" s="1" t="s">
        <v>276</v>
      </c>
      <c r="G506" s="1" t="s">
        <v>25</v>
      </c>
      <c r="H506" s="1" t="s">
        <v>26</v>
      </c>
      <c r="I506" s="1" t="s">
        <v>75</v>
      </c>
      <c r="J506" s="1" t="s">
        <v>28</v>
      </c>
      <c r="K506" s="2">
        <v>43516.634027777778</v>
      </c>
      <c r="L506" s="2">
        <v>43497.530555555553</v>
      </c>
      <c r="M506" s="1">
        <v>0</v>
      </c>
      <c r="N506" s="1">
        <v>1</v>
      </c>
      <c r="O506" s="1" t="s">
        <v>236</v>
      </c>
      <c r="P506" s="1" t="s">
        <v>30</v>
      </c>
      <c r="Q506" s="1">
        <v>9</v>
      </c>
      <c r="R506" s="1">
        <v>1</v>
      </c>
      <c r="S506" t="s">
        <v>681</v>
      </c>
      <c r="T506" s="1" t="s">
        <v>681</v>
      </c>
      <c r="U506" s="1" t="s">
        <v>33</v>
      </c>
    </row>
    <row r="507" spans="1:21" ht="13.2" x14ac:dyDescent="0.25">
      <c r="A507" s="1">
        <v>111126</v>
      </c>
      <c r="B507" s="2">
        <v>43508.698611111111</v>
      </c>
      <c r="C507" s="1" t="s">
        <v>636</v>
      </c>
      <c r="D507" s="1" t="s">
        <v>51</v>
      </c>
      <c r="E507" s="1" t="s">
        <v>52</v>
      </c>
      <c r="F507" s="1" t="s">
        <v>276</v>
      </c>
      <c r="G507" s="1" t="s">
        <v>25</v>
      </c>
      <c r="H507" s="1" t="s">
        <v>26</v>
      </c>
      <c r="I507" s="1" t="s">
        <v>27</v>
      </c>
      <c r="J507" s="1" t="s">
        <v>28</v>
      </c>
      <c r="K507" s="2">
        <v>43516.605555555558</v>
      </c>
      <c r="L507" s="2">
        <v>43509.198611111111</v>
      </c>
      <c r="M507" s="1">
        <v>0</v>
      </c>
      <c r="N507" s="1">
        <v>1</v>
      </c>
      <c r="O507" s="1" t="s">
        <v>236</v>
      </c>
      <c r="P507" s="1" t="s">
        <v>30</v>
      </c>
      <c r="Q507" s="1">
        <v>5</v>
      </c>
      <c r="R507" s="1">
        <v>1</v>
      </c>
      <c r="S507" t="s">
        <v>681</v>
      </c>
      <c r="T507" s="1" t="s">
        <v>681</v>
      </c>
      <c r="U507" s="1" t="s">
        <v>33</v>
      </c>
    </row>
    <row r="508" spans="1:21" ht="13.2" x14ac:dyDescent="0.25">
      <c r="A508" s="1">
        <v>111103</v>
      </c>
      <c r="B508" s="2">
        <v>43497</v>
      </c>
      <c r="C508" s="1" t="s">
        <v>637</v>
      </c>
      <c r="D508" s="1" t="s">
        <v>602</v>
      </c>
      <c r="E508" s="1" t="s">
        <v>603</v>
      </c>
      <c r="F508" s="1" t="s">
        <v>276</v>
      </c>
      <c r="G508" s="1" t="s">
        <v>25</v>
      </c>
      <c r="H508" s="1" t="s">
        <v>26</v>
      </c>
      <c r="I508" s="1" t="s">
        <v>75</v>
      </c>
      <c r="J508" s="1" t="s">
        <v>28</v>
      </c>
      <c r="K508" s="2">
        <v>43498.813888888886</v>
      </c>
      <c r="L508" s="2">
        <v>43497.5</v>
      </c>
      <c r="M508" s="1">
        <v>0</v>
      </c>
      <c r="N508" s="1">
        <v>1</v>
      </c>
      <c r="O508" s="1" t="s">
        <v>236</v>
      </c>
      <c r="P508" s="1" t="s">
        <v>39</v>
      </c>
      <c r="Q508" s="1">
        <v>8</v>
      </c>
      <c r="R508" s="1">
        <v>1</v>
      </c>
      <c r="S508" t="s">
        <v>681</v>
      </c>
      <c r="T508" s="1" t="s">
        <v>681</v>
      </c>
      <c r="U508" s="1" t="s">
        <v>48</v>
      </c>
    </row>
    <row r="509" spans="1:21" ht="13.2" x14ac:dyDescent="0.25">
      <c r="A509" s="1">
        <v>111395</v>
      </c>
      <c r="B509" s="2">
        <v>43892.67083333333</v>
      </c>
      <c r="C509" s="1" t="s">
        <v>640</v>
      </c>
      <c r="D509" s="1" t="s">
        <v>35</v>
      </c>
      <c r="E509" s="1" t="s">
        <v>36</v>
      </c>
      <c r="F509" s="1" t="s">
        <v>641</v>
      </c>
      <c r="G509" s="1" t="s">
        <v>25</v>
      </c>
      <c r="H509" s="1" t="s">
        <v>62</v>
      </c>
      <c r="I509" s="1" t="s">
        <v>27</v>
      </c>
      <c r="J509" s="1" t="s">
        <v>54</v>
      </c>
      <c r="K509" s="2">
        <v>44286.47152777778</v>
      </c>
      <c r="L509" s="2">
        <v>44805.17083333333</v>
      </c>
      <c r="M509" s="1">
        <v>0</v>
      </c>
      <c r="N509" s="1">
        <v>0</v>
      </c>
      <c r="O509" s="1" t="s">
        <v>236</v>
      </c>
      <c r="P509" s="1" t="s">
        <v>39</v>
      </c>
      <c r="Q509" s="1">
        <v>112</v>
      </c>
      <c r="R509" s="1">
        <v>21</v>
      </c>
      <c r="S509" s="1" t="s">
        <v>63</v>
      </c>
      <c r="T509" s="1" t="s">
        <v>64</v>
      </c>
      <c r="U509" s="1" t="s">
        <v>33</v>
      </c>
    </row>
    <row r="510" spans="1:21" ht="13.2" x14ac:dyDescent="0.25">
      <c r="A510" s="1">
        <v>111119</v>
      </c>
      <c r="B510" s="2">
        <v>43500.455555555556</v>
      </c>
      <c r="C510" s="1" t="s">
        <v>642</v>
      </c>
      <c r="D510" s="1" t="s">
        <v>140</v>
      </c>
      <c r="E510" s="1" t="s">
        <v>141</v>
      </c>
      <c r="F510" s="1" t="s">
        <v>641</v>
      </c>
      <c r="G510" s="1" t="s">
        <v>25</v>
      </c>
      <c r="H510" s="1" t="s">
        <v>26</v>
      </c>
      <c r="I510" s="1" t="s">
        <v>27</v>
      </c>
      <c r="J510" s="1" t="s">
        <v>54</v>
      </c>
      <c r="K510" s="2">
        <v>44284.588888888888</v>
      </c>
      <c r="L510" s="2">
        <v>44412.955555555556</v>
      </c>
      <c r="M510" s="1">
        <v>0</v>
      </c>
      <c r="N510" s="1">
        <v>0</v>
      </c>
      <c r="O510" s="1" t="s">
        <v>236</v>
      </c>
      <c r="P510" s="1" t="s">
        <v>39</v>
      </c>
      <c r="Q510" s="1">
        <v>76</v>
      </c>
      <c r="R510" s="1">
        <v>14</v>
      </c>
      <c r="S510" s="1" t="s">
        <v>63</v>
      </c>
      <c r="T510" s="1" t="s">
        <v>32</v>
      </c>
      <c r="U510" s="1" t="s">
        <v>33</v>
      </c>
    </row>
    <row r="511" spans="1:21" ht="13.2" x14ac:dyDescent="0.25">
      <c r="A511" s="1">
        <v>111543</v>
      </c>
      <c r="B511" s="2">
        <v>44131.349305555559</v>
      </c>
      <c r="C511" s="1" t="s">
        <v>643</v>
      </c>
      <c r="D511" s="1" t="s">
        <v>60</v>
      </c>
      <c r="E511" s="1" t="s">
        <v>61</v>
      </c>
      <c r="F511" s="1" t="s">
        <v>641</v>
      </c>
      <c r="G511" s="1" t="s">
        <v>25</v>
      </c>
      <c r="H511" s="1" t="s">
        <v>62</v>
      </c>
      <c r="I511" s="1" t="s">
        <v>27</v>
      </c>
      <c r="J511" s="1" t="s">
        <v>54</v>
      </c>
      <c r="K511" s="2">
        <v>44279.559027777781</v>
      </c>
      <c r="L511" s="2">
        <v>45043.849305555559</v>
      </c>
      <c r="M511" s="1">
        <v>0</v>
      </c>
      <c r="N511" s="1">
        <v>0</v>
      </c>
      <c r="O511" s="1" t="s">
        <v>236</v>
      </c>
      <c r="P511" s="1" t="s">
        <v>39</v>
      </c>
      <c r="Q511" s="1">
        <v>16</v>
      </c>
      <c r="R511" s="1">
        <v>1</v>
      </c>
      <c r="S511" s="1" t="s">
        <v>63</v>
      </c>
      <c r="T511" s="1" t="s">
        <v>64</v>
      </c>
      <c r="U511" s="1" t="s">
        <v>54</v>
      </c>
    </row>
    <row r="512" spans="1:21" ht="13.2" x14ac:dyDescent="0.25">
      <c r="A512" s="1">
        <v>111531</v>
      </c>
      <c r="B512" s="2">
        <v>44113.497916666667</v>
      </c>
      <c r="C512" s="1" t="s">
        <v>644</v>
      </c>
      <c r="D512" s="1" t="s">
        <v>60</v>
      </c>
      <c r="E512" s="1" t="s">
        <v>61</v>
      </c>
      <c r="F512" s="1" t="s">
        <v>641</v>
      </c>
      <c r="G512" s="1" t="s">
        <v>25</v>
      </c>
      <c r="H512" s="1" t="s">
        <v>62</v>
      </c>
      <c r="I512" s="1" t="s">
        <v>27</v>
      </c>
      <c r="J512" s="1" t="s">
        <v>54</v>
      </c>
      <c r="K512" s="2">
        <v>44273.586111111108</v>
      </c>
      <c r="L512" s="2">
        <v>45025.997916666667</v>
      </c>
      <c r="M512" s="1">
        <v>0</v>
      </c>
      <c r="N512" s="1">
        <v>0</v>
      </c>
      <c r="O512" s="1" t="s">
        <v>236</v>
      </c>
      <c r="P512" s="1" t="s">
        <v>39</v>
      </c>
      <c r="Q512" s="1">
        <v>21</v>
      </c>
      <c r="R512" s="1">
        <v>2</v>
      </c>
      <c r="S512" s="1" t="s">
        <v>63</v>
      </c>
      <c r="T512" s="1" t="s">
        <v>64</v>
      </c>
      <c r="U512" s="1" t="s">
        <v>54</v>
      </c>
    </row>
    <row r="513" spans="1:21" ht="13.2" x14ac:dyDescent="0.25">
      <c r="A513" s="1">
        <v>111481</v>
      </c>
      <c r="B513" s="2">
        <v>44054.411805555559</v>
      </c>
      <c r="C513" s="1" t="s">
        <v>645</v>
      </c>
      <c r="D513" s="1" t="s">
        <v>60</v>
      </c>
      <c r="E513" s="1" t="s">
        <v>61</v>
      </c>
      <c r="F513" s="1" t="s">
        <v>641</v>
      </c>
      <c r="G513" s="1" t="s">
        <v>25</v>
      </c>
      <c r="H513" s="1" t="s">
        <v>62</v>
      </c>
      <c r="I513" s="1" t="s">
        <v>27</v>
      </c>
      <c r="J513" s="1" t="s">
        <v>28</v>
      </c>
      <c r="K513" s="2">
        <v>44260.703472222223</v>
      </c>
      <c r="L513" s="2">
        <v>44055.411805555559</v>
      </c>
      <c r="M513" s="1">
        <v>0</v>
      </c>
      <c r="N513" s="1">
        <v>1</v>
      </c>
      <c r="O513" s="1" t="s">
        <v>29</v>
      </c>
      <c r="P513" s="1" t="s">
        <v>39</v>
      </c>
      <c r="Q513" s="1">
        <v>22</v>
      </c>
      <c r="R513" s="1">
        <v>5</v>
      </c>
      <c r="S513" s="1" t="s">
        <v>63</v>
      </c>
      <c r="T513" s="1" t="s">
        <v>64</v>
      </c>
      <c r="U513" s="1" t="s">
        <v>48</v>
      </c>
    </row>
    <row r="514" spans="1:21" ht="13.2" x14ac:dyDescent="0.25">
      <c r="A514" s="1">
        <v>111515</v>
      </c>
      <c r="B514" s="2">
        <v>44104.947222222225</v>
      </c>
      <c r="C514" s="1" t="s">
        <v>646</v>
      </c>
      <c r="D514" s="1" t="s">
        <v>60</v>
      </c>
      <c r="E514" s="1" t="s">
        <v>61</v>
      </c>
      <c r="F514" s="1" t="s">
        <v>641</v>
      </c>
      <c r="G514" s="1" t="s">
        <v>25</v>
      </c>
      <c r="H514" s="1" t="s">
        <v>62</v>
      </c>
      <c r="I514" s="1" t="s">
        <v>27</v>
      </c>
      <c r="J514" s="1" t="s">
        <v>28</v>
      </c>
      <c r="K514" s="2">
        <v>44246.701388888891</v>
      </c>
      <c r="L514" s="2">
        <v>44105.947222222225</v>
      </c>
      <c r="M514" s="1">
        <v>0</v>
      </c>
      <c r="N514" s="1">
        <v>1</v>
      </c>
      <c r="O514" s="1" t="s">
        <v>29</v>
      </c>
      <c r="P514" s="1" t="s">
        <v>39</v>
      </c>
      <c r="Q514" s="1">
        <v>23</v>
      </c>
      <c r="R514" s="1">
        <v>2</v>
      </c>
      <c r="S514" s="1" t="s">
        <v>63</v>
      </c>
      <c r="T514" s="1" t="s">
        <v>64</v>
      </c>
      <c r="U514" s="1" t="s">
        <v>48</v>
      </c>
    </row>
    <row r="515" spans="1:21" ht="13.2" x14ac:dyDescent="0.25">
      <c r="A515" s="1">
        <v>111400</v>
      </c>
      <c r="B515" s="2">
        <v>43901.761805555558</v>
      </c>
      <c r="C515" s="1" t="s">
        <v>647</v>
      </c>
      <c r="D515" s="1" t="s">
        <v>46</v>
      </c>
      <c r="E515" s="1" t="s">
        <v>47</v>
      </c>
      <c r="F515" s="1" t="s">
        <v>641</v>
      </c>
      <c r="G515" s="1" t="s">
        <v>25</v>
      </c>
      <c r="H515" s="1" t="s">
        <v>62</v>
      </c>
      <c r="I515" s="1" t="s">
        <v>27</v>
      </c>
      <c r="J515" s="1" t="s">
        <v>28</v>
      </c>
      <c r="K515" s="2">
        <v>44243.595833333333</v>
      </c>
      <c r="L515" s="2">
        <v>43902.761805555558</v>
      </c>
      <c r="M515" s="1">
        <v>0</v>
      </c>
      <c r="N515" s="1">
        <v>1</v>
      </c>
      <c r="O515" s="1" t="s">
        <v>29</v>
      </c>
      <c r="P515" s="1" t="s">
        <v>39</v>
      </c>
      <c r="Q515" s="1">
        <v>57</v>
      </c>
      <c r="R515" s="1">
        <v>8</v>
      </c>
      <c r="S515" s="1" t="s">
        <v>63</v>
      </c>
      <c r="T515" s="1" t="s">
        <v>32</v>
      </c>
      <c r="U515" s="1" t="s">
        <v>48</v>
      </c>
    </row>
    <row r="516" spans="1:21" ht="13.2" x14ac:dyDescent="0.25">
      <c r="A516" s="1">
        <v>111578</v>
      </c>
      <c r="B516" s="2">
        <v>44175.445833333331</v>
      </c>
      <c r="C516" s="1" t="s">
        <v>648</v>
      </c>
      <c r="D516" s="1" t="s">
        <v>51</v>
      </c>
      <c r="E516" s="1" t="s">
        <v>52</v>
      </c>
      <c r="F516" s="1" t="s">
        <v>641</v>
      </c>
      <c r="G516" s="1" t="s">
        <v>25</v>
      </c>
      <c r="H516" s="1" t="s">
        <v>62</v>
      </c>
      <c r="I516" s="1" t="s">
        <v>27</v>
      </c>
      <c r="J516" s="1" t="s">
        <v>28</v>
      </c>
      <c r="K516" s="2">
        <v>44237.727777777778</v>
      </c>
      <c r="L516" s="2">
        <v>44176.445833333331</v>
      </c>
      <c r="M516" s="1">
        <v>0</v>
      </c>
      <c r="N516" s="1">
        <v>1</v>
      </c>
      <c r="O516" s="1" t="s">
        <v>29</v>
      </c>
      <c r="P516" s="1" t="s">
        <v>30</v>
      </c>
      <c r="Q516" s="1">
        <v>12</v>
      </c>
      <c r="R516" s="1">
        <v>1</v>
      </c>
      <c r="S516" s="1" t="s">
        <v>31</v>
      </c>
      <c r="T516" s="1" t="s">
        <v>32</v>
      </c>
      <c r="U516" s="1" t="s">
        <v>48</v>
      </c>
    </row>
    <row r="517" spans="1:21" ht="13.2" x14ac:dyDescent="0.25">
      <c r="A517" s="1">
        <v>111591</v>
      </c>
      <c r="B517" s="2">
        <v>44208.68472222222</v>
      </c>
      <c r="C517" s="1" t="s">
        <v>649</v>
      </c>
      <c r="D517" s="1" t="s">
        <v>147</v>
      </c>
      <c r="E517" s="1" t="s">
        <v>148</v>
      </c>
      <c r="F517" s="1" t="s">
        <v>641</v>
      </c>
      <c r="G517" s="1" t="s">
        <v>25</v>
      </c>
      <c r="H517" s="1" t="s">
        <v>62</v>
      </c>
      <c r="I517" s="1" t="s">
        <v>27</v>
      </c>
      <c r="J517" s="1" t="s">
        <v>28</v>
      </c>
      <c r="K517" s="2">
        <v>44225.722916666666</v>
      </c>
      <c r="L517" s="2">
        <v>44209.68472222222</v>
      </c>
      <c r="M517" s="1">
        <v>0</v>
      </c>
      <c r="N517" s="1">
        <v>1</v>
      </c>
      <c r="O517" s="1" t="s">
        <v>29</v>
      </c>
      <c r="P517" s="1" t="s">
        <v>39</v>
      </c>
      <c r="Q517" s="1">
        <v>11</v>
      </c>
      <c r="R517" s="1">
        <v>2</v>
      </c>
      <c r="S517" s="1" t="s">
        <v>63</v>
      </c>
      <c r="T517" s="1" t="s">
        <v>64</v>
      </c>
      <c r="U517" s="1" t="s">
        <v>48</v>
      </c>
    </row>
    <row r="518" spans="1:21" ht="13.2" x14ac:dyDescent="0.25">
      <c r="A518" s="1">
        <v>111508</v>
      </c>
      <c r="B518" s="2">
        <v>44102.446527777778</v>
      </c>
      <c r="C518" s="1" t="s">
        <v>650</v>
      </c>
      <c r="D518" s="1" t="s">
        <v>60</v>
      </c>
      <c r="E518" s="1" t="s">
        <v>61</v>
      </c>
      <c r="F518" s="1" t="s">
        <v>641</v>
      </c>
      <c r="G518" s="1" t="s">
        <v>25</v>
      </c>
      <c r="H518" s="1" t="s">
        <v>62</v>
      </c>
      <c r="I518" s="1" t="s">
        <v>27</v>
      </c>
      <c r="J518" s="1" t="s">
        <v>54</v>
      </c>
      <c r="K518" s="2">
        <v>44221.504166666666</v>
      </c>
      <c r="L518" s="2">
        <v>45014.946527777778</v>
      </c>
      <c r="M518" s="1">
        <v>0</v>
      </c>
      <c r="N518" s="1">
        <v>0</v>
      </c>
      <c r="O518" s="1" t="s">
        <v>236</v>
      </c>
      <c r="P518" s="1" t="s">
        <v>39</v>
      </c>
      <c r="Q518" s="1">
        <v>15</v>
      </c>
      <c r="R518" s="1">
        <v>2</v>
      </c>
      <c r="S518" s="1" t="s">
        <v>63</v>
      </c>
      <c r="T518" s="1" t="s">
        <v>64</v>
      </c>
      <c r="U518" s="1" t="s">
        <v>54</v>
      </c>
    </row>
    <row r="519" spans="1:21" ht="13.2" x14ac:dyDescent="0.25">
      <c r="A519" s="1">
        <v>111589</v>
      </c>
      <c r="B519" s="2">
        <v>44202.643055555556</v>
      </c>
      <c r="C519" s="1" t="s">
        <v>651</v>
      </c>
      <c r="D519" s="1" t="s">
        <v>60</v>
      </c>
      <c r="E519" s="1" t="s">
        <v>61</v>
      </c>
      <c r="F519" s="1" t="s">
        <v>641</v>
      </c>
      <c r="G519" s="1" t="s">
        <v>25</v>
      </c>
      <c r="H519" s="1" t="s">
        <v>26</v>
      </c>
      <c r="I519" s="1" t="s">
        <v>27</v>
      </c>
      <c r="J519" s="1" t="s">
        <v>28</v>
      </c>
      <c r="K519" s="2">
        <v>44214.753472222219</v>
      </c>
      <c r="L519" s="2">
        <v>44203.143055555556</v>
      </c>
      <c r="M519" s="1">
        <v>0</v>
      </c>
      <c r="N519" s="1">
        <v>1</v>
      </c>
      <c r="O519" s="1" t="s">
        <v>29</v>
      </c>
      <c r="P519" s="1" t="s">
        <v>39</v>
      </c>
      <c r="Q519" s="1">
        <v>6</v>
      </c>
      <c r="R519" s="1">
        <v>2</v>
      </c>
      <c r="S519" s="1" t="s">
        <v>63</v>
      </c>
      <c r="T519" s="1" t="s">
        <v>64</v>
      </c>
      <c r="U519" s="1" t="s">
        <v>48</v>
      </c>
    </row>
    <row r="520" spans="1:21" ht="13.2" x14ac:dyDescent="0.25">
      <c r="A520" s="1">
        <v>111445</v>
      </c>
      <c r="B520" s="2">
        <v>43998.393750000003</v>
      </c>
      <c r="C520" s="1" t="s">
        <v>652</v>
      </c>
      <c r="D520" s="1" t="s">
        <v>51</v>
      </c>
      <c r="E520" s="1" t="s">
        <v>52</v>
      </c>
      <c r="F520" s="1" t="s">
        <v>641</v>
      </c>
      <c r="G520" s="1" t="s">
        <v>25</v>
      </c>
      <c r="H520" s="1" t="s">
        <v>62</v>
      </c>
      <c r="I520" s="1" t="s">
        <v>27</v>
      </c>
      <c r="J520" s="1" t="s">
        <v>54</v>
      </c>
      <c r="K520" s="2">
        <v>44176.842361111114</v>
      </c>
      <c r="L520" s="2">
        <v>44910.893750000003</v>
      </c>
      <c r="M520" s="1">
        <v>0</v>
      </c>
      <c r="N520" s="1">
        <v>0</v>
      </c>
      <c r="O520" s="1" t="s">
        <v>236</v>
      </c>
      <c r="P520" s="1" t="s">
        <v>30</v>
      </c>
      <c r="Q520" s="1">
        <v>4</v>
      </c>
      <c r="R520" s="1">
        <v>0</v>
      </c>
      <c r="S520" s="1" t="s">
        <v>63</v>
      </c>
      <c r="T520" s="1" t="s">
        <v>76</v>
      </c>
      <c r="U520" s="1" t="s">
        <v>33</v>
      </c>
    </row>
    <row r="521" spans="1:21" ht="13.2" x14ac:dyDescent="0.25">
      <c r="A521" s="1">
        <v>111579</v>
      </c>
      <c r="B521" s="2">
        <v>44176.656944444447</v>
      </c>
      <c r="C521" s="1" t="s">
        <v>653</v>
      </c>
      <c r="D521" s="1" t="s">
        <v>73</v>
      </c>
      <c r="E521" s="1" t="s">
        <v>74</v>
      </c>
      <c r="F521" s="1" t="s">
        <v>641</v>
      </c>
      <c r="G521" s="1" t="s">
        <v>25</v>
      </c>
      <c r="H521" s="1" t="s">
        <v>62</v>
      </c>
      <c r="I521" s="1" t="s">
        <v>27</v>
      </c>
      <c r="J521" s="1" t="s">
        <v>54</v>
      </c>
      <c r="K521" s="2">
        <v>44176.656944444447</v>
      </c>
      <c r="L521" s="2">
        <v>45089.156944444447</v>
      </c>
      <c r="M521" s="1">
        <v>0</v>
      </c>
      <c r="N521" s="1">
        <v>1</v>
      </c>
      <c r="O521" s="1" t="s">
        <v>236</v>
      </c>
      <c r="P521" s="1" t="s">
        <v>39</v>
      </c>
      <c r="Q521" s="1">
        <v>4</v>
      </c>
      <c r="R521" s="1">
        <v>0</v>
      </c>
      <c r="S521" s="1" t="s">
        <v>63</v>
      </c>
      <c r="T521" s="1" t="s">
        <v>64</v>
      </c>
      <c r="U521" s="1" t="s">
        <v>33</v>
      </c>
    </row>
    <row r="522" spans="1:21" ht="13.2" x14ac:dyDescent="0.25">
      <c r="A522" s="1">
        <v>111540</v>
      </c>
      <c r="B522" s="2">
        <v>44126.663194444445</v>
      </c>
      <c r="C522" s="1" t="s">
        <v>654</v>
      </c>
      <c r="D522" s="1" t="s">
        <v>147</v>
      </c>
      <c r="E522" s="1" t="s">
        <v>148</v>
      </c>
      <c r="F522" s="1" t="s">
        <v>641</v>
      </c>
      <c r="G522" s="1" t="s">
        <v>25</v>
      </c>
      <c r="H522" s="1" t="s">
        <v>62</v>
      </c>
      <c r="I522" s="1" t="s">
        <v>27</v>
      </c>
      <c r="J522" s="1" t="s">
        <v>54</v>
      </c>
      <c r="K522" s="2">
        <v>44155.684027777781</v>
      </c>
      <c r="L522" s="2">
        <v>45039.163194444445</v>
      </c>
      <c r="M522" s="1">
        <v>0</v>
      </c>
      <c r="N522" s="1">
        <v>0</v>
      </c>
      <c r="O522" s="1" t="s">
        <v>236</v>
      </c>
      <c r="P522" s="1" t="s">
        <v>39</v>
      </c>
      <c r="Q522" s="1">
        <v>5</v>
      </c>
      <c r="R522" s="1">
        <v>0</v>
      </c>
      <c r="S522" s="1" t="s">
        <v>63</v>
      </c>
      <c r="T522" s="1" t="s">
        <v>64</v>
      </c>
      <c r="U522" s="1" t="s">
        <v>33</v>
      </c>
    </row>
    <row r="523" spans="1:21" ht="13.2" x14ac:dyDescent="0.25">
      <c r="A523" s="1">
        <v>111537</v>
      </c>
      <c r="B523" s="2">
        <v>44123.770833333336</v>
      </c>
      <c r="C523" s="1" t="s">
        <v>655</v>
      </c>
      <c r="D523" s="1" t="s">
        <v>60</v>
      </c>
      <c r="E523" s="1" t="s">
        <v>61</v>
      </c>
      <c r="F523" s="1" t="s">
        <v>641</v>
      </c>
      <c r="G523" s="1" t="s">
        <v>25</v>
      </c>
      <c r="H523" s="1" t="s">
        <v>26</v>
      </c>
      <c r="I523" s="1" t="s">
        <v>27</v>
      </c>
      <c r="J523" s="1" t="s">
        <v>54</v>
      </c>
      <c r="K523" s="2">
        <v>44123.770833333336</v>
      </c>
      <c r="L523" s="2">
        <v>45036.270833333336</v>
      </c>
      <c r="M523" s="1">
        <v>0</v>
      </c>
      <c r="N523" s="1">
        <v>1</v>
      </c>
      <c r="O523" s="1" t="s">
        <v>236</v>
      </c>
      <c r="P523" s="1" t="s">
        <v>39</v>
      </c>
      <c r="Q523" s="1">
        <v>4</v>
      </c>
      <c r="R523" s="1">
        <v>1</v>
      </c>
      <c r="S523" s="1" t="s">
        <v>63</v>
      </c>
      <c r="T523" s="1" t="s">
        <v>64</v>
      </c>
      <c r="U523" s="1" t="s">
        <v>54</v>
      </c>
    </row>
    <row r="524" spans="1:21" ht="13.2" x14ac:dyDescent="0.25">
      <c r="A524" s="1">
        <v>111532</v>
      </c>
      <c r="B524" s="2">
        <v>44113.638194444444</v>
      </c>
      <c r="C524" s="1" t="s">
        <v>656</v>
      </c>
      <c r="D524" s="1" t="s">
        <v>51</v>
      </c>
      <c r="E524" s="1" t="s">
        <v>52</v>
      </c>
      <c r="F524" s="1" t="s">
        <v>641</v>
      </c>
      <c r="G524" s="1" t="s">
        <v>25</v>
      </c>
      <c r="H524" s="1" t="s">
        <v>62</v>
      </c>
      <c r="I524" s="1" t="s">
        <v>27</v>
      </c>
      <c r="J524" s="1" t="s">
        <v>54</v>
      </c>
      <c r="K524" s="2">
        <v>44113.638888888891</v>
      </c>
      <c r="L524" s="2">
        <v>45026.138194444444</v>
      </c>
      <c r="M524" s="1">
        <v>0</v>
      </c>
      <c r="N524" s="1">
        <v>1</v>
      </c>
      <c r="O524" s="1" t="s">
        <v>236</v>
      </c>
      <c r="P524" s="1" t="s">
        <v>30</v>
      </c>
      <c r="Q524" s="1">
        <v>2</v>
      </c>
      <c r="R524" s="1">
        <v>0</v>
      </c>
      <c r="S524" s="1" t="s">
        <v>63</v>
      </c>
      <c r="T524" s="1" t="s">
        <v>76</v>
      </c>
      <c r="U524" s="1" t="s">
        <v>33</v>
      </c>
    </row>
    <row r="525" spans="1:21" ht="13.2" x14ac:dyDescent="0.25">
      <c r="A525" s="1">
        <v>111477</v>
      </c>
      <c r="B525" s="2">
        <v>44039.613888888889</v>
      </c>
      <c r="C525" s="1" t="s">
        <v>657</v>
      </c>
      <c r="D525" s="1" t="s">
        <v>51</v>
      </c>
      <c r="E525" s="1" t="s">
        <v>52</v>
      </c>
      <c r="F525" s="1" t="s">
        <v>641</v>
      </c>
      <c r="G525" s="1" t="s">
        <v>25</v>
      </c>
      <c r="H525" s="1" t="s">
        <v>62</v>
      </c>
      <c r="I525" s="1" t="s">
        <v>27</v>
      </c>
      <c r="J525" s="1" t="s">
        <v>28</v>
      </c>
      <c r="K525" s="2">
        <v>44075.744444444441</v>
      </c>
      <c r="L525" s="2">
        <v>44040.113888888889</v>
      </c>
      <c r="M525" s="1">
        <v>0</v>
      </c>
      <c r="N525" s="1">
        <v>1</v>
      </c>
      <c r="O525" s="1" t="s">
        <v>29</v>
      </c>
      <c r="P525" s="1" t="s">
        <v>30</v>
      </c>
      <c r="Q525" s="1">
        <v>5</v>
      </c>
      <c r="R525" s="1">
        <v>0</v>
      </c>
      <c r="S525" s="1" t="s">
        <v>63</v>
      </c>
      <c r="T525" s="1" t="s">
        <v>76</v>
      </c>
      <c r="U525" s="1" t="s">
        <v>48</v>
      </c>
    </row>
    <row r="526" spans="1:21" ht="13.2" x14ac:dyDescent="0.25">
      <c r="A526" s="1">
        <v>111472</v>
      </c>
      <c r="B526" s="2">
        <v>44029.449305555558</v>
      </c>
      <c r="C526" s="1" t="s">
        <v>658</v>
      </c>
      <c r="D526" s="1" t="s">
        <v>79</v>
      </c>
      <c r="E526" s="1" t="s">
        <v>80</v>
      </c>
      <c r="F526" s="1" t="s">
        <v>641</v>
      </c>
      <c r="G526" s="1" t="s">
        <v>25</v>
      </c>
      <c r="H526" s="1" t="s">
        <v>26</v>
      </c>
      <c r="I526" s="1" t="s">
        <v>27</v>
      </c>
      <c r="J526" s="1" t="s">
        <v>28</v>
      </c>
      <c r="K526" s="2">
        <v>44040.758333333331</v>
      </c>
      <c r="L526" s="2">
        <v>44029.949305555558</v>
      </c>
      <c r="M526" s="1">
        <v>0</v>
      </c>
      <c r="N526" s="1">
        <v>1</v>
      </c>
      <c r="O526" s="1" t="s">
        <v>29</v>
      </c>
      <c r="P526" s="1" t="s">
        <v>30</v>
      </c>
      <c r="Q526" s="1">
        <v>18</v>
      </c>
      <c r="R526" s="1">
        <v>1</v>
      </c>
      <c r="S526" s="1" t="s">
        <v>63</v>
      </c>
      <c r="T526" s="1" t="s">
        <v>76</v>
      </c>
      <c r="U526" s="1" t="s">
        <v>48</v>
      </c>
    </row>
    <row r="527" spans="1:21" ht="13.2" x14ac:dyDescent="0.25">
      <c r="A527" s="1">
        <v>111465</v>
      </c>
      <c r="B527" s="2">
        <v>44021.519444444442</v>
      </c>
      <c r="C527" s="1" t="s">
        <v>382</v>
      </c>
      <c r="D527" s="1" t="s">
        <v>357</v>
      </c>
      <c r="E527" s="1" t="s">
        <v>358</v>
      </c>
      <c r="F527" s="1" t="s">
        <v>641</v>
      </c>
      <c r="G527" s="1" t="s">
        <v>43</v>
      </c>
      <c r="H527" s="1" t="s">
        <v>26</v>
      </c>
      <c r="I527" s="1" t="s">
        <v>27</v>
      </c>
      <c r="J527" s="1" t="s">
        <v>54</v>
      </c>
      <c r="K527" s="2">
        <v>44021.519444444442</v>
      </c>
      <c r="L527" s="2">
        <v>44022.019444444442</v>
      </c>
      <c r="M527" s="1">
        <v>1</v>
      </c>
      <c r="N527" s="1">
        <v>0</v>
      </c>
      <c r="O527" s="1" t="s">
        <v>134</v>
      </c>
      <c r="P527" s="1" t="s">
        <v>108</v>
      </c>
      <c r="Q527" s="1">
        <v>1</v>
      </c>
      <c r="R527" s="1">
        <v>0</v>
      </c>
      <c r="S527" s="1" t="s">
        <v>86</v>
      </c>
      <c r="T527" s="1" t="s">
        <v>451</v>
      </c>
      <c r="U527" s="1" t="s">
        <v>33</v>
      </c>
    </row>
    <row r="528" spans="1:21" ht="13.2" x14ac:dyDescent="0.25">
      <c r="A528" s="1">
        <v>111433</v>
      </c>
      <c r="B528" s="2">
        <v>43985.607638888891</v>
      </c>
      <c r="C528" s="1" t="s">
        <v>659</v>
      </c>
      <c r="D528" s="1" t="s">
        <v>51</v>
      </c>
      <c r="E528" s="1" t="s">
        <v>52</v>
      </c>
      <c r="F528" s="1" t="s">
        <v>641</v>
      </c>
      <c r="G528" s="1" t="s">
        <v>25</v>
      </c>
      <c r="H528" s="1" t="s">
        <v>62</v>
      </c>
      <c r="I528" s="1" t="s">
        <v>27</v>
      </c>
      <c r="J528" s="1" t="s">
        <v>28</v>
      </c>
      <c r="K528" s="2">
        <v>44008.748611111114</v>
      </c>
      <c r="L528" s="4">
        <f t="shared" ref="L528:L531" si="12">K507 + $Y$1</f>
        <v>43517.605555555558</v>
      </c>
      <c r="M528" s="1">
        <v>0</v>
      </c>
      <c r="N528" s="1">
        <v>1</v>
      </c>
      <c r="O528" s="1" t="s">
        <v>29</v>
      </c>
      <c r="P528" s="1" t="s">
        <v>30</v>
      </c>
      <c r="Q528" s="1">
        <v>18</v>
      </c>
      <c r="R528" s="1">
        <v>3</v>
      </c>
      <c r="S528" s="1" t="s">
        <v>63</v>
      </c>
      <c r="T528" s="1" t="s">
        <v>76</v>
      </c>
      <c r="U528" s="1" t="s">
        <v>33</v>
      </c>
    </row>
    <row r="529" spans="1:21" ht="13.2" x14ac:dyDescent="0.25">
      <c r="A529" s="1">
        <v>111427</v>
      </c>
      <c r="B529" s="2">
        <v>43980.520833333336</v>
      </c>
      <c r="C529" s="1" t="s">
        <v>660</v>
      </c>
      <c r="D529" s="1" t="s">
        <v>101</v>
      </c>
      <c r="E529" s="1" t="s">
        <v>102</v>
      </c>
      <c r="F529" s="1" t="s">
        <v>641</v>
      </c>
      <c r="G529" s="1" t="s">
        <v>25</v>
      </c>
      <c r="H529" s="1" t="s">
        <v>62</v>
      </c>
      <c r="I529" s="1" t="s">
        <v>27</v>
      </c>
      <c r="J529" s="1" t="s">
        <v>28</v>
      </c>
      <c r="K529" s="2">
        <v>44001.729861111111</v>
      </c>
      <c r="L529" s="4">
        <f t="shared" si="12"/>
        <v>43499.813888888886</v>
      </c>
      <c r="M529" s="1">
        <v>0</v>
      </c>
      <c r="N529" s="1">
        <v>1</v>
      </c>
      <c r="O529" s="1" t="s">
        <v>29</v>
      </c>
      <c r="P529" s="1" t="s">
        <v>30</v>
      </c>
      <c r="Q529" s="1">
        <v>4</v>
      </c>
      <c r="R529" s="1">
        <v>0</v>
      </c>
      <c r="S529" s="1" t="s">
        <v>63</v>
      </c>
      <c r="T529" s="1" t="s">
        <v>76</v>
      </c>
      <c r="U529" s="1" t="s">
        <v>33</v>
      </c>
    </row>
    <row r="530" spans="1:21" ht="13.2" x14ac:dyDescent="0.25">
      <c r="A530" s="1">
        <v>111405</v>
      </c>
      <c r="B530" s="2">
        <v>43924.395138888889</v>
      </c>
      <c r="C530" s="1" t="s">
        <v>661</v>
      </c>
      <c r="D530" s="1" t="s">
        <v>66</v>
      </c>
      <c r="E530" s="1" t="s">
        <v>67</v>
      </c>
      <c r="F530" s="1" t="s">
        <v>641</v>
      </c>
      <c r="G530" s="1" t="s">
        <v>25</v>
      </c>
      <c r="H530" s="1" t="s">
        <v>26</v>
      </c>
      <c r="I530" s="1" t="s">
        <v>27</v>
      </c>
      <c r="J530" s="1" t="s">
        <v>28</v>
      </c>
      <c r="K530" s="2">
        <v>43998.743750000001</v>
      </c>
      <c r="L530" s="4">
        <f t="shared" si="12"/>
        <v>44287.47152777778</v>
      </c>
      <c r="M530" s="1">
        <v>0</v>
      </c>
      <c r="N530" s="1">
        <v>1</v>
      </c>
      <c r="O530" s="1" t="s">
        <v>29</v>
      </c>
      <c r="P530" s="1" t="s">
        <v>39</v>
      </c>
      <c r="Q530" s="1">
        <v>11</v>
      </c>
      <c r="R530" s="1">
        <v>4</v>
      </c>
      <c r="S530" s="1" t="s">
        <v>31</v>
      </c>
      <c r="T530" s="1" t="s">
        <v>32</v>
      </c>
      <c r="U530" s="1" t="s">
        <v>33</v>
      </c>
    </row>
    <row r="531" spans="1:21" ht="13.2" x14ac:dyDescent="0.25">
      <c r="A531" s="1">
        <v>111422</v>
      </c>
      <c r="B531" s="2">
        <v>43966.756944444445</v>
      </c>
      <c r="C531" s="1" t="s">
        <v>662</v>
      </c>
      <c r="D531" s="1" t="s">
        <v>66</v>
      </c>
      <c r="E531" s="1" t="s">
        <v>67</v>
      </c>
      <c r="F531" s="1" t="s">
        <v>641</v>
      </c>
      <c r="G531" s="1" t="s">
        <v>25</v>
      </c>
      <c r="H531" s="1" t="s">
        <v>26</v>
      </c>
      <c r="I531" s="1" t="s">
        <v>27</v>
      </c>
      <c r="J531" s="1" t="s">
        <v>28</v>
      </c>
      <c r="K531" s="2">
        <v>43998.741666666669</v>
      </c>
      <c r="L531" s="4">
        <f t="shared" si="12"/>
        <v>44285.588888888888</v>
      </c>
      <c r="M531" s="1">
        <v>0</v>
      </c>
      <c r="N531" s="1">
        <v>1</v>
      </c>
      <c r="O531" s="1" t="s">
        <v>29</v>
      </c>
      <c r="P531" s="1" t="s">
        <v>39</v>
      </c>
      <c r="Q531" s="1">
        <v>9</v>
      </c>
      <c r="R531" s="1">
        <v>2</v>
      </c>
      <c r="S531" s="1" t="s">
        <v>31</v>
      </c>
      <c r="T531" s="1" t="s">
        <v>32</v>
      </c>
      <c r="U531" s="1" t="s">
        <v>33</v>
      </c>
    </row>
    <row r="532" spans="1:21" ht="13.2" x14ac:dyDescent="0.25">
      <c r="A532" s="1">
        <v>111414</v>
      </c>
      <c r="B532" s="2">
        <v>43938.805555555555</v>
      </c>
      <c r="C532" s="1" t="s">
        <v>663</v>
      </c>
      <c r="D532" s="1" t="s">
        <v>101</v>
      </c>
      <c r="E532" s="1" t="s">
        <v>102</v>
      </c>
      <c r="F532" s="1" t="s">
        <v>641</v>
      </c>
      <c r="G532" s="1" t="s">
        <v>25</v>
      </c>
      <c r="H532" s="1" t="s">
        <v>62</v>
      </c>
      <c r="I532" s="1" t="s">
        <v>27</v>
      </c>
      <c r="J532" s="1" t="s">
        <v>54</v>
      </c>
      <c r="K532" s="2">
        <v>43983.455555555556</v>
      </c>
      <c r="L532" s="2">
        <v>44851.305555555555</v>
      </c>
      <c r="M532" s="1">
        <v>0</v>
      </c>
      <c r="N532" s="1">
        <v>0</v>
      </c>
      <c r="O532" s="1" t="s">
        <v>134</v>
      </c>
      <c r="P532" s="1" t="s">
        <v>30</v>
      </c>
      <c r="Q532" s="1">
        <v>7</v>
      </c>
      <c r="R532" s="1">
        <v>0</v>
      </c>
      <c r="S532" s="1" t="s">
        <v>63</v>
      </c>
      <c r="T532" s="1" t="s">
        <v>76</v>
      </c>
      <c r="U532" s="1" t="s">
        <v>33</v>
      </c>
    </row>
    <row r="533" spans="1:21" ht="13.2" x14ac:dyDescent="0.25">
      <c r="A533" s="1">
        <v>111392</v>
      </c>
      <c r="B533" s="2">
        <v>43888.384722222225</v>
      </c>
      <c r="C533" s="1" t="s">
        <v>664</v>
      </c>
      <c r="D533" s="1" t="s">
        <v>22</v>
      </c>
      <c r="E533" s="1" t="s">
        <v>23</v>
      </c>
      <c r="F533" s="1" t="s">
        <v>641</v>
      </c>
      <c r="G533" s="1" t="s">
        <v>25</v>
      </c>
      <c r="H533" s="1" t="s">
        <v>26</v>
      </c>
      <c r="I533" s="1" t="s">
        <v>27</v>
      </c>
      <c r="J533" s="1" t="s">
        <v>28</v>
      </c>
      <c r="K533" s="2">
        <v>43923.724999999999</v>
      </c>
      <c r="L533" s="4">
        <f t="shared" ref="L533:L534" si="13">K512 + $Y$1</f>
        <v>44274.586111111108</v>
      </c>
      <c r="M533" s="1">
        <v>0</v>
      </c>
      <c r="N533" s="1">
        <v>1</v>
      </c>
      <c r="O533" s="1" t="s">
        <v>29</v>
      </c>
      <c r="P533" s="1" t="s">
        <v>30</v>
      </c>
      <c r="Q533" s="1">
        <v>25</v>
      </c>
      <c r="R533" s="1">
        <v>5</v>
      </c>
      <c r="S533" s="1" t="s">
        <v>31</v>
      </c>
      <c r="T533" s="1" t="s">
        <v>76</v>
      </c>
      <c r="U533" s="1" t="s">
        <v>33</v>
      </c>
    </row>
    <row r="534" spans="1:21" ht="13.2" x14ac:dyDescent="0.25">
      <c r="A534" s="1">
        <v>111394</v>
      </c>
      <c r="B534" s="2">
        <v>43892.645138888889</v>
      </c>
      <c r="C534" s="1" t="s">
        <v>665</v>
      </c>
      <c r="D534" s="1" t="s">
        <v>101</v>
      </c>
      <c r="E534" s="1" t="s">
        <v>102</v>
      </c>
      <c r="F534" s="1" t="s">
        <v>641</v>
      </c>
      <c r="G534" s="1" t="s">
        <v>25</v>
      </c>
      <c r="H534" s="1" t="s">
        <v>62</v>
      </c>
      <c r="I534" s="1" t="s">
        <v>27</v>
      </c>
      <c r="J534" s="1" t="s">
        <v>28</v>
      </c>
      <c r="K534" s="2">
        <v>43893.740277777775</v>
      </c>
      <c r="L534" s="4">
        <f t="shared" si="13"/>
        <v>44261.703472222223</v>
      </c>
      <c r="M534" s="1">
        <v>0</v>
      </c>
      <c r="N534" s="1">
        <v>1</v>
      </c>
      <c r="O534" s="1" t="s">
        <v>29</v>
      </c>
      <c r="P534" s="1" t="s">
        <v>30</v>
      </c>
      <c r="Q534" s="1">
        <v>7</v>
      </c>
      <c r="R534" s="1">
        <v>1</v>
      </c>
      <c r="S534" s="1" t="s">
        <v>63</v>
      </c>
      <c r="T534" s="1" t="s">
        <v>76</v>
      </c>
      <c r="U534" s="1" t="s">
        <v>33</v>
      </c>
    </row>
    <row r="535" spans="1:21" ht="13.2" x14ac:dyDescent="0.25">
      <c r="A535" s="1">
        <v>111285</v>
      </c>
      <c r="B535" s="2">
        <v>43686.545138888891</v>
      </c>
      <c r="C535" s="1" t="s">
        <v>666</v>
      </c>
      <c r="D535" s="1" t="s">
        <v>22</v>
      </c>
      <c r="E535" s="1" t="s">
        <v>23</v>
      </c>
      <c r="F535" s="1" t="s">
        <v>641</v>
      </c>
      <c r="G535" s="1" t="s">
        <v>25</v>
      </c>
      <c r="H535" s="1" t="s">
        <v>26</v>
      </c>
      <c r="I535" s="1" t="s">
        <v>27</v>
      </c>
      <c r="J535" s="1" t="s">
        <v>28</v>
      </c>
      <c r="K535" s="2">
        <v>43812.754166666666</v>
      </c>
      <c r="L535" s="2">
        <v>43687.045138888891</v>
      </c>
      <c r="M535" s="1">
        <v>0</v>
      </c>
      <c r="N535" s="1">
        <v>1</v>
      </c>
      <c r="O535" s="1" t="s">
        <v>29</v>
      </c>
      <c r="P535" s="1" t="s">
        <v>30</v>
      </c>
      <c r="Q535" s="1">
        <v>26</v>
      </c>
      <c r="R535" s="1">
        <v>2</v>
      </c>
      <c r="S535" t="s">
        <v>681</v>
      </c>
      <c r="T535" s="1" t="s">
        <v>681</v>
      </c>
      <c r="U535" s="1" t="s">
        <v>33</v>
      </c>
    </row>
    <row r="536" spans="1:21" ht="13.2" x14ac:dyDescent="0.25">
      <c r="A536" s="1">
        <v>111295</v>
      </c>
      <c r="B536" s="2">
        <v>43710.717361111114</v>
      </c>
      <c r="C536" s="1" t="s">
        <v>667</v>
      </c>
      <c r="D536" s="1" t="s">
        <v>51</v>
      </c>
      <c r="E536" s="1" t="s">
        <v>52</v>
      </c>
      <c r="F536" s="1" t="s">
        <v>641</v>
      </c>
      <c r="G536" s="1" t="s">
        <v>25</v>
      </c>
      <c r="H536" s="1" t="s">
        <v>62</v>
      </c>
      <c r="I536" s="1" t="s">
        <v>27</v>
      </c>
      <c r="J536" s="1" t="s">
        <v>28</v>
      </c>
      <c r="K536" s="2">
        <v>43783.749305555553</v>
      </c>
      <c r="L536" s="2">
        <v>43711.217361111114</v>
      </c>
      <c r="M536" s="1">
        <v>0</v>
      </c>
      <c r="N536" s="1">
        <v>1</v>
      </c>
      <c r="O536" s="1" t="s">
        <v>29</v>
      </c>
      <c r="P536" s="1" t="s">
        <v>30</v>
      </c>
      <c r="Q536" s="1">
        <v>13</v>
      </c>
      <c r="R536" s="1">
        <v>0</v>
      </c>
      <c r="S536" t="s">
        <v>681</v>
      </c>
      <c r="T536" s="1" t="s">
        <v>681</v>
      </c>
      <c r="U536" s="1" t="s">
        <v>48</v>
      </c>
    </row>
    <row r="537" spans="1:21" ht="13.2" x14ac:dyDescent="0.25">
      <c r="A537" s="1">
        <v>111287</v>
      </c>
      <c r="B537" s="2">
        <v>43691.709027777775</v>
      </c>
      <c r="C537" s="1" t="s">
        <v>668</v>
      </c>
      <c r="D537" s="1" t="s">
        <v>101</v>
      </c>
      <c r="E537" s="1" t="s">
        <v>102</v>
      </c>
      <c r="F537" s="1" t="s">
        <v>641</v>
      </c>
      <c r="G537" s="1" t="s">
        <v>25</v>
      </c>
      <c r="H537" s="1" t="s">
        <v>26</v>
      </c>
      <c r="I537" s="1" t="s">
        <v>27</v>
      </c>
      <c r="J537" s="1" t="s">
        <v>28</v>
      </c>
      <c r="K537" s="2">
        <v>43704.715277777781</v>
      </c>
      <c r="L537" s="2">
        <v>43692.209027777775</v>
      </c>
      <c r="M537" s="1">
        <v>0</v>
      </c>
      <c r="N537" s="1">
        <v>1</v>
      </c>
      <c r="O537" s="1" t="s">
        <v>29</v>
      </c>
      <c r="P537" s="1" t="s">
        <v>30</v>
      </c>
      <c r="Q537" s="1">
        <v>7</v>
      </c>
      <c r="R537" s="1">
        <v>2</v>
      </c>
      <c r="S537" t="s">
        <v>681</v>
      </c>
      <c r="T537" s="1" t="s">
        <v>681</v>
      </c>
      <c r="U537" s="1" t="s">
        <v>33</v>
      </c>
    </row>
    <row r="538" spans="1:21" ht="13.2" x14ac:dyDescent="0.25">
      <c r="A538" s="1">
        <v>111241</v>
      </c>
      <c r="B538" s="2">
        <v>43641.431944444441</v>
      </c>
      <c r="C538" s="1" t="s">
        <v>534</v>
      </c>
      <c r="D538" s="1" t="s">
        <v>101</v>
      </c>
      <c r="E538" s="1" t="s">
        <v>102</v>
      </c>
      <c r="F538" s="1" t="s">
        <v>641</v>
      </c>
      <c r="G538" s="1" t="s">
        <v>25</v>
      </c>
      <c r="H538" s="1" t="s">
        <v>62</v>
      </c>
      <c r="I538" s="1" t="s">
        <v>27</v>
      </c>
      <c r="J538" s="1" t="s">
        <v>28</v>
      </c>
      <c r="K538" s="2">
        <v>43704.710416666669</v>
      </c>
      <c r="L538" s="2">
        <v>43641.931944444441</v>
      </c>
      <c r="M538" s="1">
        <v>0</v>
      </c>
      <c r="N538" s="1">
        <v>1</v>
      </c>
      <c r="O538" s="1" t="s">
        <v>29</v>
      </c>
      <c r="P538" s="1" t="s">
        <v>30</v>
      </c>
      <c r="Q538" s="1">
        <v>26</v>
      </c>
      <c r="R538" s="1">
        <v>14</v>
      </c>
      <c r="S538" t="s">
        <v>681</v>
      </c>
      <c r="T538" s="1" t="s">
        <v>681</v>
      </c>
      <c r="U538" s="1" t="s">
        <v>33</v>
      </c>
    </row>
    <row r="539" spans="1:21" ht="13.2" x14ac:dyDescent="0.25">
      <c r="A539" s="1">
        <v>111270</v>
      </c>
      <c r="B539" s="2">
        <v>43670.399305555555</v>
      </c>
      <c r="C539" s="1" t="s">
        <v>669</v>
      </c>
      <c r="D539" s="1" t="s">
        <v>101</v>
      </c>
      <c r="E539" s="1" t="s">
        <v>102</v>
      </c>
      <c r="F539" s="1" t="s">
        <v>641</v>
      </c>
      <c r="G539" s="1" t="s">
        <v>25</v>
      </c>
      <c r="H539" s="1" t="s">
        <v>26</v>
      </c>
      <c r="I539" s="1" t="s">
        <v>27</v>
      </c>
      <c r="J539" s="1" t="s">
        <v>28</v>
      </c>
      <c r="K539" s="2">
        <v>43672.556944444441</v>
      </c>
      <c r="L539" s="2">
        <v>43670.708333333336</v>
      </c>
      <c r="M539" s="1">
        <v>0</v>
      </c>
      <c r="N539" s="1">
        <v>1</v>
      </c>
      <c r="O539" s="1" t="s">
        <v>29</v>
      </c>
      <c r="P539" s="1" t="s">
        <v>30</v>
      </c>
      <c r="Q539" s="1">
        <v>7</v>
      </c>
      <c r="R539" s="1">
        <v>1</v>
      </c>
      <c r="S539" t="s">
        <v>681</v>
      </c>
      <c r="T539" s="1" t="s">
        <v>681</v>
      </c>
      <c r="U539" s="1" t="s">
        <v>48</v>
      </c>
    </row>
    <row r="540" spans="1:21" ht="13.2" x14ac:dyDescent="0.25">
      <c r="A540" s="1">
        <v>111218</v>
      </c>
      <c r="B540" s="2">
        <v>43615.585416666669</v>
      </c>
      <c r="C540" s="1" t="s">
        <v>670</v>
      </c>
      <c r="D540" s="1" t="s">
        <v>101</v>
      </c>
      <c r="E540" s="1" t="s">
        <v>102</v>
      </c>
      <c r="F540" s="1" t="s">
        <v>641</v>
      </c>
      <c r="G540" s="1" t="s">
        <v>25</v>
      </c>
      <c r="H540" s="1" t="s">
        <v>26</v>
      </c>
      <c r="I540" s="1" t="s">
        <v>27</v>
      </c>
      <c r="J540" s="1" t="s">
        <v>28</v>
      </c>
      <c r="K540" s="2">
        <v>43668.725694444445</v>
      </c>
      <c r="L540" s="4">
        <f>K519 + $Y$1</f>
        <v>44215.753472222219</v>
      </c>
      <c r="M540" s="1">
        <v>0</v>
      </c>
      <c r="N540" s="1">
        <v>1</v>
      </c>
      <c r="O540" s="1" t="s">
        <v>29</v>
      </c>
      <c r="P540" s="1" t="s">
        <v>30</v>
      </c>
      <c r="Q540" s="1">
        <v>36</v>
      </c>
      <c r="R540" s="1">
        <v>1</v>
      </c>
      <c r="S540" t="s">
        <v>681</v>
      </c>
      <c r="T540" s="1" t="s">
        <v>681</v>
      </c>
      <c r="U540" s="1" t="s">
        <v>48</v>
      </c>
    </row>
    <row r="541" spans="1:21" ht="13.2" x14ac:dyDescent="0.25">
      <c r="A541" s="1">
        <v>111239</v>
      </c>
      <c r="B541" s="2">
        <v>43636.625</v>
      </c>
      <c r="C541" s="1" t="s">
        <v>671</v>
      </c>
      <c r="D541" s="1" t="s">
        <v>22</v>
      </c>
      <c r="E541" s="1" t="s">
        <v>23</v>
      </c>
      <c r="F541" s="1" t="s">
        <v>641</v>
      </c>
      <c r="G541" s="1" t="s">
        <v>25</v>
      </c>
      <c r="H541" s="1" t="s">
        <v>62</v>
      </c>
      <c r="I541" s="1" t="s">
        <v>27</v>
      </c>
      <c r="J541" s="1" t="s">
        <v>28</v>
      </c>
      <c r="K541" s="2">
        <v>43661.638194444444</v>
      </c>
      <c r="L541" s="2">
        <v>43637.125</v>
      </c>
      <c r="M541" s="1">
        <v>0</v>
      </c>
      <c r="N541" s="1">
        <v>1</v>
      </c>
      <c r="O541" s="1" t="s">
        <v>29</v>
      </c>
      <c r="P541" s="1" t="s">
        <v>30</v>
      </c>
      <c r="Q541" s="1">
        <v>9</v>
      </c>
      <c r="R541" s="1">
        <v>1</v>
      </c>
      <c r="S541" t="s">
        <v>681</v>
      </c>
      <c r="T541" s="1" t="s">
        <v>681</v>
      </c>
      <c r="U541" s="1" t="s">
        <v>48</v>
      </c>
    </row>
    <row r="542" spans="1:21" ht="13.2" x14ac:dyDescent="0.25">
      <c r="A542" s="1">
        <v>111257</v>
      </c>
      <c r="B542" s="2">
        <v>43656.473611111112</v>
      </c>
      <c r="C542" s="1" t="s">
        <v>672</v>
      </c>
      <c r="D542" s="1" t="s">
        <v>22</v>
      </c>
      <c r="E542" s="1" t="s">
        <v>23</v>
      </c>
      <c r="F542" s="1" t="s">
        <v>641</v>
      </c>
      <c r="G542" s="1" t="s">
        <v>25</v>
      </c>
      <c r="H542" s="1" t="s">
        <v>62</v>
      </c>
      <c r="I542" s="1" t="s">
        <v>27</v>
      </c>
      <c r="J542" s="1" t="s">
        <v>28</v>
      </c>
      <c r="K542" s="2">
        <v>43661.636805555558</v>
      </c>
      <c r="L542" s="2">
        <v>43656.973611111112</v>
      </c>
      <c r="M542" s="1">
        <v>0</v>
      </c>
      <c r="N542" s="1">
        <v>1</v>
      </c>
      <c r="O542" s="1" t="s">
        <v>29</v>
      </c>
      <c r="P542" s="1" t="s">
        <v>96</v>
      </c>
      <c r="Q542" s="1">
        <v>5</v>
      </c>
      <c r="R542" s="1">
        <v>0</v>
      </c>
      <c r="S542" t="s">
        <v>681</v>
      </c>
      <c r="T542" s="1" t="s">
        <v>681</v>
      </c>
      <c r="U542" s="1" t="s">
        <v>48</v>
      </c>
    </row>
    <row r="543" spans="1:21" ht="13.2" x14ac:dyDescent="0.25">
      <c r="A543" s="1">
        <v>111236</v>
      </c>
      <c r="B543" s="2">
        <v>43635.541666666664</v>
      </c>
      <c r="C543" s="1" t="s">
        <v>673</v>
      </c>
      <c r="D543" s="1" t="s">
        <v>51</v>
      </c>
      <c r="E543" s="1" t="s">
        <v>52</v>
      </c>
      <c r="F543" s="1" t="s">
        <v>641</v>
      </c>
      <c r="G543" s="1" t="s">
        <v>25</v>
      </c>
      <c r="H543" s="1" t="s">
        <v>26</v>
      </c>
      <c r="I543" s="1" t="s">
        <v>27</v>
      </c>
      <c r="J543" s="1" t="s">
        <v>28</v>
      </c>
      <c r="K543" s="2">
        <v>43647.729861111111</v>
      </c>
      <c r="L543" s="2">
        <v>43636.041666666664</v>
      </c>
      <c r="M543" s="1">
        <v>0</v>
      </c>
      <c r="N543" s="1">
        <v>1</v>
      </c>
      <c r="O543" s="1" t="s">
        <v>29</v>
      </c>
      <c r="P543" s="1" t="s">
        <v>30</v>
      </c>
      <c r="Q543" s="1">
        <v>10</v>
      </c>
      <c r="R543" s="1">
        <v>2</v>
      </c>
      <c r="S543" t="s">
        <v>681</v>
      </c>
      <c r="T543" s="1" t="s">
        <v>681</v>
      </c>
      <c r="U543" s="1" t="s">
        <v>48</v>
      </c>
    </row>
    <row r="544" spans="1:21" ht="13.2" x14ac:dyDescent="0.25">
      <c r="A544" s="1">
        <v>111202</v>
      </c>
      <c r="B544" s="2">
        <v>43600.546527777777</v>
      </c>
      <c r="C544" s="1" t="s">
        <v>674</v>
      </c>
      <c r="D544" s="1" t="s">
        <v>22</v>
      </c>
      <c r="E544" s="1" t="s">
        <v>23</v>
      </c>
      <c r="F544" s="1" t="s">
        <v>641</v>
      </c>
      <c r="G544" s="1" t="s">
        <v>25</v>
      </c>
      <c r="H544" s="1" t="s">
        <v>26</v>
      </c>
      <c r="I544" s="1" t="s">
        <v>27</v>
      </c>
      <c r="J544" s="1" t="s">
        <v>28</v>
      </c>
      <c r="K544" s="2">
        <v>43630.577777777777</v>
      </c>
      <c r="L544" s="2">
        <v>43601.046527777777</v>
      </c>
      <c r="M544" s="1">
        <v>0</v>
      </c>
      <c r="N544" s="1">
        <v>1</v>
      </c>
      <c r="O544" s="1" t="s">
        <v>29</v>
      </c>
      <c r="P544" s="1" t="s">
        <v>30</v>
      </c>
      <c r="Q544" s="1">
        <v>14</v>
      </c>
      <c r="R544" s="1">
        <v>3</v>
      </c>
      <c r="S544" t="s">
        <v>681</v>
      </c>
      <c r="T544" s="1" t="s">
        <v>681</v>
      </c>
      <c r="U544" s="1" t="s">
        <v>48</v>
      </c>
    </row>
    <row r="545" spans="1:21" ht="13.2" x14ac:dyDescent="0.25">
      <c r="A545" s="1">
        <v>111205</v>
      </c>
      <c r="B545" s="2">
        <v>43602.647916666669</v>
      </c>
      <c r="C545" s="1" t="s">
        <v>675</v>
      </c>
      <c r="D545" s="1" t="s">
        <v>22</v>
      </c>
      <c r="E545" s="1" t="s">
        <v>23</v>
      </c>
      <c r="F545" s="1" t="s">
        <v>641</v>
      </c>
      <c r="G545" s="1" t="s">
        <v>25</v>
      </c>
      <c r="H545" s="1" t="s">
        <v>62</v>
      </c>
      <c r="I545" s="1" t="s">
        <v>27</v>
      </c>
      <c r="J545" s="1" t="s">
        <v>28</v>
      </c>
      <c r="K545" s="2">
        <v>43602.743750000001</v>
      </c>
      <c r="L545" s="2">
        <v>43603.147916666669</v>
      </c>
      <c r="M545" s="1">
        <v>0</v>
      </c>
      <c r="N545" s="1">
        <v>1</v>
      </c>
      <c r="O545" s="1" t="s">
        <v>29</v>
      </c>
      <c r="P545" s="1" t="s">
        <v>30</v>
      </c>
      <c r="Q545" s="1">
        <v>6</v>
      </c>
      <c r="R545" s="1">
        <v>2</v>
      </c>
      <c r="S545" t="s">
        <v>681</v>
      </c>
      <c r="T545" s="1" t="s">
        <v>681</v>
      </c>
      <c r="U545" s="1" t="s">
        <v>33</v>
      </c>
    </row>
    <row r="546" spans="1:21" ht="13.2" x14ac:dyDescent="0.25">
      <c r="A546" s="1">
        <v>111128</v>
      </c>
      <c r="B546" s="2">
        <v>43511.695833333331</v>
      </c>
      <c r="C546" s="1" t="s">
        <v>676</v>
      </c>
      <c r="D546" s="1" t="s">
        <v>101</v>
      </c>
      <c r="E546" s="1" t="s">
        <v>102</v>
      </c>
      <c r="F546" s="1" t="s">
        <v>641</v>
      </c>
      <c r="G546" s="1" t="s">
        <v>25</v>
      </c>
      <c r="H546" s="1" t="s">
        <v>62</v>
      </c>
      <c r="I546" s="1" t="s">
        <v>27</v>
      </c>
      <c r="J546" s="1" t="s">
        <v>28</v>
      </c>
      <c r="K546" s="2">
        <v>43529.754861111112</v>
      </c>
      <c r="L546" s="2">
        <v>43512.195833333331</v>
      </c>
      <c r="M546" s="1">
        <v>0</v>
      </c>
      <c r="N546" s="1">
        <v>1</v>
      </c>
      <c r="O546" s="1" t="s">
        <v>29</v>
      </c>
      <c r="P546" s="1" t="s">
        <v>30</v>
      </c>
      <c r="Q546" s="1">
        <v>21</v>
      </c>
      <c r="R546" s="1">
        <v>2</v>
      </c>
      <c r="S546" t="s">
        <v>681</v>
      </c>
      <c r="T546" s="1" t="s">
        <v>681</v>
      </c>
      <c r="U546" s="1" t="s">
        <v>33</v>
      </c>
    </row>
    <row r="547" spans="1:21" ht="13.2" x14ac:dyDescent="0.25">
      <c r="A547" s="1">
        <v>111124</v>
      </c>
      <c r="B547" s="2">
        <v>43504.406944444447</v>
      </c>
      <c r="C547" s="1" t="s">
        <v>677</v>
      </c>
      <c r="D547" s="1" t="s">
        <v>101</v>
      </c>
      <c r="E547" s="1" t="s">
        <v>102</v>
      </c>
      <c r="F547" s="1" t="s">
        <v>641</v>
      </c>
      <c r="G547" s="1" t="s">
        <v>25</v>
      </c>
      <c r="H547" s="1" t="s">
        <v>62</v>
      </c>
      <c r="I547" s="1" t="s">
        <v>27</v>
      </c>
      <c r="J547" s="1" t="s">
        <v>28</v>
      </c>
      <c r="K547" s="2">
        <v>43509.40625</v>
      </c>
      <c r="L547" s="2">
        <v>43504.906944444447</v>
      </c>
      <c r="M547" s="1">
        <v>0</v>
      </c>
      <c r="N547" s="1">
        <v>1</v>
      </c>
      <c r="O547" s="1" t="s">
        <v>134</v>
      </c>
      <c r="P547" s="1" t="s">
        <v>30</v>
      </c>
      <c r="Q547" s="1">
        <v>9</v>
      </c>
      <c r="R547" s="1">
        <v>3</v>
      </c>
      <c r="S547" t="s">
        <v>681</v>
      </c>
      <c r="T547" s="1" t="s">
        <v>681</v>
      </c>
      <c r="U547" s="1" t="s">
        <v>33</v>
      </c>
    </row>
    <row r="548" spans="1:21" ht="13.2" x14ac:dyDescent="0.25">
      <c r="A548" s="1">
        <v>694807</v>
      </c>
      <c r="B548" s="2">
        <v>43410.277083333334</v>
      </c>
      <c r="C548" s="1" t="s">
        <v>678</v>
      </c>
      <c r="D548" s="1" t="s">
        <v>363</v>
      </c>
      <c r="E548" s="1" t="s">
        <v>364</v>
      </c>
      <c r="F548" s="1" t="s">
        <v>641</v>
      </c>
      <c r="G548" s="1" t="s">
        <v>43</v>
      </c>
      <c r="H548" s="1" t="s">
        <v>26</v>
      </c>
      <c r="I548" s="1" t="s">
        <v>27</v>
      </c>
      <c r="J548" s="1" t="s">
        <v>54</v>
      </c>
      <c r="K548" s="2">
        <v>43410.277083333334</v>
      </c>
      <c r="L548" s="2">
        <v>43411.277083333334</v>
      </c>
      <c r="M548" s="1">
        <v>1</v>
      </c>
      <c r="N548" s="1">
        <v>1</v>
      </c>
      <c r="O548" s="1" t="s">
        <v>236</v>
      </c>
      <c r="P548" s="1" t="s">
        <v>274</v>
      </c>
      <c r="Q548" s="1">
        <v>2</v>
      </c>
      <c r="R548" s="1">
        <v>0</v>
      </c>
      <c r="S548" t="s">
        <v>681</v>
      </c>
      <c r="T548" s="1" t="s">
        <v>681</v>
      </c>
      <c r="U548" s="1" t="s">
        <v>33</v>
      </c>
    </row>
    <row r="549" spans="1:21" ht="13.2" x14ac:dyDescent="0.25">
      <c r="A549" s="1">
        <v>694809</v>
      </c>
      <c r="B549" s="2">
        <v>43292.25</v>
      </c>
      <c r="C549" s="1" t="s">
        <v>679</v>
      </c>
      <c r="D549" s="1" t="s">
        <v>638</v>
      </c>
      <c r="E549" s="1" t="s">
        <v>639</v>
      </c>
      <c r="F549" s="1" t="s">
        <v>641</v>
      </c>
      <c r="G549" s="1" t="s">
        <v>43</v>
      </c>
      <c r="H549" s="1" t="s">
        <v>26</v>
      </c>
      <c r="I549" s="1" t="s">
        <v>27</v>
      </c>
      <c r="J549" s="1" t="s">
        <v>28</v>
      </c>
      <c r="K549" s="2">
        <v>43292.359722222223</v>
      </c>
      <c r="L549" s="2">
        <v>43294.25</v>
      </c>
      <c r="M549" s="1">
        <v>0</v>
      </c>
      <c r="N549" s="1">
        <v>1</v>
      </c>
      <c r="O549" s="1" t="s">
        <v>236</v>
      </c>
      <c r="P549" s="1" t="s">
        <v>274</v>
      </c>
      <c r="Q549" s="1">
        <v>2</v>
      </c>
      <c r="R549" s="1">
        <v>0</v>
      </c>
      <c r="S549" t="s">
        <v>681</v>
      </c>
      <c r="T549" s="1" t="s">
        <v>681</v>
      </c>
      <c r="U549" t="s">
        <v>33</v>
      </c>
    </row>
    <row r="550" spans="1:21" ht="13.2" x14ac:dyDescent="0.25"/>
    <row r="551" spans="1:21" ht="13.2" x14ac:dyDescent="0.25"/>
    <row r="552" spans="1:21" ht="13.2" x14ac:dyDescent="0.25"/>
    <row r="553" spans="1:21" ht="13.2" x14ac:dyDescent="0.25"/>
    <row r="554" spans="1:21" ht="13.2" x14ac:dyDescent="0.25"/>
    <row r="555" spans="1:21" ht="13.2" x14ac:dyDescent="0.25"/>
    <row r="556" spans="1:21" ht="13.2" x14ac:dyDescent="0.25"/>
    <row r="557" spans="1:21" ht="13.2" x14ac:dyDescent="0.25"/>
    <row r="558" spans="1:21" ht="13.2" x14ac:dyDescent="0.25"/>
    <row r="559" spans="1:21" ht="13.2" x14ac:dyDescent="0.25"/>
    <row r="560" spans="1:21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</sheetData>
  <autoFilter ref="A1:U5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F561-DB8A-46B3-A39D-62A983E103EE}">
  <dimension ref="A1:J36"/>
  <sheetViews>
    <sheetView tabSelected="1" zoomScale="85" zoomScaleNormal="85" workbookViewId="0">
      <selection activeCell="G8" sqref="G8"/>
    </sheetView>
  </sheetViews>
  <sheetFormatPr defaultRowHeight="13.2" x14ac:dyDescent="0.25"/>
  <cols>
    <col min="1" max="1" width="31.109375" bestFit="1" customWidth="1"/>
    <col min="2" max="2" width="23.109375" bestFit="1" customWidth="1"/>
    <col min="3" max="3" width="21.21875" bestFit="1" customWidth="1"/>
    <col min="4" max="4" width="19.33203125" bestFit="1" customWidth="1"/>
    <col min="5" max="5" width="22.5546875" bestFit="1" customWidth="1"/>
    <col min="6" max="6" width="19.5546875" bestFit="1" customWidth="1"/>
    <col min="7" max="7" width="27" bestFit="1" customWidth="1"/>
    <col min="8" max="8" width="24.109375" bestFit="1" customWidth="1"/>
    <col min="9" max="9" width="23.5546875" bestFit="1" customWidth="1"/>
    <col min="10" max="10" width="24.88671875" bestFit="1" customWidth="1"/>
  </cols>
  <sheetData>
    <row r="1" spans="1:10" x14ac:dyDescent="0.25">
      <c r="A1" s="12" t="s">
        <v>682</v>
      </c>
      <c r="B1" s="12" t="s">
        <v>683</v>
      </c>
      <c r="C1" s="12" t="s">
        <v>684</v>
      </c>
      <c r="D1" s="12" t="s">
        <v>685</v>
      </c>
      <c r="E1" s="12" t="s">
        <v>686</v>
      </c>
      <c r="F1" s="12" t="s">
        <v>687</v>
      </c>
      <c r="G1" s="12" t="s">
        <v>688</v>
      </c>
      <c r="H1" s="12" t="s">
        <v>689</v>
      </c>
      <c r="I1" s="12" t="s">
        <v>690</v>
      </c>
      <c r="J1" s="12" t="s">
        <v>691</v>
      </c>
    </row>
    <row r="2" spans="1:10" x14ac:dyDescent="0.25"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5" t="s">
        <v>96</v>
      </c>
      <c r="B4" s="7" t="s">
        <v>24</v>
      </c>
      <c r="C4" s="8" t="s">
        <v>26</v>
      </c>
      <c r="D4" s="11" t="s">
        <v>54</v>
      </c>
      <c r="E4" s="10" t="s">
        <v>37</v>
      </c>
      <c r="F4" s="11" t="s">
        <v>28</v>
      </c>
      <c r="G4" s="5" t="s">
        <v>692</v>
      </c>
      <c r="H4" s="7" t="s">
        <v>75</v>
      </c>
      <c r="I4" s="5" t="s">
        <v>27</v>
      </c>
      <c r="J4" s="7" t="s">
        <v>85</v>
      </c>
    </row>
    <row r="5" spans="1:10" x14ac:dyDescent="0.25">
      <c r="A5" s="6">
        <f>COUNTIF(helpdesk_tickets!P:P,"AWS Team")</f>
        <v>16</v>
      </c>
      <c r="B5" s="6">
        <f>COUNTIF(helpdesk_tickets!F:F,"Emergency")</f>
        <v>53</v>
      </c>
      <c r="C5">
        <f>COUNTIF(helpdesk_tickets!H:H,"Incident / Problem")</f>
        <v>374</v>
      </c>
      <c r="D5">
        <f>COUNTIF(helpdesk_tickets!J:J,"Open")</f>
        <v>64</v>
      </c>
      <c r="E5">
        <f>COUNTIF(helpdesk_tickets!J:J,"Resolved")</f>
        <v>14</v>
      </c>
      <c r="F5">
        <f>COUNTIF(helpdesk_tickets!J:J,"Closed")</f>
        <v>470</v>
      </c>
      <c r="G5">
        <f>COUNTIFS(helpdesk_tickets!J:J,"Open",helpdesk_tickets!N:N,1)</f>
        <v>31</v>
      </c>
      <c r="H5">
        <f>COUNTIF(helpdesk_tickets!I:I,"Email")</f>
        <v>31</v>
      </c>
      <c r="I5">
        <f>COUNTIF(helpdesk_tickets!I:I,"Web")</f>
        <v>490</v>
      </c>
      <c r="J5">
        <f>COUNTIF(helpdesk_tickets!I:I,"Phone")</f>
        <v>24</v>
      </c>
    </row>
    <row r="6" spans="1:10" x14ac:dyDescent="0.25">
      <c r="A6" s="6"/>
      <c r="B6" s="6"/>
      <c r="C6" s="10" t="s">
        <v>62</v>
      </c>
      <c r="D6" s="13"/>
      <c r="E6" s="6"/>
      <c r="F6" s="6"/>
      <c r="G6" s="6"/>
      <c r="H6" s="6"/>
      <c r="I6" s="6"/>
      <c r="J6" s="6"/>
    </row>
    <row r="7" spans="1:10" x14ac:dyDescent="0.25">
      <c r="A7" s="5" t="s">
        <v>172</v>
      </c>
      <c r="B7" s="7" t="s">
        <v>142</v>
      </c>
      <c r="C7">
        <f>COUNTIF(helpdesk_tickets!H:H,"Request")</f>
        <v>174</v>
      </c>
      <c r="E7" s="6"/>
      <c r="F7" s="6"/>
      <c r="G7" s="6"/>
      <c r="H7" s="6"/>
      <c r="I7" s="6"/>
      <c r="J7" s="6"/>
    </row>
    <row r="8" spans="1:10" x14ac:dyDescent="0.25">
      <c r="A8" s="6">
        <f>COUNTIF(helpdesk_tickets!P:P,"BPM - ProcessMaker Support Team")</f>
        <v>2</v>
      </c>
      <c r="B8" s="6">
        <f>COUNTIF(helpdesk_tickets!F:F,"High")</f>
        <v>115</v>
      </c>
      <c r="C8" s="6"/>
      <c r="D8" s="13"/>
      <c r="E8" s="6"/>
      <c r="F8" s="6"/>
      <c r="G8" s="6"/>
      <c r="H8" s="6"/>
      <c r="I8" s="6"/>
      <c r="J8" s="6"/>
    </row>
    <row r="9" spans="1:10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5" t="s">
        <v>138</v>
      </c>
      <c r="B10" s="7" t="s">
        <v>276</v>
      </c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>
        <f>COUNTIF(helpdesk_tickets!P:P,"Hardware Team")</f>
        <v>2</v>
      </c>
      <c r="B11" s="6">
        <f>COUNTIF(helpdesk_tickets!F:F,"Normal")</f>
        <v>339</v>
      </c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5" t="s">
        <v>108</v>
      </c>
      <c r="B13" s="7" t="s">
        <v>641</v>
      </c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>
        <f>COUNTIF(helpdesk_tickets!P:P,"Help Desk Team")</f>
        <v>35</v>
      </c>
      <c r="B14">
        <f>COUNTIF(helpdesk_tickets!F:F,"Low")</f>
        <v>41</v>
      </c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5" t="s">
        <v>39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f>COUNTIF(helpdesk_tickets!P:P,"JDE Support Team")</f>
        <v>249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5" t="s">
        <v>44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>
        <f>COUNTIF(helpdesk_tickets!P:P,"Network Team")</f>
        <v>38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5" t="s">
        <v>410</v>
      </c>
      <c r="B22" s="6"/>
      <c r="C22" s="9"/>
      <c r="D22" s="6"/>
      <c r="E22" s="6"/>
      <c r="F22" s="6"/>
      <c r="G22" s="6"/>
      <c r="H22" s="6"/>
      <c r="I22" s="6"/>
      <c r="J22" s="6"/>
    </row>
    <row r="23" spans="1:10" x14ac:dyDescent="0.25">
      <c r="A23" s="6">
        <f>COUNTIF(helpdesk_tickets!P:P,"Salesforce Team")</f>
        <v>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5" t="s">
        <v>30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>
        <f>COUNTIF(helpdesk_tickets!P:P,"SAP Support Team")</f>
        <v>190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5" t="s">
        <v>274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>
        <f>COUNTIF(helpdesk_tickets!P:P,"Workday Team")</f>
        <v>8</v>
      </c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B31" s="6"/>
      <c r="C31" s="6"/>
      <c r="D31" s="6"/>
      <c r="E31" s="6"/>
      <c r="F31" s="6"/>
      <c r="G31" s="6"/>
      <c r="H31" s="6"/>
      <c r="I31" s="6"/>
      <c r="J31" s="6"/>
    </row>
    <row r="33" spans="2:2" x14ac:dyDescent="0.25">
      <c r="B33" s="6"/>
    </row>
    <row r="36" spans="2:2" x14ac:dyDescent="0.25">
      <c r="B36" s="6"/>
    </row>
  </sheetData>
  <autoFilter ref="A1:J1" xr:uid="{2B1BF561-DB8A-46B3-A39D-62A983E103EE}"/>
  <conditionalFormatting sqref="A1:A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{B52C7367-DBF4-4F4B-8178-B94E74B0B83E}</x14:id>
        </ext>
      </extLst>
    </cfRule>
  </conditionalFormatting>
  <conditionalFormatting sqref="A4:A3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{BDE10C6B-CFF1-43BA-8EA8-195CB5AB67F2}</x14:id>
        </ext>
      </extLst>
    </cfRule>
  </conditionalFormatting>
  <conditionalFormatting sqref="B4:B1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{8E26E73E-9118-44DD-850A-68B171EA65DC}</x14:id>
        </ext>
      </extLst>
    </cfRule>
  </conditionalFormatting>
  <conditionalFormatting sqref="C4:C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{9FD78540-142B-4876-B3A7-B413993BB9D6}</x14:id>
        </ext>
      </extLst>
    </cfRule>
  </conditionalFormatting>
  <conditionalFormatting sqref="D6:D9 D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{E006ABB1-BB7C-4B8C-9235-40ADF46B35EC}</x14:id>
        </ext>
      </extLst>
    </cfRule>
  </conditionalFormatting>
  <conditionalFormatting sqref="E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{8C259236-7752-41E1-B248-B4CC9CC5ED8F}</x14:id>
        </ext>
      </extLst>
    </cfRule>
  </conditionalFormatting>
  <conditionalFormatting sqref="F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{92AA5DFE-81BC-401D-AE52-74F3523D11F6}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C7367-DBF4-4F4B-8178-B94E74B0B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BDE10C6B-CFF1-43BA-8EA8-195CB5AB67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A4:A31</xm:sqref>
        </x14:conditionalFormatting>
        <x14:conditionalFormatting xmlns:xm="http://schemas.microsoft.com/office/excel/2006/main">
          <x14:cfRule type="dataBar" id="{8E26E73E-9118-44DD-850A-68B171EA6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B4:B18</xm:sqref>
        </x14:conditionalFormatting>
        <x14:conditionalFormatting xmlns:xm="http://schemas.microsoft.com/office/excel/2006/main">
          <x14:cfRule type="dataBar" id="{9FD78540-142B-4876-B3A7-B413993BB9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  <x14:conditionalFormatting xmlns:xm="http://schemas.microsoft.com/office/excel/2006/main">
          <x14:cfRule type="dataBar" id="{E006ABB1-BB7C-4B8C-9235-40ADF46B3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D6:D9 D4</xm:sqref>
        </x14:conditionalFormatting>
        <x14:conditionalFormatting xmlns:xm="http://schemas.microsoft.com/office/excel/2006/main">
          <x14:cfRule type="dataBar" id="{8C259236-7752-41E1-B248-B4CC9CC5ED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92AA5DFE-81BC-401D-AE52-74F3523D11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66F7-60F1-4A10-A63F-A628276844A3}">
  <dimension ref="A1:B2"/>
  <sheetViews>
    <sheetView workbookViewId="0">
      <selection activeCell="N18" sqref="N18"/>
    </sheetView>
  </sheetViews>
  <sheetFormatPr defaultRowHeight="13.2" x14ac:dyDescent="0.25"/>
  <cols>
    <col min="1" max="1" width="15.88671875" bestFit="1" customWidth="1"/>
    <col min="2" max="2" width="11.44140625" customWidth="1"/>
  </cols>
  <sheetData>
    <row r="1" spans="1:2" x14ac:dyDescent="0.25">
      <c r="A1" s="5" t="s">
        <v>26</v>
      </c>
      <c r="B1" s="5" t="s">
        <v>62</v>
      </c>
    </row>
    <row r="2" spans="1:2" x14ac:dyDescent="0.25">
      <c r="A2">
        <f>COUNTIF(helpdesk_tickets!H:H,"Incident / Problem")</f>
        <v>374</v>
      </c>
      <c r="B2">
        <f>COUNTIF(helpdesk_tickets!H:H,"Request")</f>
        <v>174</v>
      </c>
    </row>
  </sheetData>
  <autoFilter ref="A1:B1" xr:uid="{85C066F7-60F1-4A10-A63F-A628276844A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28F5-DB66-42D6-8BEC-CFB51D77A16D}">
  <dimension ref="A1:D2"/>
  <sheetViews>
    <sheetView workbookViewId="0">
      <selection activeCell="N23" sqref="N23"/>
    </sheetView>
  </sheetViews>
  <sheetFormatPr defaultRowHeight="13.2" x14ac:dyDescent="0.25"/>
  <cols>
    <col min="1" max="1" width="10.33203125" bestFit="1" customWidth="1"/>
    <col min="2" max="2" width="12.88671875" customWidth="1"/>
    <col min="3" max="3" width="13.6640625" customWidth="1"/>
    <col min="4" max="4" width="15.5546875" customWidth="1"/>
  </cols>
  <sheetData>
    <row r="1" spans="1:4" x14ac:dyDescent="0.25">
      <c r="A1" s="5" t="s">
        <v>24</v>
      </c>
      <c r="B1" s="5" t="s">
        <v>142</v>
      </c>
      <c r="C1" s="5" t="s">
        <v>276</v>
      </c>
      <c r="D1" s="5" t="s">
        <v>641</v>
      </c>
    </row>
    <row r="2" spans="1:4" x14ac:dyDescent="0.25">
      <c r="A2">
        <f>COUNTIF(helpdesk_tickets!F:F,"Emergency")</f>
        <v>53</v>
      </c>
      <c r="B2">
        <f>COUNTIF(helpdesk_tickets!F:F,"High")</f>
        <v>115</v>
      </c>
      <c r="C2">
        <f>COUNTIF(helpdesk_tickets!F:F,"Normal")</f>
        <v>339</v>
      </c>
      <c r="D2">
        <f>COUNTIF(helpdesk_tickets!F:F,"Low")</f>
        <v>41</v>
      </c>
    </row>
  </sheetData>
  <autoFilter ref="A1:D1" xr:uid="{A22828F5-DB66-42D6-8BEC-CFB51D77A16D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1AD9-422F-49B0-BC61-B35B76B6AD92}">
  <dimension ref="A1:I2"/>
  <sheetViews>
    <sheetView topLeftCell="B4" zoomScaleNormal="100" workbookViewId="0">
      <selection activeCell="F33" sqref="F33"/>
    </sheetView>
  </sheetViews>
  <sheetFormatPr defaultRowHeight="13.2" x14ac:dyDescent="0.25"/>
  <cols>
    <col min="1" max="1" width="12.5546875" bestFit="1" customWidth="1"/>
    <col min="2" max="2" width="33" bestFit="1" customWidth="1"/>
    <col min="3" max="3" width="16.109375" bestFit="1" customWidth="1"/>
    <col min="4" max="4" width="16.5546875" bestFit="1" customWidth="1"/>
    <col min="5" max="5" width="18.77734375" bestFit="1" customWidth="1"/>
    <col min="6" max="6" width="14.6640625" bestFit="1" customWidth="1"/>
    <col min="7" max="7" width="17" bestFit="1" customWidth="1"/>
    <col min="8" max="8" width="18.88671875" bestFit="1" customWidth="1"/>
    <col min="9" max="9" width="15.77734375" bestFit="1" customWidth="1"/>
  </cols>
  <sheetData>
    <row r="1" spans="1:9" x14ac:dyDescent="0.25">
      <c r="A1" s="5" t="s">
        <v>96</v>
      </c>
      <c r="B1" s="5" t="s">
        <v>172</v>
      </c>
      <c r="C1" s="5" t="s">
        <v>138</v>
      </c>
      <c r="D1" s="5" t="s">
        <v>108</v>
      </c>
      <c r="E1" s="5" t="s">
        <v>39</v>
      </c>
      <c r="F1" s="5" t="s">
        <v>44</v>
      </c>
      <c r="G1" s="5" t="s">
        <v>410</v>
      </c>
      <c r="H1" s="5" t="s">
        <v>30</v>
      </c>
      <c r="I1" s="5" t="s">
        <v>274</v>
      </c>
    </row>
    <row r="2" spans="1:9" x14ac:dyDescent="0.25">
      <c r="A2" s="6">
        <f>COUNTIF(helpdesk_tickets!P:P,"AWS Team")</f>
        <v>16</v>
      </c>
      <c r="B2">
        <f>COUNTIF(helpdesk_tickets!P:P,"BPM - ProcessMaker Support Team")</f>
        <v>2</v>
      </c>
      <c r="C2">
        <f>COUNTIF(helpdesk_tickets!P:P,"Hardware Team")</f>
        <v>2</v>
      </c>
      <c r="D2">
        <f>COUNTIF(helpdesk_tickets!P:P,"Help Desk Team")</f>
        <v>35</v>
      </c>
      <c r="E2">
        <f>COUNTIF(helpdesk_tickets!P:P,"JDE Support Team")</f>
        <v>249</v>
      </c>
      <c r="F2">
        <f>COUNTIF(helpdesk_tickets!P:P,"Network Team")</f>
        <v>38</v>
      </c>
      <c r="G2">
        <f>COUNTIF(helpdesk_tickets!P:P,"Salesforce Team")</f>
        <v>8</v>
      </c>
      <c r="H2">
        <f>COUNTIF(helpdesk_tickets!P:P,"SAP Support Team")</f>
        <v>190</v>
      </c>
      <c r="I2">
        <f>COUNTIF(helpdesk_tickets!P:P,"Workday Team")</f>
        <v>8</v>
      </c>
    </row>
  </sheetData>
  <autoFilter ref="A1:I1" xr:uid="{986A1AD9-422F-49B0-BC61-B35B76B6AD92}"/>
  <conditionalFormatting sqref="B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{FB89B0EB-D84F-41BE-9A42-D6BE6BBDFF5A}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{9A72593B-7DE7-408A-8207-847414F3854B}</x14:id>
        </ext>
      </extLst>
    </cfRule>
  </conditionalFormatting>
  <conditionalFormatting sqref="C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{7101519E-FF39-4545-9358-FFE0CCF43000}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{FF634379-A52B-4DCB-9641-C2B42695D65C}</x14:id>
        </ext>
      </extLst>
    </cfRule>
  </conditionalFormatting>
  <conditionalFormatting sqref="D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{2B1956C9-E7F3-45D7-A2B6-E02730B8F92F}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{A8BD3BDA-BD8D-4219-9F2E-2C1741DC5498}</x14:id>
        </ext>
      </extLst>
    </cfRule>
  </conditionalFormatting>
  <conditionalFormatting sqref="E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{F5BC4A82-D108-40A9-AF79-8AD76CCCF804}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{A7AFA502-9961-48EB-8B6B-B42E45125101}</x14:id>
        </ext>
      </extLst>
    </cfRule>
  </conditionalFormatting>
  <conditionalFormatting sqref="F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{D62D0B8A-CE8A-4189-9AD3-81522D0F3FFA}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{7E886359-CBEC-40D4-B494-B947EE0008BB}</x14:id>
        </ext>
      </extLst>
    </cfRule>
  </conditionalFormatting>
  <conditionalFormatting sqref="G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{0D652DCF-278F-4932-B0C7-CDC263D9D241}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{0EFA5073-6CB4-4C68-B4E7-327BB32B360E}</x14:id>
        </ext>
      </extLst>
    </cfRule>
  </conditionalFormatting>
  <conditionalFormatting sqref="H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{FFB2E904-0F19-48C1-BB96-E984B8C61901}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{2F801D6D-4001-4B5A-AAB7-575EAB54E29A}</x14:id>
        </ext>
      </extLst>
    </cfRule>
  </conditionalFormatting>
  <conditionalFormatting sqref="I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{53895127-A58D-4B76-8317-9CAE0361B73D}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{0A09BF6A-89BB-43DD-B7DB-81BF5078C303}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89B0EB-D84F-41BE-9A42-D6BE6BBDF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9A72593B-7DE7-408A-8207-847414F38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7101519E-FF39-4545-9358-FFE0CCF430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FF634379-A52B-4DCB-9641-C2B42695D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2B1956C9-E7F3-45D7-A2B6-E02730B8F9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A8BD3BDA-BD8D-4219-9F2E-2C1741DC5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F5BC4A82-D108-40A9-AF79-8AD76CCCF8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A7AFA502-9961-48EB-8B6B-B42E45125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D62D0B8A-CE8A-4189-9AD3-81522D0F3F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7E886359-CBEC-40D4-B494-B947EE000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0D652DCF-278F-4932-B0C7-CDC263D9D2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0EFA5073-6CB4-4C68-B4E7-327BB32B3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FFB2E904-0F19-48C1-BB96-E984B8C61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2F801D6D-4001-4B5A-AAB7-575EAB54E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3895127-A58D-4B76-8317-9CAE0361B7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0A09BF6A-89BB-43DD-B7DB-81BF5078C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helpdesk_tickets</vt:lpstr>
      <vt:lpstr>Summary</vt:lpstr>
      <vt:lpstr>Total Tickets per Type</vt:lpstr>
      <vt:lpstr>Total Tickets per Priority</vt:lpstr>
      <vt:lpstr>Total Tickets per Team 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Yetkincan</dc:creator>
  <cp:lastModifiedBy>Arda Yetkincan</cp:lastModifiedBy>
  <cp:lastPrinted>2025-03-07T21:04:39Z</cp:lastPrinted>
  <dcterms:created xsi:type="dcterms:W3CDTF">2025-03-07T21:04:12Z</dcterms:created>
  <dcterms:modified xsi:type="dcterms:W3CDTF">2025-03-12T21:08:25Z</dcterms:modified>
</cp:coreProperties>
</file>