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0" documentId="8_{A216C526-D898-4DA8-B063-84FE4EBE679F}" xr6:coauthVersionLast="47" xr6:coauthVersionMax="47" xr10:uidLastSave="{00000000-0000-0000-0000-000000000000}"/>
  <bookViews>
    <workbookView xWindow="-108" yWindow="-108" windowWidth="23256" windowHeight="12720" xr2:uid="{00000000-000D-0000-FFFF-FFFF00000000}"/>
  </bookViews>
  <sheets>
    <sheet name="Project schedule" sheetId="11" r:id="rId1"/>
    <sheet name="About" sheetId="12" r:id="rId2"/>
  </sheets>
  <definedNames>
    <definedName name="_xlnm.Print_Titles" localSheetId="0">'Project schedule'!$4:$6</definedName>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11" l="1"/>
  <c r="E16" i="11"/>
  <c r="E12" i="11"/>
  <c r="F12" i="11" s="1"/>
  <c r="E11" i="11"/>
  <c r="F11" i="11" s="1"/>
  <c r="E10" i="11"/>
  <c r="H7" i="11"/>
  <c r="E13" i="11" l="1"/>
  <c r="F10" i="11"/>
  <c r="E9" i="11"/>
  <c r="F9" i="11" l="1"/>
  <c r="E15" i="11"/>
  <c r="F13" i="11"/>
  <c r="F22" i="11"/>
  <c r="I5" i="11"/>
  <c r="H33" i="11"/>
  <c r="H32" i="11"/>
  <c r="H26" i="11"/>
  <c r="H20" i="11"/>
  <c r="H14" i="11"/>
  <c r="H8" i="11"/>
  <c r="F15" i="11" l="1"/>
  <c r="H21" i="11"/>
  <c r="H22" i="11"/>
  <c r="E28" i="11"/>
  <c r="H9" i="11"/>
  <c r="I6" i="11"/>
  <c r="H31" i="11" l="1"/>
  <c r="H28" i="11"/>
  <c r="H30" i="11"/>
  <c r="H27" i="11"/>
  <c r="H25" i="11"/>
  <c r="H10" i="11"/>
  <c r="H23" i="11"/>
  <c r="H15" i="11"/>
  <c r="H13" i="11"/>
  <c r="J5" i="11"/>
  <c r="K5" i="11" s="1"/>
  <c r="L5" i="11" s="1"/>
  <c r="M5" i="11" s="1"/>
  <c r="N5" i="11" s="1"/>
  <c r="O5" i="11" s="1"/>
  <c r="P5" i="11" s="1"/>
  <c r="I4" i="11"/>
  <c r="H29" i="11" l="1"/>
  <c r="H24" i="11"/>
  <c r="H16" i="11"/>
  <c r="H11" i="11"/>
  <c r="H12" i="11"/>
  <c r="P4" i="11"/>
  <c r="Q5" i="11"/>
  <c r="R5" i="11" s="1"/>
  <c r="S5" i="11" s="1"/>
  <c r="T5" i="11" s="1"/>
  <c r="U5" i="11" s="1"/>
  <c r="V5" i="11" s="1"/>
  <c r="W5" i="11" s="1"/>
  <c r="J6" i="11"/>
  <c r="H17" i="11" l="1"/>
  <c r="W4" i="11"/>
  <c r="X5" i="11"/>
  <c r="Y5" i="11" s="1"/>
  <c r="Z5" i="11" s="1"/>
  <c r="AA5" i="11" s="1"/>
  <c r="AB5" i="11" s="1"/>
  <c r="AC5" i="11" s="1"/>
  <c r="AD5" i="11" s="1"/>
  <c r="K6" i="11"/>
  <c r="H19" i="11" l="1"/>
  <c r="H18"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N5" i="11"/>
  <c r="BM4" i="11"/>
  <c r="BL6" i="11"/>
  <c r="AG6" i="11"/>
  <c r="BN6" i="11" l="1"/>
  <c r="BO5" i="11"/>
  <c r="AH6" i="11"/>
  <c r="BO6" i="11" l="1"/>
  <c r="BP5" i="11"/>
  <c r="AI6" i="11"/>
  <c r="BP6" i="11" l="1"/>
  <c r="BQ5" i="11"/>
  <c r="AJ6" i="11"/>
  <c r="BQ6" i="11" l="1"/>
  <c r="BR5" i="11"/>
  <c r="AK6" i="11"/>
  <c r="BR6" i="11" l="1"/>
  <c r="BS5" i="11"/>
  <c r="AL6" i="11"/>
  <c r="BS6" i="11" l="1"/>
  <c r="BT5" i="11"/>
  <c r="AM6" i="11"/>
  <c r="BT4" i="11" l="1"/>
  <c r="BT6" i="11"/>
  <c r="BU5" i="11"/>
  <c r="AN6" i="11"/>
  <c r="BU6" i="11" l="1"/>
  <c r="BV5" i="11"/>
  <c r="AO6" i="11"/>
  <c r="BV6" i="11" l="1"/>
  <c r="BW5" i="11"/>
  <c r="AP6" i="11"/>
  <c r="BW6" i="11" l="1"/>
  <c r="BX5" i="11"/>
  <c r="AQ6" i="11"/>
  <c r="BX6" i="11" l="1"/>
  <c r="BY5" i="11"/>
  <c r="AR6" i="11"/>
  <c r="BY6" i="11" l="1"/>
  <c r="BZ5" i="11"/>
  <c r="BZ6" i="11" l="1"/>
  <c r="CA5" i="11"/>
  <c r="CA4" i="11" l="1"/>
  <c r="CA6" i="11"/>
  <c r="CB5" i="11"/>
  <c r="CB6" i="11" l="1"/>
  <c r="CC5" i="11"/>
  <c r="CC6" i="11" l="1"/>
  <c r="CD5" i="11"/>
  <c r="CD6" i="11" l="1"/>
  <c r="CE5" i="11"/>
  <c r="CE6" i="11" l="1"/>
  <c r="CF5" i="11"/>
  <c r="CF6" i="11" l="1"/>
  <c r="CG5" i="11"/>
  <c r="CG6" i="11" l="1"/>
  <c r="CH5" i="11"/>
  <c r="CH4" i="11" l="1"/>
  <c r="CH6" i="11"/>
  <c r="CI5" i="11"/>
  <c r="CI6" i="11" l="1"/>
  <c r="CJ5" i="11"/>
  <c r="CJ6" i="11" l="1"/>
  <c r="CK5" i="11"/>
  <c r="CK6" i="11" l="1"/>
  <c r="CL5" i="11"/>
  <c r="CL6" i="11" l="1"/>
  <c r="CM5" i="11"/>
  <c r="CM6" i="11" l="1"/>
  <c r="CN5" i="11"/>
  <c r="CN6" i="11" l="1"/>
  <c r="CO5" i="11"/>
  <c r="CO4" i="11" l="1"/>
  <c r="CO6" i="11"/>
  <c r="CP5" i="11"/>
  <c r="CP6" i="11" l="1"/>
  <c r="CQ5" i="11"/>
  <c r="CQ6" i="11" l="1"/>
  <c r="CR5" i="11"/>
  <c r="CR6" i="11" l="1"/>
  <c r="CS5" i="11"/>
  <c r="CS6" i="11" l="1"/>
  <c r="CT5" i="11"/>
  <c r="CT6" i="11" l="1"/>
  <c r="CU5" i="11"/>
  <c r="CU6" i="11" l="1"/>
  <c r="CV5" i="11"/>
  <c r="CV4" i="11" l="1"/>
  <c r="CV6" i="11"/>
  <c r="CW5" i="11"/>
  <c r="CW6" i="11" l="1"/>
  <c r="CX5" i="11"/>
  <c r="CX6" i="11" l="1"/>
  <c r="CY5" i="11"/>
  <c r="CY6" i="11" l="1"/>
  <c r="CZ5" i="11"/>
  <c r="CZ6" i="11" l="1"/>
  <c r="DA5" i="11"/>
  <c r="DA6" i="11" l="1"/>
  <c r="DB5" i="11"/>
  <c r="DB6" i="11" l="1"/>
  <c r="DC5" i="11"/>
  <c r="DC4" i="11" l="1"/>
  <c r="DC6" i="11"/>
  <c r="DD5" i="11"/>
  <c r="DD6" i="11" l="1"/>
  <c r="DE5" i="11"/>
  <c r="DE6" i="11" l="1"/>
  <c r="DF5" i="11"/>
  <c r="DF6" i="11" l="1"/>
  <c r="DG5" i="11"/>
  <c r="DG6" i="11" l="1"/>
  <c r="DH5" i="11"/>
  <c r="DH6" i="11" l="1"/>
  <c r="DI5" i="11"/>
  <c r="DI6" i="11" l="1"/>
  <c r="DJ5" i="11"/>
  <c r="DJ4" i="11" l="1"/>
  <c r="DJ6" i="11"/>
  <c r="DK5" i="11"/>
  <c r="DK6" i="11" l="1"/>
  <c r="DL5" i="11"/>
  <c r="DL6" i="11" l="1"/>
  <c r="DM5" i="11"/>
  <c r="DM6" i="11" l="1"/>
  <c r="DN5" i="11"/>
  <c r="DN6" i="11" l="1"/>
  <c r="DO5" i="11"/>
  <c r="DO6" i="11" l="1"/>
  <c r="DP5" i="11"/>
  <c r="DP6" i="11" l="1"/>
  <c r="DQ5" i="11"/>
  <c r="DQ4" i="11" l="1"/>
  <c r="DQ6" i="11"/>
  <c r="DR5" i="11"/>
  <c r="DR6" i="11" l="1"/>
  <c r="DS5" i="11"/>
  <c r="DS6" i="11" l="1"/>
  <c r="DT5" i="11"/>
  <c r="DT6" i="11" l="1"/>
  <c r="DU5" i="11"/>
  <c r="DU6" i="11" l="1"/>
  <c r="DV5" i="11"/>
  <c r="DV6" i="11" l="1"/>
  <c r="DW5" i="11"/>
  <c r="DW6" i="11" l="1"/>
  <c r="DX5" i="11"/>
  <c r="DX4" i="11" l="1"/>
  <c r="DX6" i="11"/>
  <c r="DY5" i="11"/>
  <c r="DY6" i="11" l="1"/>
  <c r="DZ5" i="11"/>
  <c r="DZ6" i="11" l="1"/>
  <c r="EA5" i="11"/>
  <c r="EA6" i="11" l="1"/>
  <c r="EB5" i="11"/>
  <c r="EB6" i="11" l="1"/>
  <c r="EC5" i="11"/>
  <c r="EC6" i="11" l="1"/>
  <c r="ED5" i="11"/>
  <c r="ED6" i="11" l="1"/>
  <c r="EE5" i="11"/>
  <c r="EE4" i="11" l="1"/>
  <c r="EE6" i="11"/>
  <c r="EF5" i="11"/>
  <c r="EF6" i="11" l="1"/>
  <c r="EG5" i="11"/>
  <c r="EG6" i="11" l="1"/>
  <c r="EH5" i="11"/>
  <c r="EH6" i="11" l="1"/>
  <c r="EI5" i="11"/>
  <c r="EI6" i="11" l="1"/>
  <c r="EJ5" i="11"/>
  <c r="EJ6" i="11" l="1"/>
  <c r="EK5" i="11"/>
  <c r="EK6" i="11" l="1"/>
  <c r="EL5" i="11"/>
  <c r="EL4" i="11" l="1"/>
  <c r="EL6" i="11"/>
  <c r="EM5" i="11"/>
  <c r="EM6" i="11" l="1"/>
  <c r="EN5" i="11"/>
  <c r="EN6" i="11" l="1"/>
  <c r="EO5" i="11"/>
  <c r="EO6" i="11" l="1"/>
  <c r="EP5" i="11"/>
  <c r="EP6" i="11" l="1"/>
  <c r="EQ5" i="11"/>
  <c r="EQ6" i="11" l="1"/>
  <c r="ER5" i="11"/>
  <c r="ER6" i="11" l="1"/>
  <c r="ES5" i="11"/>
  <c r="ES4" i="11" l="1"/>
  <c r="ES6" i="11"/>
  <c r="ET5" i="11"/>
  <c r="ET6" i="11" l="1"/>
  <c r="EU5" i="11"/>
  <c r="EU6" i="11" l="1"/>
  <c r="EV5" i="11"/>
  <c r="EV6" i="11" l="1"/>
  <c r="EW5" i="11"/>
  <c r="EW6" i="11" l="1"/>
  <c r="EX5" i="11"/>
  <c r="EX6" i="11" l="1"/>
  <c r="EY5" i="11"/>
  <c r="EY6" i="11" l="1"/>
  <c r="EZ5" i="11"/>
  <c r="EZ4" i="11" l="1"/>
  <c r="EZ6" i="11"/>
  <c r="FA5" i="11"/>
  <c r="FA6" i="11" l="1"/>
  <c r="FB5" i="11"/>
  <c r="FB6" i="11" l="1"/>
  <c r="FC5" i="11"/>
  <c r="FC6" i="11" l="1"/>
  <c r="FD5" i="11"/>
  <c r="FD6" i="11" l="1"/>
  <c r="FE5" i="11"/>
  <c r="FE6" i="11" l="1"/>
  <c r="FF5" i="11"/>
  <c r="FF6" i="11" l="1"/>
  <c r="FG5" i="11"/>
  <c r="FG4" i="11" l="1"/>
  <c r="FG6" i="11"/>
  <c r="FH5" i="11"/>
  <c r="FH6" i="11" l="1"/>
  <c r="FI5" i="11"/>
  <c r="FI6" i="11" l="1"/>
  <c r="FJ5" i="11"/>
  <c r="FJ6" i="11" l="1"/>
  <c r="FK5" i="11"/>
  <c r="FK6" i="11" l="1"/>
  <c r="FL5" i="11"/>
  <c r="FL6" i="11" l="1"/>
  <c r="FM5" i="11"/>
  <c r="FM6" i="11" s="1"/>
</calcChain>
</file>

<file path=xl/sharedStrings.xml><?xml version="1.0" encoding="utf-8"?>
<sst xmlns="http://schemas.openxmlformats.org/spreadsheetml/2006/main" count="46" uniqueCount="46">
  <si>
    <t>Strukton project</t>
  </si>
  <si>
    <t>Project start:</t>
  </si>
  <si>
    <t>Arda Karakaya</t>
  </si>
  <si>
    <t>studentnummer: 526942</t>
  </si>
  <si>
    <t>Display week:</t>
  </si>
  <si>
    <t>TASK</t>
  </si>
  <si>
    <t>PROGRESS</t>
  </si>
  <si>
    <t>START</t>
  </si>
  <si>
    <t>END</t>
  </si>
  <si>
    <t xml:space="preserve">Do not delete this row. This row is hidden to preserve a formula that is used to highlight the current day within the project schedule. </t>
  </si>
  <si>
    <t>Titel Fase 1| Voorbereiding</t>
  </si>
  <si>
    <t>projectplan opstellen</t>
  </si>
  <si>
    <t>Opdracht scope helder maken</t>
  </si>
  <si>
    <t>De sensor onderzoeken, kennis opdoen over sensor, algeme onderzoek doen</t>
  </si>
  <si>
    <t>Kennis maken met bedrijf en werknemers</t>
  </si>
  <si>
    <t>Kennismaking met stage begeleider Saxion</t>
  </si>
  <si>
    <t>Titel Fase 2 | Ontwerp</t>
  </si>
  <si>
    <t>Database inzien en onderzoeken</t>
  </si>
  <si>
    <t>Begin technische ontwerp</t>
  </si>
  <si>
    <t>draft reports (technical/learning reports)</t>
  </si>
  <si>
    <t>stage terugkom dag</t>
  </si>
  <si>
    <t>bedrijfsbezoeken</t>
  </si>
  <si>
    <t>Fase 3 – Realisatie</t>
  </si>
  <si>
    <t>Kopellen sensor data aan functionaliteit</t>
  </si>
  <si>
    <t>Definitieve algoritmes maken</t>
  </si>
  <si>
    <t>concept reports(technical/learning reports)</t>
  </si>
  <si>
    <t>documentatie: code/design</t>
  </si>
  <si>
    <t>Fase 4 – Testen</t>
  </si>
  <si>
    <t>Integratietests</t>
  </si>
  <si>
    <t>gebruikerstest</t>
  </si>
  <si>
    <t>final reports(technical/learning reports)</t>
  </si>
  <si>
    <t>documentatie: test</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</si>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</sst>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4" fontId="19" fillId="3" borderId="6" xfId="10" applyNumberFormat="1" applyFont="1" applyFill="1" applyBorder="1">
      <alignment horizontal="center" vertical="center"/>
    </xf>
    <xf numFmtId="14" fontId="19" fillId="3" borderId="7" xfId="10" applyNumberFormat="1" applyFont="1" applyFill="1" applyBorder="1">
      <alignment horizontal="center" vertical="center"/>
    </xf>
    <xf numFmtId="14" fontId="19" fillId="7" borderId="0" xfId="0" applyNumberFormat="1" applyFont="1" applyFill="1" applyAlignment="1">
      <alignment horizontal="center" vertical="center"/>
    </xf>
    <xf numFmtId="14" fontId="1" fillId="7" borderId="0" xfId="0" applyNumberFormat="1" applyFont="1" applyFill="1" applyAlignment="1">
      <alignment horizontal="center" vertical="center"/>
    </xf>
    <xf numFmtId="14" fontId="19" fillId="4" borderId="5" xfId="10" applyNumberFormat="1" applyFont="1" applyFill="1" applyBorder="1">
      <alignment horizontal="center" vertical="center"/>
    </xf>
    <xf numFmtId="14" fontId="19" fillId="8" borderId="0" xfId="0" applyNumberFormat="1" applyFont="1" applyFill="1" applyAlignment="1">
      <alignment horizontal="center" vertical="center"/>
    </xf>
    <xf numFmtId="14" fontId="1" fillId="8" borderId="0" xfId="0" applyNumberFormat="1" applyFont="1" applyFill="1" applyAlignment="1">
      <alignment horizontal="center" vertical="center"/>
    </xf>
    <xf numFmtId="14" fontId="19" fillId="5" borderId="8" xfId="10" applyNumberFormat="1" applyFont="1" applyFill="1" applyBorder="1">
      <alignment horizontal="center" vertical="center"/>
    </xf>
    <xf numFmtId="14" fontId="19" fillId="9" borderId="0" xfId="0" applyNumberFormat="1" applyFont="1" applyFill="1" applyAlignment="1">
      <alignment horizontal="center" vertical="center"/>
    </xf>
    <xf numFmtId="14" fontId="1" fillId="9" borderId="0" xfId="0" applyNumberFormat="1" applyFont="1" applyFill="1" applyAlignment="1">
      <alignment horizontal="center" vertical="center"/>
    </xf>
    <xf numFmtId="14" fontId="19" fillId="10" borderId="9" xfId="10" applyNumberFormat="1" applyFont="1" applyFill="1" applyBorder="1">
      <alignment horizontal="center" vertical="center"/>
    </xf>
    <xf numFmtId="14" fontId="21" fillId="12" borderId="20" xfId="0" applyNumberFormat="1" applyFont="1" applyFill="1" applyBorder="1" applyAlignment="1">
      <alignment horizontal="center" vertical="center"/>
    </xf>
    <xf numFmtId="167" fontId="19" fillId="2" borderId="19" xfId="0" applyNumberFormat="1" applyFont="1" applyFill="1" applyBorder="1" applyAlignment="1">
      <alignment horizontal="center" vertical="center" wrapText="1"/>
    </xf>
    <xf numFmtId="167" fontId="19" fillId="2" borderId="20"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167" fontId="19" fillId="2" borderId="13"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27" fillId="0" borderId="0" xfId="0" applyFont="1" applyAlignment="1">
      <alignment horizontal="left"/>
    </xf>
    <xf numFmtId="14" fontId="27" fillId="0" borderId="0" xfId="9" applyNumberFormat="1" applyFont="1" applyBorder="1" applyAlignment="1">
      <alignment horizontal="left"/>
    </xf>
    <xf numFmtId="0" fontId="26" fillId="0" borderId="0" xfId="8" applyFont="1" applyAlignment="1">
      <alignment horizontal="left"/>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0" borderId="0" xfId="0" applyFont="1" applyAlignment="1"/>
    <xf numFmtId="14" fontId="28" fillId="0" borderId="0" xfId="0" applyNumberFormat="1" applyFont="1" applyAlignment="1"/>
    <xf numFmtId="0" fontId="28" fillId="0" borderId="0" xfId="0" applyFont="1" applyAlignment="1"/>
    <xf numFmtId="0" fontId="4" fillId="2" borderId="21" xfId="0" applyFont="1" applyFill="1" applyBorder="1" applyAlignment="1"/>
  </cellXfs>
  <cellStyles count="13">
    <cellStyle name="Date" xfId="10" xr:uid="{229918B6-DD13-4F5A-97B9-305F7E002AA3}"/>
    <cellStyle name="Hyperlink" xfId="1" builtinId="8" customBuiltin="1"/>
    <cellStyle name="Komma" xfId="4" builtinId="3" customBuiltin="1"/>
    <cellStyle name="Kop 1" xfId="6" builtinId="16" customBuiltin="1"/>
    <cellStyle name="Kop 2" xfId="7" builtinId="17" customBuiltin="1"/>
    <cellStyle name="Kop 3" xfId="8" builtinId="18" customBuiltin="1"/>
    <cellStyle name="Name" xfId="11" xr:uid="{B2D3C1EE-6B41-4801-AAFC-C2274E49E503}"/>
    <cellStyle name="Procent" xfId="2" builtinId="5"/>
    <cellStyle name="Project Start" xfId="9" xr:uid="{8EB8A09A-C31C-40A3-B2C1-9449520178B8}"/>
    <cellStyle name="Standaard" xfId="0" builtinId="0"/>
    <cellStyle name="Task" xfId="12" xr:uid="{6391D789-272B-4DD2-9BF3-2CDCF610FA41}"/>
    <cellStyle name="Titel" xfId="5" builtinId="15" customBuiltin="1"/>
    <cellStyle name="zHiddenText" xfId="3" xr:uid="{26E66EE6-E33F-4D77-BAE4-0FB4F5BBF673}"/>
  </cellStyles>
  <dxfs count="16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67"/>
      <tableStyleElement type="headerRow" dxfId="166"/>
      <tableStyleElement type="totalRow" dxfId="165"/>
      <tableStyleElement type="firstColumn" dxfId="164"/>
      <tableStyleElement type="lastColumn" dxfId="163"/>
      <tableStyleElement type="firstRowStripe" dxfId="162"/>
      <tableStyleElement type="secondRowStripe" dxfId="161"/>
      <tableStyleElement type="firstColumnStripe" dxfId="160"/>
      <tableStyleElement type="secondColumnStripe" dxfId="15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M36"/>
  <sheetViews>
    <sheetView showGridLines="0" tabSelected="1" showRuler="0" topLeftCell="A14" zoomScaleNormal="100" zoomScalePageLayoutView="70" workbookViewId="0">
      <selection activeCell="F19" sqref="F19"/>
    </sheetView>
  </sheetViews>
  <sheetFormatPr defaultColWidth="8.75" defaultRowHeight="30" customHeight="1"/>
  <cols>
    <col min="1" max="1" width="2.75" style="13"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 min="66" max="66" width="2.625" customWidth="1"/>
    <col min="67" max="67" width="3.375" customWidth="1"/>
    <col min="68" max="68" width="2.375" customWidth="1"/>
    <col min="69" max="69" width="2.25" customWidth="1"/>
    <col min="70" max="70" width="2.375" customWidth="1"/>
    <col min="71" max="71" width="2.5" customWidth="1"/>
    <col min="72" max="72" width="2" customWidth="1"/>
    <col min="73" max="73" width="3" customWidth="1"/>
    <col min="74" max="74" width="2.75" customWidth="1"/>
    <col min="75" max="76" width="2.625" customWidth="1"/>
    <col min="77" max="77" width="2.75" customWidth="1"/>
    <col min="78" max="78" width="2.625" customWidth="1"/>
    <col min="79" max="79" width="2.125" customWidth="1"/>
    <col min="80" max="80" width="3" customWidth="1"/>
    <col min="81" max="81" width="2.75" customWidth="1"/>
    <col min="82" max="82" width="2.5" customWidth="1"/>
    <col min="83" max="83" width="3.25" customWidth="1"/>
    <col min="84" max="84" width="3.125" customWidth="1"/>
    <col min="85" max="85" width="3.25" customWidth="1"/>
    <col min="86" max="86" width="2.25" customWidth="1"/>
    <col min="87" max="88" width="2.5" customWidth="1"/>
    <col min="89" max="89" width="2.375" customWidth="1"/>
    <col min="90" max="90" width="2.5" customWidth="1"/>
    <col min="91" max="91" width="2.75" customWidth="1"/>
    <col min="92" max="92" width="3.25" customWidth="1"/>
    <col min="93" max="93" width="2.875" customWidth="1"/>
    <col min="94" max="94" width="2.375" customWidth="1"/>
    <col min="95" max="95" width="2" customWidth="1"/>
    <col min="96" max="96" width="2.25" customWidth="1"/>
    <col min="97" max="97" width="2.625" customWidth="1"/>
    <col min="98" max="98" width="2.5" customWidth="1"/>
    <col min="99" max="99" width="3" customWidth="1"/>
    <col min="100" max="100" width="2.75" customWidth="1"/>
    <col min="101" max="102" width="2.5" customWidth="1"/>
    <col min="103" max="103" width="2" customWidth="1"/>
    <col min="104" max="104" width="2.625" customWidth="1"/>
    <col min="105" max="105" width="2.5" customWidth="1"/>
    <col min="106" max="107" width="2.875" customWidth="1"/>
    <col min="108" max="109" width="2.625" customWidth="1"/>
    <col min="110" max="110" width="2.5" customWidth="1"/>
    <col min="111" max="111" width="2.125" customWidth="1"/>
    <col min="112" max="113" width="2.375" customWidth="1"/>
    <col min="114" max="114" width="2.5" customWidth="1"/>
    <col min="115" max="115" width="2.25" customWidth="1"/>
    <col min="116" max="116" width="2.375" customWidth="1"/>
    <col min="117" max="118" width="2.25" customWidth="1"/>
    <col min="119" max="119" width="2.5" customWidth="1"/>
    <col min="120" max="120" width="2" customWidth="1"/>
    <col min="121" max="121" width="2.125" customWidth="1"/>
    <col min="122" max="122" width="2.5" customWidth="1"/>
    <col min="123" max="123" width="2.125" customWidth="1"/>
    <col min="124" max="124" width="2.5" customWidth="1"/>
    <col min="125" max="125" width="1.875" customWidth="1"/>
    <col min="126" max="126" width="1.75" customWidth="1"/>
    <col min="127" max="127" width="2.375" customWidth="1"/>
    <col min="128" max="129" width="2.875" customWidth="1"/>
    <col min="130" max="130" width="1.875" customWidth="1"/>
    <col min="131" max="132" width="2.75" customWidth="1"/>
    <col min="133" max="133" width="2.5" customWidth="1"/>
    <col min="134" max="134" width="2.625" customWidth="1"/>
    <col min="135" max="135" width="2.75" customWidth="1"/>
    <col min="136" max="136" width="2" customWidth="1"/>
    <col min="137" max="137" width="2.375" customWidth="1"/>
    <col min="138" max="138" width="2" customWidth="1"/>
    <col min="139" max="139" width="2.375" customWidth="1"/>
    <col min="140" max="142" width="2.5" customWidth="1"/>
    <col min="143" max="143" width="2.375" customWidth="1"/>
    <col min="144" max="144" width="2.625" customWidth="1"/>
    <col min="145" max="145" width="3" customWidth="1"/>
    <col min="146" max="146" width="2" customWidth="1"/>
    <col min="147" max="147" width="2.125" customWidth="1"/>
    <col min="148" max="148" width="2.25" customWidth="1"/>
    <col min="149" max="149" width="2.125" customWidth="1"/>
    <col min="150" max="151" width="2.5" customWidth="1"/>
    <col min="152" max="152" width="2.375" customWidth="1"/>
    <col min="153" max="153" width="2.625" customWidth="1"/>
    <col min="154" max="154" width="2.375" customWidth="1"/>
    <col min="155" max="155" width="2.75" customWidth="1"/>
    <col min="156" max="156" width="2.5" customWidth="1"/>
    <col min="157" max="158" width="2.75" customWidth="1"/>
    <col min="159" max="159" width="1.75" customWidth="1"/>
    <col min="160" max="160" width="2.125" customWidth="1"/>
    <col min="161" max="161" width="2" customWidth="1"/>
    <col min="162" max="163" width="2.125" customWidth="1"/>
    <col min="164" max="164" width="2.25" customWidth="1"/>
    <col min="165" max="165" width="2" customWidth="1"/>
    <col min="166" max="166" width="1.875" customWidth="1"/>
    <col min="167" max="167" width="2.125" customWidth="1"/>
    <col min="168" max="168" width="1.625" customWidth="1"/>
    <col min="169" max="169" width="2.75" customWidth="1"/>
  </cols>
  <sheetData>
    <row r="1" spans="1:169" ht="90" customHeight="1">
      <c r="A1" s="14"/>
      <c r="B1" s="87" t="s">
        <v>0</v>
      </c>
      <c r="C1" s="18"/>
      <c r="D1" s="19"/>
      <c r="E1" s="20"/>
      <c r="F1" s="21"/>
      <c r="H1" s="1"/>
      <c r="I1" s="114" t="s">
        <v>1</v>
      </c>
      <c r="J1" s="119"/>
      <c r="K1" s="119"/>
      <c r="L1" s="119"/>
      <c r="M1" s="119"/>
      <c r="N1" s="119"/>
      <c r="O1" s="119"/>
      <c r="P1" s="24"/>
      <c r="Q1" s="113">
        <v>45901</v>
      </c>
      <c r="R1" s="120"/>
      <c r="S1" s="120"/>
      <c r="T1" s="120"/>
      <c r="U1" s="120"/>
      <c r="V1" s="120"/>
      <c r="W1" s="120"/>
      <c r="X1" s="120"/>
      <c r="Y1" s="120"/>
      <c r="Z1" s="120"/>
    </row>
    <row r="2" spans="1:169" ht="30" customHeight="1">
      <c r="B2" s="85" t="s">
        <v>2</v>
      </c>
      <c r="C2" s="86" t="s">
        <v>3</v>
      </c>
      <c r="D2" s="22"/>
      <c r="E2" s="23"/>
      <c r="F2" s="22"/>
      <c r="I2" s="114" t="s">
        <v>4</v>
      </c>
      <c r="J2" s="119"/>
      <c r="K2" s="119"/>
      <c r="L2" s="119"/>
      <c r="M2" s="119"/>
      <c r="N2" s="119"/>
      <c r="O2" s="119"/>
      <c r="P2" s="24"/>
      <c r="Q2" s="112">
        <v>1</v>
      </c>
      <c r="R2" s="121"/>
      <c r="S2" s="121"/>
      <c r="T2" s="121"/>
      <c r="U2" s="121"/>
      <c r="V2" s="121"/>
      <c r="W2" s="121"/>
      <c r="X2" s="121"/>
      <c r="Y2" s="121"/>
      <c r="Z2" s="121"/>
    </row>
    <row r="3" spans="1:169" s="26" customFormat="1" ht="30" customHeight="1">
      <c r="A3" s="13"/>
      <c r="B3" s="25"/>
      <c r="D3" s="27"/>
      <c r="E3" s="28"/>
    </row>
    <row r="4" spans="1:169" s="26" customFormat="1" ht="30" customHeight="1">
      <c r="A4" s="14"/>
      <c r="B4" s="29"/>
      <c r="E4" s="30"/>
      <c r="I4" s="109">
        <f>I5</f>
        <v>45901</v>
      </c>
      <c r="J4" s="110"/>
      <c r="K4" s="110"/>
      <c r="L4" s="110"/>
      <c r="M4" s="110"/>
      <c r="N4" s="110"/>
      <c r="O4" s="110"/>
      <c r="P4" s="110">
        <f>P5</f>
        <v>45908</v>
      </c>
      <c r="Q4" s="110"/>
      <c r="R4" s="110"/>
      <c r="S4" s="110"/>
      <c r="T4" s="110"/>
      <c r="U4" s="110"/>
      <c r="V4" s="110"/>
      <c r="W4" s="110">
        <f>W5</f>
        <v>45915</v>
      </c>
      <c r="X4" s="110"/>
      <c r="Y4" s="110"/>
      <c r="Z4" s="110"/>
      <c r="AA4" s="110"/>
      <c r="AB4" s="110"/>
      <c r="AC4" s="110"/>
      <c r="AD4" s="110">
        <f>AD5</f>
        <v>45922</v>
      </c>
      <c r="AE4" s="110"/>
      <c r="AF4" s="110"/>
      <c r="AG4" s="110"/>
      <c r="AH4" s="110"/>
      <c r="AI4" s="110"/>
      <c r="AJ4" s="110"/>
      <c r="AK4" s="110">
        <f>AK5</f>
        <v>45929</v>
      </c>
      <c r="AL4" s="110"/>
      <c r="AM4" s="110"/>
      <c r="AN4" s="110"/>
      <c r="AO4" s="110"/>
      <c r="AP4" s="110"/>
      <c r="AQ4" s="110"/>
      <c r="AR4" s="110">
        <f>AR5</f>
        <v>45936</v>
      </c>
      <c r="AS4" s="110"/>
      <c r="AT4" s="110"/>
      <c r="AU4" s="110"/>
      <c r="AV4" s="110"/>
      <c r="AW4" s="110"/>
      <c r="AX4" s="110"/>
      <c r="AY4" s="110">
        <f>AY5</f>
        <v>45943</v>
      </c>
      <c r="AZ4" s="110"/>
      <c r="BA4" s="110"/>
      <c r="BB4" s="110"/>
      <c r="BC4" s="110"/>
      <c r="BD4" s="110"/>
      <c r="BE4" s="110"/>
      <c r="BF4" s="107">
        <f>BF5</f>
        <v>45950</v>
      </c>
      <c r="BG4" s="108"/>
      <c r="BH4" s="108"/>
      <c r="BI4" s="108"/>
      <c r="BJ4" s="108"/>
      <c r="BK4" s="108"/>
      <c r="BL4" s="109"/>
      <c r="BM4" s="107">
        <f>BM5</f>
        <v>45957</v>
      </c>
      <c r="BN4" s="108"/>
      <c r="BO4" s="108"/>
      <c r="BP4" s="108"/>
      <c r="BQ4" s="108"/>
      <c r="BR4" s="108"/>
      <c r="BS4" s="108"/>
      <c r="BT4" s="107">
        <f>BT5</f>
        <v>45964</v>
      </c>
      <c r="BU4" s="108"/>
      <c r="BV4" s="108"/>
      <c r="BW4" s="108"/>
      <c r="BX4" s="108"/>
      <c r="BY4" s="108"/>
      <c r="BZ4" s="108"/>
      <c r="CA4" s="107">
        <f>CA5</f>
        <v>45971</v>
      </c>
      <c r="CB4" s="108"/>
      <c r="CC4" s="108"/>
      <c r="CD4" s="108"/>
      <c r="CE4" s="108"/>
      <c r="CF4" s="108"/>
      <c r="CG4" s="108"/>
      <c r="CH4" s="107">
        <f>CH5</f>
        <v>45978</v>
      </c>
      <c r="CI4" s="108"/>
      <c r="CJ4" s="108"/>
      <c r="CK4" s="108"/>
      <c r="CL4" s="108"/>
      <c r="CM4" s="108"/>
      <c r="CN4" s="108"/>
      <c r="CO4" s="107">
        <f>CO5</f>
        <v>45985</v>
      </c>
      <c r="CP4" s="108"/>
      <c r="CQ4" s="108"/>
      <c r="CR4" s="108"/>
      <c r="CS4" s="108"/>
      <c r="CT4" s="108"/>
      <c r="CU4" s="108"/>
      <c r="CV4" s="107">
        <f>CV5</f>
        <v>45992</v>
      </c>
      <c r="CW4" s="108"/>
      <c r="CX4" s="108"/>
      <c r="CY4" s="108"/>
      <c r="CZ4" s="108"/>
      <c r="DA4" s="108"/>
      <c r="DB4" s="108"/>
      <c r="DC4" s="107">
        <f>DC5</f>
        <v>45999</v>
      </c>
      <c r="DD4" s="108"/>
      <c r="DE4" s="108"/>
      <c r="DF4" s="108"/>
      <c r="DG4" s="108"/>
      <c r="DH4" s="108"/>
      <c r="DI4" s="108"/>
      <c r="DJ4" s="107">
        <f>DJ5</f>
        <v>46006</v>
      </c>
      <c r="DK4" s="108"/>
      <c r="DL4" s="108"/>
      <c r="DM4" s="108"/>
      <c r="DN4" s="108"/>
      <c r="DO4" s="108"/>
      <c r="DP4" s="108"/>
      <c r="DQ4" s="107">
        <f>DQ5</f>
        <v>46013</v>
      </c>
      <c r="DR4" s="108"/>
      <c r="DS4" s="108"/>
      <c r="DT4" s="108"/>
      <c r="DU4" s="108"/>
      <c r="DV4" s="108"/>
      <c r="DW4" s="108"/>
      <c r="DX4" s="107">
        <f>DX5</f>
        <v>46020</v>
      </c>
      <c r="DY4" s="108"/>
      <c r="DZ4" s="108"/>
      <c r="EA4" s="108"/>
      <c r="EB4" s="108"/>
      <c r="EC4" s="108"/>
      <c r="ED4" s="108"/>
      <c r="EE4" s="107">
        <f>EE5</f>
        <v>46027</v>
      </c>
      <c r="EF4" s="108"/>
      <c r="EG4" s="108"/>
      <c r="EH4" s="108"/>
      <c r="EI4" s="108"/>
      <c r="EJ4" s="108"/>
      <c r="EK4" s="108"/>
      <c r="EL4" s="107">
        <f>EL5</f>
        <v>46034</v>
      </c>
      <c r="EM4" s="108"/>
      <c r="EN4" s="108"/>
      <c r="EO4" s="108"/>
      <c r="EP4" s="108"/>
      <c r="EQ4" s="108"/>
      <c r="ER4" s="108"/>
      <c r="ES4" s="107">
        <f>ES5</f>
        <v>46041</v>
      </c>
      <c r="ET4" s="108"/>
      <c r="EU4" s="108"/>
      <c r="EV4" s="108"/>
      <c r="EW4" s="108"/>
      <c r="EX4" s="108"/>
      <c r="EY4" s="108"/>
      <c r="EZ4" s="107">
        <f>EZ5</f>
        <v>46048</v>
      </c>
      <c r="FA4" s="108"/>
      <c r="FB4" s="108"/>
      <c r="FC4" s="108"/>
      <c r="FD4" s="108"/>
      <c r="FE4" s="108"/>
      <c r="FF4" s="108"/>
      <c r="FG4" s="107">
        <f>FG5</f>
        <v>46055</v>
      </c>
      <c r="FH4" s="108"/>
      <c r="FI4" s="108"/>
      <c r="FJ4" s="108"/>
      <c r="FK4" s="108"/>
      <c r="FL4" s="108"/>
      <c r="FM4" s="108"/>
    </row>
    <row r="5" spans="1:169" s="26" customFormat="1" ht="15" customHeight="1">
      <c r="A5" s="115"/>
      <c r="B5" s="116" t="s">
        <v>5</v>
      </c>
      <c r="C5" s="118"/>
      <c r="D5" s="111" t="s">
        <v>6</v>
      </c>
      <c r="E5" s="111" t="s">
        <v>7</v>
      </c>
      <c r="F5" s="111" t="s">
        <v>8</v>
      </c>
      <c r="I5" s="31">
        <f>Project_Start-WEEKDAY(Project_Start,1)+2+7*(Display_Week-1)</f>
        <v>45901</v>
      </c>
      <c r="J5" s="31">
        <f>I5+1</f>
        <v>45902</v>
      </c>
      <c r="K5" s="31">
        <f t="shared" ref="K5:AX5" si="0">J5+1</f>
        <v>45903</v>
      </c>
      <c r="L5" s="31">
        <f t="shared" si="0"/>
        <v>45904</v>
      </c>
      <c r="M5" s="31">
        <f t="shared" si="0"/>
        <v>45905</v>
      </c>
      <c r="N5" s="31">
        <f t="shared" si="0"/>
        <v>45906</v>
      </c>
      <c r="O5" s="32">
        <f t="shared" si="0"/>
        <v>45907</v>
      </c>
      <c r="P5" s="33">
        <f>O5+1</f>
        <v>45908</v>
      </c>
      <c r="Q5" s="31">
        <f>P5+1</f>
        <v>45909</v>
      </c>
      <c r="R5" s="31">
        <f t="shared" si="0"/>
        <v>45910</v>
      </c>
      <c r="S5" s="31">
        <f t="shared" si="0"/>
        <v>45911</v>
      </c>
      <c r="T5" s="31">
        <f t="shared" si="0"/>
        <v>45912</v>
      </c>
      <c r="U5" s="31">
        <f t="shared" si="0"/>
        <v>45913</v>
      </c>
      <c r="V5" s="32">
        <f t="shared" si="0"/>
        <v>45914</v>
      </c>
      <c r="W5" s="33">
        <f>V5+1</f>
        <v>45915</v>
      </c>
      <c r="X5" s="31">
        <f>W5+1</f>
        <v>45916</v>
      </c>
      <c r="Y5" s="31">
        <f t="shared" si="0"/>
        <v>45917</v>
      </c>
      <c r="Z5" s="31">
        <f t="shared" si="0"/>
        <v>45918</v>
      </c>
      <c r="AA5" s="31">
        <f t="shared" si="0"/>
        <v>45919</v>
      </c>
      <c r="AB5" s="31">
        <f t="shared" si="0"/>
        <v>45920</v>
      </c>
      <c r="AC5" s="32">
        <f t="shared" si="0"/>
        <v>45921</v>
      </c>
      <c r="AD5" s="33">
        <f>AC5+1</f>
        <v>45922</v>
      </c>
      <c r="AE5" s="31">
        <f>AD5+1</f>
        <v>45923</v>
      </c>
      <c r="AF5" s="31">
        <f t="shared" si="0"/>
        <v>45924</v>
      </c>
      <c r="AG5" s="31">
        <f t="shared" si="0"/>
        <v>45925</v>
      </c>
      <c r="AH5" s="31">
        <f t="shared" si="0"/>
        <v>45926</v>
      </c>
      <c r="AI5" s="31">
        <f t="shared" si="0"/>
        <v>45927</v>
      </c>
      <c r="AJ5" s="32">
        <f t="shared" si="0"/>
        <v>45928</v>
      </c>
      <c r="AK5" s="33">
        <f>AJ5+1</f>
        <v>45929</v>
      </c>
      <c r="AL5" s="31">
        <f>AK5+1</f>
        <v>45930</v>
      </c>
      <c r="AM5" s="31">
        <f t="shared" si="0"/>
        <v>45931</v>
      </c>
      <c r="AN5" s="31">
        <f t="shared" si="0"/>
        <v>45932</v>
      </c>
      <c r="AO5" s="31">
        <f t="shared" si="0"/>
        <v>45933</v>
      </c>
      <c r="AP5" s="31">
        <f t="shared" si="0"/>
        <v>45934</v>
      </c>
      <c r="AQ5" s="32">
        <f t="shared" si="0"/>
        <v>45935</v>
      </c>
      <c r="AR5" s="33">
        <f>AQ5+1</f>
        <v>45936</v>
      </c>
      <c r="AS5" s="31">
        <f>AR5+1</f>
        <v>45937</v>
      </c>
      <c r="AT5" s="31">
        <f t="shared" si="0"/>
        <v>45938</v>
      </c>
      <c r="AU5" s="31">
        <f t="shared" si="0"/>
        <v>45939</v>
      </c>
      <c r="AV5" s="31">
        <f t="shared" si="0"/>
        <v>45940</v>
      </c>
      <c r="AW5" s="31">
        <f t="shared" si="0"/>
        <v>45941</v>
      </c>
      <c r="AX5" s="32">
        <f t="shared" si="0"/>
        <v>45942</v>
      </c>
      <c r="AY5" s="33">
        <f>AX5+1</f>
        <v>45943</v>
      </c>
      <c r="AZ5" s="31">
        <f>AY5+1</f>
        <v>45944</v>
      </c>
      <c r="BA5" s="31">
        <f t="shared" ref="BA5:BE5" si="1">AZ5+1</f>
        <v>45945</v>
      </c>
      <c r="BB5" s="31">
        <f t="shared" si="1"/>
        <v>45946</v>
      </c>
      <c r="BC5" s="31">
        <f t="shared" si="1"/>
        <v>45947</v>
      </c>
      <c r="BD5" s="31">
        <f t="shared" si="1"/>
        <v>45948</v>
      </c>
      <c r="BE5" s="32">
        <f t="shared" si="1"/>
        <v>45949</v>
      </c>
      <c r="BF5" s="33">
        <f>BE5+1</f>
        <v>45950</v>
      </c>
      <c r="BG5" s="31">
        <f>BF5+1</f>
        <v>45951</v>
      </c>
      <c r="BH5" s="31">
        <f t="shared" ref="BH5:BL5" si="2">BG5+1</f>
        <v>45952</v>
      </c>
      <c r="BI5" s="31">
        <f t="shared" si="2"/>
        <v>45953</v>
      </c>
      <c r="BJ5" s="31">
        <f t="shared" si="2"/>
        <v>45954</v>
      </c>
      <c r="BK5" s="31">
        <f t="shared" si="2"/>
        <v>45955</v>
      </c>
      <c r="BL5" s="31">
        <f t="shared" si="2"/>
        <v>45956</v>
      </c>
      <c r="BM5" s="33">
        <f>BL5+1</f>
        <v>45957</v>
      </c>
      <c r="BN5" s="31">
        <f>BM5+1</f>
        <v>45958</v>
      </c>
      <c r="BO5" s="31">
        <f t="shared" ref="BO5" si="3">BN5+1</f>
        <v>45959</v>
      </c>
      <c r="BP5" s="31">
        <f t="shared" ref="BP5" si="4">BO5+1</f>
        <v>45960</v>
      </c>
      <c r="BQ5" s="31">
        <f t="shared" ref="BQ5" si="5">BP5+1</f>
        <v>45961</v>
      </c>
      <c r="BR5" s="31">
        <f t="shared" ref="BR5" si="6">BQ5+1</f>
        <v>45962</v>
      </c>
      <c r="BS5" s="31">
        <f t="shared" ref="BS5" si="7">BR5+1</f>
        <v>45963</v>
      </c>
      <c r="BT5" s="33">
        <f>BS5+1</f>
        <v>45964</v>
      </c>
      <c r="BU5" s="31">
        <f>BT5+1</f>
        <v>45965</v>
      </c>
      <c r="BV5" s="31">
        <f t="shared" ref="BV5" si="8">BU5+1</f>
        <v>45966</v>
      </c>
      <c r="BW5" s="31">
        <f t="shared" ref="BW5" si="9">BV5+1</f>
        <v>45967</v>
      </c>
      <c r="BX5" s="31">
        <f t="shared" ref="BX5" si="10">BW5+1</f>
        <v>45968</v>
      </c>
      <c r="BY5" s="31">
        <f t="shared" ref="BY5" si="11">BX5+1</f>
        <v>45969</v>
      </c>
      <c r="BZ5" s="31">
        <f t="shared" ref="BZ5" si="12">BY5+1</f>
        <v>45970</v>
      </c>
      <c r="CA5" s="33">
        <f>BZ5+1</f>
        <v>45971</v>
      </c>
      <c r="CB5" s="31">
        <f>CA5+1</f>
        <v>45972</v>
      </c>
      <c r="CC5" s="31">
        <f t="shared" ref="CC5" si="13">CB5+1</f>
        <v>45973</v>
      </c>
      <c r="CD5" s="31">
        <f t="shared" ref="CD5" si="14">CC5+1</f>
        <v>45974</v>
      </c>
      <c r="CE5" s="31">
        <f t="shared" ref="CE5" si="15">CD5+1</f>
        <v>45975</v>
      </c>
      <c r="CF5" s="31">
        <f t="shared" ref="CF5" si="16">CE5+1</f>
        <v>45976</v>
      </c>
      <c r="CG5" s="31">
        <f t="shared" ref="CG5" si="17">CF5+1</f>
        <v>45977</v>
      </c>
      <c r="CH5" s="33">
        <f>CG5+1</f>
        <v>45978</v>
      </c>
      <c r="CI5" s="31">
        <f>CH5+1</f>
        <v>45979</v>
      </c>
      <c r="CJ5" s="31">
        <f t="shared" ref="CJ5" si="18">CI5+1</f>
        <v>45980</v>
      </c>
      <c r="CK5" s="31">
        <f t="shared" ref="CK5" si="19">CJ5+1</f>
        <v>45981</v>
      </c>
      <c r="CL5" s="31">
        <f t="shared" ref="CL5" si="20">CK5+1</f>
        <v>45982</v>
      </c>
      <c r="CM5" s="31">
        <f t="shared" ref="CM5" si="21">CL5+1</f>
        <v>45983</v>
      </c>
      <c r="CN5" s="31">
        <f t="shared" ref="CN5" si="22">CM5+1</f>
        <v>45984</v>
      </c>
      <c r="CO5" s="33">
        <f>CN5+1</f>
        <v>45985</v>
      </c>
      <c r="CP5" s="31">
        <f>CO5+1</f>
        <v>45986</v>
      </c>
      <c r="CQ5" s="31">
        <f t="shared" ref="CQ5" si="23">CP5+1</f>
        <v>45987</v>
      </c>
      <c r="CR5" s="31">
        <f t="shared" ref="CR5" si="24">CQ5+1</f>
        <v>45988</v>
      </c>
      <c r="CS5" s="31">
        <f t="shared" ref="CS5" si="25">CR5+1</f>
        <v>45989</v>
      </c>
      <c r="CT5" s="31">
        <f t="shared" ref="CT5" si="26">CS5+1</f>
        <v>45990</v>
      </c>
      <c r="CU5" s="31">
        <f t="shared" ref="CU5" si="27">CT5+1</f>
        <v>45991</v>
      </c>
      <c r="CV5" s="33">
        <f>CU5+1</f>
        <v>45992</v>
      </c>
      <c r="CW5" s="31">
        <f>CV5+1</f>
        <v>45993</v>
      </c>
      <c r="CX5" s="31">
        <f t="shared" ref="CX5" si="28">CW5+1</f>
        <v>45994</v>
      </c>
      <c r="CY5" s="31">
        <f t="shared" ref="CY5" si="29">CX5+1</f>
        <v>45995</v>
      </c>
      <c r="CZ5" s="31">
        <f t="shared" ref="CZ5" si="30">CY5+1</f>
        <v>45996</v>
      </c>
      <c r="DA5" s="31">
        <f t="shared" ref="DA5" si="31">CZ5+1</f>
        <v>45997</v>
      </c>
      <c r="DB5" s="31">
        <f t="shared" ref="DB5" si="32">DA5+1</f>
        <v>45998</v>
      </c>
      <c r="DC5" s="33">
        <f>DB5+1</f>
        <v>45999</v>
      </c>
      <c r="DD5" s="31">
        <f>DC5+1</f>
        <v>46000</v>
      </c>
      <c r="DE5" s="31">
        <f t="shared" ref="DE5" si="33">DD5+1</f>
        <v>46001</v>
      </c>
      <c r="DF5" s="31">
        <f t="shared" ref="DF5" si="34">DE5+1</f>
        <v>46002</v>
      </c>
      <c r="DG5" s="31">
        <f t="shared" ref="DG5" si="35">DF5+1</f>
        <v>46003</v>
      </c>
      <c r="DH5" s="31">
        <f t="shared" ref="DH5" si="36">DG5+1</f>
        <v>46004</v>
      </c>
      <c r="DI5" s="31">
        <f t="shared" ref="DI5" si="37">DH5+1</f>
        <v>46005</v>
      </c>
      <c r="DJ5" s="33">
        <f>DI5+1</f>
        <v>46006</v>
      </c>
      <c r="DK5" s="31">
        <f>DJ5+1</f>
        <v>46007</v>
      </c>
      <c r="DL5" s="31">
        <f t="shared" ref="DL5" si="38">DK5+1</f>
        <v>46008</v>
      </c>
      <c r="DM5" s="31">
        <f t="shared" ref="DM5" si="39">DL5+1</f>
        <v>46009</v>
      </c>
      <c r="DN5" s="31">
        <f t="shared" ref="DN5" si="40">DM5+1</f>
        <v>46010</v>
      </c>
      <c r="DO5" s="31">
        <f t="shared" ref="DO5" si="41">DN5+1</f>
        <v>46011</v>
      </c>
      <c r="DP5" s="31">
        <f t="shared" ref="DP5" si="42">DO5+1</f>
        <v>46012</v>
      </c>
      <c r="DQ5" s="33">
        <f>DP5+1</f>
        <v>46013</v>
      </c>
      <c r="DR5" s="31">
        <f>DQ5+1</f>
        <v>46014</v>
      </c>
      <c r="DS5" s="31">
        <f t="shared" ref="DS5" si="43">DR5+1</f>
        <v>46015</v>
      </c>
      <c r="DT5" s="31">
        <f t="shared" ref="DT5" si="44">DS5+1</f>
        <v>46016</v>
      </c>
      <c r="DU5" s="31">
        <f t="shared" ref="DU5" si="45">DT5+1</f>
        <v>46017</v>
      </c>
      <c r="DV5" s="106">
        <f t="shared" ref="DV5" si="46">DU5+1</f>
        <v>46018</v>
      </c>
      <c r="DW5" s="31">
        <f t="shared" ref="DW5" si="47">DV5+1</f>
        <v>46019</v>
      </c>
      <c r="DX5" s="33">
        <f>DW5+1</f>
        <v>46020</v>
      </c>
      <c r="DY5" s="31">
        <f>DX5+1</f>
        <v>46021</v>
      </c>
      <c r="DZ5" s="31">
        <f t="shared" ref="DZ5" si="48">DY5+1</f>
        <v>46022</v>
      </c>
      <c r="EA5" s="31">
        <f t="shared" ref="EA5" si="49">DZ5+1</f>
        <v>46023</v>
      </c>
      <c r="EB5" s="31">
        <f t="shared" ref="EB5" si="50">EA5+1</f>
        <v>46024</v>
      </c>
      <c r="EC5" s="31">
        <f t="shared" ref="EC5" si="51">EB5+1</f>
        <v>46025</v>
      </c>
      <c r="ED5" s="31">
        <f t="shared" ref="ED5" si="52">EC5+1</f>
        <v>46026</v>
      </c>
      <c r="EE5" s="33">
        <f>ED5+1</f>
        <v>46027</v>
      </c>
      <c r="EF5" s="31">
        <f>EE5+1</f>
        <v>46028</v>
      </c>
      <c r="EG5" s="31">
        <f t="shared" ref="EG5" si="53">EF5+1</f>
        <v>46029</v>
      </c>
      <c r="EH5" s="31">
        <f t="shared" ref="EH5" si="54">EG5+1</f>
        <v>46030</v>
      </c>
      <c r="EI5" s="31">
        <f t="shared" ref="EI5" si="55">EH5+1</f>
        <v>46031</v>
      </c>
      <c r="EJ5" s="31">
        <f t="shared" ref="EJ5" si="56">EI5+1</f>
        <v>46032</v>
      </c>
      <c r="EK5" s="31">
        <f t="shared" ref="EK5" si="57">EJ5+1</f>
        <v>46033</v>
      </c>
      <c r="EL5" s="33">
        <f>EK5+1</f>
        <v>46034</v>
      </c>
      <c r="EM5" s="31">
        <f>EL5+1</f>
        <v>46035</v>
      </c>
      <c r="EN5" s="31">
        <f t="shared" ref="EN5" si="58">EM5+1</f>
        <v>46036</v>
      </c>
      <c r="EO5" s="31">
        <f t="shared" ref="EO5" si="59">EN5+1</f>
        <v>46037</v>
      </c>
      <c r="EP5" s="31">
        <f t="shared" ref="EP5" si="60">EO5+1</f>
        <v>46038</v>
      </c>
      <c r="EQ5" s="31">
        <f t="shared" ref="EQ5" si="61">EP5+1</f>
        <v>46039</v>
      </c>
      <c r="ER5" s="31">
        <f t="shared" ref="ER5" si="62">EQ5+1</f>
        <v>46040</v>
      </c>
      <c r="ES5" s="33">
        <f>ER5+1</f>
        <v>46041</v>
      </c>
      <c r="ET5" s="31">
        <f>ES5+1</f>
        <v>46042</v>
      </c>
      <c r="EU5" s="31">
        <f t="shared" ref="EU5" si="63">ET5+1</f>
        <v>46043</v>
      </c>
      <c r="EV5" s="31">
        <f t="shared" ref="EV5" si="64">EU5+1</f>
        <v>46044</v>
      </c>
      <c r="EW5" s="31">
        <f t="shared" ref="EW5" si="65">EV5+1</f>
        <v>46045</v>
      </c>
      <c r="EX5" s="31">
        <f t="shared" ref="EX5" si="66">EW5+1</f>
        <v>46046</v>
      </c>
      <c r="EY5" s="31">
        <f t="shared" ref="EY5" si="67">EX5+1</f>
        <v>46047</v>
      </c>
      <c r="EZ5" s="33">
        <f>EY5+1</f>
        <v>46048</v>
      </c>
      <c r="FA5" s="31">
        <f>EZ5+1</f>
        <v>46049</v>
      </c>
      <c r="FB5" s="31">
        <f t="shared" ref="FB5" si="68">FA5+1</f>
        <v>46050</v>
      </c>
      <c r="FC5" s="31">
        <f t="shared" ref="FC5" si="69">FB5+1</f>
        <v>46051</v>
      </c>
      <c r="FD5" s="31">
        <f t="shared" ref="FD5" si="70">FC5+1</f>
        <v>46052</v>
      </c>
      <c r="FE5" s="31">
        <f t="shared" ref="FE5" si="71">FD5+1</f>
        <v>46053</v>
      </c>
      <c r="FF5" s="31">
        <f t="shared" ref="FF5" si="72">FE5+1</f>
        <v>46054</v>
      </c>
      <c r="FG5" s="33">
        <f>FF5+1</f>
        <v>46055</v>
      </c>
      <c r="FH5" s="31">
        <f>FG5+1</f>
        <v>46056</v>
      </c>
      <c r="FI5" s="31">
        <f t="shared" ref="FI5" si="73">FH5+1</f>
        <v>46057</v>
      </c>
      <c r="FJ5" s="31">
        <f t="shared" ref="FJ5" si="74">FI5+1</f>
        <v>46058</v>
      </c>
      <c r="FK5" s="31">
        <f t="shared" ref="FK5" si="75">FJ5+1</f>
        <v>46059</v>
      </c>
      <c r="FL5" s="31">
        <f t="shared" ref="FL5" si="76">FK5+1</f>
        <v>46060</v>
      </c>
      <c r="FM5" s="31">
        <f t="shared" ref="FM5" si="77">FL5+1</f>
        <v>46061</v>
      </c>
    </row>
    <row r="6" spans="1:169" s="26" customFormat="1" ht="15" customHeight="1">
      <c r="A6" s="115"/>
      <c r="B6" s="117"/>
      <c r="C6" s="122"/>
      <c r="D6" s="122"/>
      <c r="E6" s="122"/>
      <c r="F6" s="122"/>
      <c r="I6" s="34" t="str">
        <f t="shared" ref="I6:AN6" si="78">LEFT(TEXT(I5,"ddd"),1)</f>
        <v>m</v>
      </c>
      <c r="J6" s="35" t="str">
        <f t="shared" si="78"/>
        <v>d</v>
      </c>
      <c r="K6" s="35" t="str">
        <f t="shared" si="78"/>
        <v>w</v>
      </c>
      <c r="L6" s="35" t="str">
        <f t="shared" si="78"/>
        <v>d</v>
      </c>
      <c r="M6" s="35" t="str">
        <f t="shared" si="78"/>
        <v>v</v>
      </c>
      <c r="N6" s="35" t="str">
        <f t="shared" si="78"/>
        <v>z</v>
      </c>
      <c r="O6" s="35" t="str">
        <f t="shared" si="78"/>
        <v>z</v>
      </c>
      <c r="P6" s="35" t="str">
        <f t="shared" si="78"/>
        <v>m</v>
      </c>
      <c r="Q6" s="35" t="str">
        <f t="shared" si="78"/>
        <v>d</v>
      </c>
      <c r="R6" s="35" t="str">
        <f t="shared" si="78"/>
        <v>w</v>
      </c>
      <c r="S6" s="35" t="str">
        <f t="shared" si="78"/>
        <v>d</v>
      </c>
      <c r="T6" s="35" t="str">
        <f t="shared" si="78"/>
        <v>v</v>
      </c>
      <c r="U6" s="35" t="str">
        <f t="shared" si="78"/>
        <v>z</v>
      </c>
      <c r="V6" s="35" t="str">
        <f t="shared" si="78"/>
        <v>z</v>
      </c>
      <c r="W6" s="35" t="str">
        <f t="shared" si="78"/>
        <v>m</v>
      </c>
      <c r="X6" s="35" t="str">
        <f t="shared" si="78"/>
        <v>d</v>
      </c>
      <c r="Y6" s="35" t="str">
        <f t="shared" si="78"/>
        <v>w</v>
      </c>
      <c r="Z6" s="35" t="str">
        <f t="shared" si="78"/>
        <v>d</v>
      </c>
      <c r="AA6" s="35" t="str">
        <f t="shared" si="78"/>
        <v>v</v>
      </c>
      <c r="AB6" s="35" t="str">
        <f t="shared" si="78"/>
        <v>z</v>
      </c>
      <c r="AC6" s="35" t="str">
        <f t="shared" si="78"/>
        <v>z</v>
      </c>
      <c r="AD6" s="35" t="str">
        <f t="shared" si="78"/>
        <v>m</v>
      </c>
      <c r="AE6" s="35" t="str">
        <f t="shared" si="78"/>
        <v>d</v>
      </c>
      <c r="AF6" s="35" t="str">
        <f t="shared" si="78"/>
        <v>w</v>
      </c>
      <c r="AG6" s="35" t="str">
        <f t="shared" si="78"/>
        <v>d</v>
      </c>
      <c r="AH6" s="35" t="str">
        <f t="shared" si="78"/>
        <v>v</v>
      </c>
      <c r="AI6" s="35" t="str">
        <f t="shared" si="78"/>
        <v>z</v>
      </c>
      <c r="AJ6" s="35" t="str">
        <f t="shared" si="78"/>
        <v>z</v>
      </c>
      <c r="AK6" s="35" t="str">
        <f t="shared" si="78"/>
        <v>m</v>
      </c>
      <c r="AL6" s="35" t="str">
        <f t="shared" si="78"/>
        <v>d</v>
      </c>
      <c r="AM6" s="35" t="str">
        <f t="shared" si="78"/>
        <v>w</v>
      </c>
      <c r="AN6" s="35" t="str">
        <f t="shared" si="78"/>
        <v>d</v>
      </c>
      <c r="AO6" s="35" t="str">
        <f t="shared" ref="AO6:BL6" si="79">LEFT(TEXT(AO5,"ddd"),1)</f>
        <v>v</v>
      </c>
      <c r="AP6" s="35" t="str">
        <f t="shared" si="79"/>
        <v>z</v>
      </c>
      <c r="AQ6" s="35" t="str">
        <f t="shared" si="79"/>
        <v>z</v>
      </c>
      <c r="AR6" s="35" t="str">
        <f t="shared" si="79"/>
        <v>m</v>
      </c>
      <c r="AS6" s="35" t="str">
        <f t="shared" si="79"/>
        <v>d</v>
      </c>
      <c r="AT6" s="35" t="str">
        <f t="shared" si="79"/>
        <v>w</v>
      </c>
      <c r="AU6" s="35" t="str">
        <f t="shared" si="79"/>
        <v>d</v>
      </c>
      <c r="AV6" s="35" t="str">
        <f t="shared" si="79"/>
        <v>v</v>
      </c>
      <c r="AW6" s="35" t="str">
        <f t="shared" si="79"/>
        <v>z</v>
      </c>
      <c r="AX6" s="35" t="str">
        <f t="shared" si="79"/>
        <v>z</v>
      </c>
      <c r="AY6" s="35" t="str">
        <f t="shared" si="79"/>
        <v>m</v>
      </c>
      <c r="AZ6" s="35" t="str">
        <f t="shared" si="79"/>
        <v>d</v>
      </c>
      <c r="BA6" s="35" t="str">
        <f t="shared" si="79"/>
        <v>w</v>
      </c>
      <c r="BB6" s="35" t="str">
        <f t="shared" si="79"/>
        <v>d</v>
      </c>
      <c r="BC6" s="35" t="str">
        <f t="shared" si="79"/>
        <v>v</v>
      </c>
      <c r="BD6" s="35" t="str">
        <f t="shared" si="79"/>
        <v>z</v>
      </c>
      <c r="BE6" s="35" t="str">
        <f t="shared" si="79"/>
        <v>z</v>
      </c>
      <c r="BF6" s="35" t="str">
        <f t="shared" si="79"/>
        <v>m</v>
      </c>
      <c r="BG6" s="35" t="str">
        <f t="shared" si="79"/>
        <v>d</v>
      </c>
      <c r="BH6" s="35" t="str">
        <f t="shared" si="79"/>
        <v>w</v>
      </c>
      <c r="BI6" s="35" t="str">
        <f t="shared" si="79"/>
        <v>d</v>
      </c>
      <c r="BJ6" s="35" t="str">
        <f t="shared" si="79"/>
        <v>v</v>
      </c>
      <c r="BK6" s="35" t="str">
        <f t="shared" si="79"/>
        <v>z</v>
      </c>
      <c r="BL6" s="36" t="str">
        <f t="shared" si="79"/>
        <v>z</v>
      </c>
      <c r="BM6" s="35" t="str">
        <f t="shared" ref="BM6:BS6" si="80">LEFT(TEXT(BM5,"ddd"),1)</f>
        <v>m</v>
      </c>
      <c r="BN6" s="35" t="str">
        <f t="shared" si="80"/>
        <v>d</v>
      </c>
      <c r="BO6" s="35" t="str">
        <f t="shared" si="80"/>
        <v>w</v>
      </c>
      <c r="BP6" s="35" t="str">
        <f t="shared" si="80"/>
        <v>d</v>
      </c>
      <c r="BQ6" s="35" t="str">
        <f t="shared" si="80"/>
        <v>v</v>
      </c>
      <c r="BR6" s="35" t="str">
        <f t="shared" si="80"/>
        <v>z</v>
      </c>
      <c r="BS6" s="36" t="str">
        <f t="shared" si="80"/>
        <v>z</v>
      </c>
      <c r="BT6" s="35" t="str">
        <f t="shared" ref="BT6:BZ6" si="81">LEFT(TEXT(BT5,"ddd"),1)</f>
        <v>m</v>
      </c>
      <c r="BU6" s="35" t="str">
        <f t="shared" si="81"/>
        <v>d</v>
      </c>
      <c r="BV6" s="35" t="str">
        <f t="shared" si="81"/>
        <v>w</v>
      </c>
      <c r="BW6" s="35" t="str">
        <f t="shared" si="81"/>
        <v>d</v>
      </c>
      <c r="BX6" s="35" t="str">
        <f t="shared" si="81"/>
        <v>v</v>
      </c>
      <c r="BY6" s="35" t="str">
        <f t="shared" si="81"/>
        <v>z</v>
      </c>
      <c r="BZ6" s="36" t="str">
        <f t="shared" si="81"/>
        <v>z</v>
      </c>
      <c r="CA6" s="35" t="str">
        <f t="shared" ref="CA6:CG6" si="82">LEFT(TEXT(CA5,"ddd"),1)</f>
        <v>m</v>
      </c>
      <c r="CB6" s="35" t="str">
        <f t="shared" si="82"/>
        <v>d</v>
      </c>
      <c r="CC6" s="35" t="str">
        <f t="shared" si="82"/>
        <v>w</v>
      </c>
      <c r="CD6" s="35" t="str">
        <f t="shared" si="82"/>
        <v>d</v>
      </c>
      <c r="CE6" s="35" t="str">
        <f t="shared" si="82"/>
        <v>v</v>
      </c>
      <c r="CF6" s="35" t="str">
        <f t="shared" si="82"/>
        <v>z</v>
      </c>
      <c r="CG6" s="36" t="str">
        <f t="shared" si="82"/>
        <v>z</v>
      </c>
      <c r="CH6" s="35" t="str">
        <f t="shared" ref="CH6:DB6" si="83">LEFT(TEXT(CH5,"ddd"),1)</f>
        <v>m</v>
      </c>
      <c r="CI6" s="35" t="str">
        <f t="shared" si="83"/>
        <v>d</v>
      </c>
      <c r="CJ6" s="35" t="str">
        <f t="shared" si="83"/>
        <v>w</v>
      </c>
      <c r="CK6" s="35" t="str">
        <f t="shared" si="83"/>
        <v>d</v>
      </c>
      <c r="CL6" s="35" t="str">
        <f t="shared" si="83"/>
        <v>v</v>
      </c>
      <c r="CM6" s="35" t="str">
        <f t="shared" si="83"/>
        <v>z</v>
      </c>
      <c r="CN6" s="36" t="str">
        <f t="shared" si="83"/>
        <v>z</v>
      </c>
      <c r="CO6" s="35" t="str">
        <f t="shared" si="83"/>
        <v>m</v>
      </c>
      <c r="CP6" s="35" t="str">
        <f t="shared" si="83"/>
        <v>d</v>
      </c>
      <c r="CQ6" s="35" t="str">
        <f t="shared" si="83"/>
        <v>w</v>
      </c>
      <c r="CR6" s="35" t="str">
        <f t="shared" si="83"/>
        <v>d</v>
      </c>
      <c r="CS6" s="35" t="str">
        <f t="shared" si="83"/>
        <v>v</v>
      </c>
      <c r="CT6" s="35" t="str">
        <f t="shared" si="83"/>
        <v>z</v>
      </c>
      <c r="CU6" s="36" t="str">
        <f t="shared" si="83"/>
        <v>z</v>
      </c>
      <c r="CV6" s="35" t="str">
        <f t="shared" si="83"/>
        <v>m</v>
      </c>
      <c r="CW6" s="35" t="str">
        <f t="shared" si="83"/>
        <v>d</v>
      </c>
      <c r="CX6" s="35" t="str">
        <f t="shared" si="83"/>
        <v>w</v>
      </c>
      <c r="CY6" s="35" t="str">
        <f t="shared" si="83"/>
        <v>d</v>
      </c>
      <c r="CZ6" s="35" t="str">
        <f t="shared" si="83"/>
        <v>v</v>
      </c>
      <c r="DA6" s="35" t="str">
        <f t="shared" si="83"/>
        <v>z</v>
      </c>
      <c r="DB6" s="36" t="str">
        <f t="shared" si="83"/>
        <v>z</v>
      </c>
      <c r="DC6" s="35" t="str">
        <f t="shared" ref="DC6:FM6" si="84">LEFT(TEXT(DC5,"ddd"),1)</f>
        <v>m</v>
      </c>
      <c r="DD6" s="35" t="str">
        <f t="shared" si="84"/>
        <v>d</v>
      </c>
      <c r="DE6" s="35" t="str">
        <f t="shared" si="84"/>
        <v>w</v>
      </c>
      <c r="DF6" s="35" t="str">
        <f t="shared" si="84"/>
        <v>d</v>
      </c>
      <c r="DG6" s="35" t="str">
        <f t="shared" si="84"/>
        <v>v</v>
      </c>
      <c r="DH6" s="35" t="str">
        <f t="shared" si="84"/>
        <v>z</v>
      </c>
      <c r="DI6" s="36" t="str">
        <f t="shared" si="84"/>
        <v>z</v>
      </c>
      <c r="DJ6" s="35" t="str">
        <f t="shared" si="84"/>
        <v>m</v>
      </c>
      <c r="DK6" s="35" t="str">
        <f t="shared" si="84"/>
        <v>d</v>
      </c>
      <c r="DL6" s="35" t="str">
        <f t="shared" si="84"/>
        <v>w</v>
      </c>
      <c r="DM6" s="35" t="str">
        <f t="shared" si="84"/>
        <v>d</v>
      </c>
      <c r="DN6" s="35" t="str">
        <f t="shared" si="84"/>
        <v>v</v>
      </c>
      <c r="DO6" s="35" t="str">
        <f t="shared" si="84"/>
        <v>z</v>
      </c>
      <c r="DP6" s="36" t="str">
        <f t="shared" si="84"/>
        <v>z</v>
      </c>
      <c r="DQ6" s="35" t="str">
        <f t="shared" si="84"/>
        <v>m</v>
      </c>
      <c r="DR6" s="35" t="str">
        <f t="shared" si="84"/>
        <v>d</v>
      </c>
      <c r="DS6" s="35" t="str">
        <f t="shared" si="84"/>
        <v>w</v>
      </c>
      <c r="DT6" s="35" t="str">
        <f t="shared" si="84"/>
        <v>d</v>
      </c>
      <c r="DU6" s="35" t="str">
        <f t="shared" si="84"/>
        <v>v</v>
      </c>
      <c r="DV6" s="35" t="str">
        <f t="shared" si="84"/>
        <v>z</v>
      </c>
      <c r="DW6" s="36" t="str">
        <f t="shared" si="84"/>
        <v>z</v>
      </c>
      <c r="DX6" s="35" t="str">
        <f t="shared" si="84"/>
        <v>m</v>
      </c>
      <c r="DY6" s="35" t="str">
        <f t="shared" si="84"/>
        <v>d</v>
      </c>
      <c r="DZ6" s="35" t="str">
        <f t="shared" si="84"/>
        <v>w</v>
      </c>
      <c r="EA6" s="35" t="str">
        <f t="shared" si="84"/>
        <v>d</v>
      </c>
      <c r="EB6" s="35" t="str">
        <f t="shared" si="84"/>
        <v>v</v>
      </c>
      <c r="EC6" s="35" t="str">
        <f t="shared" si="84"/>
        <v>z</v>
      </c>
      <c r="ED6" s="36" t="str">
        <f t="shared" si="84"/>
        <v>z</v>
      </c>
      <c r="EE6" s="35" t="str">
        <f t="shared" si="84"/>
        <v>m</v>
      </c>
      <c r="EF6" s="35" t="str">
        <f t="shared" si="84"/>
        <v>d</v>
      </c>
      <c r="EG6" s="35" t="str">
        <f t="shared" si="84"/>
        <v>w</v>
      </c>
      <c r="EH6" s="35" t="str">
        <f t="shared" si="84"/>
        <v>d</v>
      </c>
      <c r="EI6" s="35" t="str">
        <f t="shared" si="84"/>
        <v>v</v>
      </c>
      <c r="EJ6" s="35" t="str">
        <f t="shared" si="84"/>
        <v>z</v>
      </c>
      <c r="EK6" s="36" t="str">
        <f t="shared" si="84"/>
        <v>z</v>
      </c>
      <c r="EL6" s="35" t="str">
        <f t="shared" si="84"/>
        <v>m</v>
      </c>
      <c r="EM6" s="35" t="str">
        <f t="shared" si="84"/>
        <v>d</v>
      </c>
      <c r="EN6" s="35" t="str">
        <f t="shared" si="84"/>
        <v>w</v>
      </c>
      <c r="EO6" s="35" t="str">
        <f t="shared" si="84"/>
        <v>d</v>
      </c>
      <c r="EP6" s="35" t="str">
        <f t="shared" si="84"/>
        <v>v</v>
      </c>
      <c r="EQ6" s="35" t="str">
        <f t="shared" si="84"/>
        <v>z</v>
      </c>
      <c r="ER6" s="36" t="str">
        <f t="shared" si="84"/>
        <v>z</v>
      </c>
      <c r="ES6" s="35" t="str">
        <f t="shared" si="84"/>
        <v>m</v>
      </c>
      <c r="ET6" s="35" t="str">
        <f t="shared" si="84"/>
        <v>d</v>
      </c>
      <c r="EU6" s="35" t="str">
        <f t="shared" si="84"/>
        <v>w</v>
      </c>
      <c r="EV6" s="35" t="str">
        <f t="shared" si="84"/>
        <v>d</v>
      </c>
      <c r="EW6" s="35" t="str">
        <f t="shared" si="84"/>
        <v>v</v>
      </c>
      <c r="EX6" s="35" t="str">
        <f t="shared" si="84"/>
        <v>z</v>
      </c>
      <c r="EY6" s="36" t="str">
        <f t="shared" si="84"/>
        <v>z</v>
      </c>
      <c r="EZ6" s="35" t="str">
        <f t="shared" si="84"/>
        <v>m</v>
      </c>
      <c r="FA6" s="35" t="str">
        <f t="shared" si="84"/>
        <v>d</v>
      </c>
      <c r="FB6" s="35" t="str">
        <f t="shared" si="84"/>
        <v>w</v>
      </c>
      <c r="FC6" s="35" t="str">
        <f t="shared" si="84"/>
        <v>d</v>
      </c>
      <c r="FD6" s="35" t="str">
        <f t="shared" si="84"/>
        <v>v</v>
      </c>
      <c r="FE6" s="35" t="str">
        <f t="shared" si="84"/>
        <v>z</v>
      </c>
      <c r="FF6" s="36" t="str">
        <f t="shared" si="84"/>
        <v>z</v>
      </c>
      <c r="FG6" s="35" t="str">
        <f t="shared" si="84"/>
        <v>m</v>
      </c>
      <c r="FH6" s="35" t="str">
        <f t="shared" si="84"/>
        <v>d</v>
      </c>
      <c r="FI6" s="35" t="str">
        <f t="shared" si="84"/>
        <v>w</v>
      </c>
      <c r="FJ6" s="35" t="str">
        <f t="shared" si="84"/>
        <v>d</v>
      </c>
      <c r="FK6" s="35" t="str">
        <f t="shared" si="84"/>
        <v>v</v>
      </c>
      <c r="FL6" s="35" t="str">
        <f t="shared" si="84"/>
        <v>z</v>
      </c>
      <c r="FM6" s="36" t="str">
        <f t="shared" si="84"/>
        <v>z</v>
      </c>
    </row>
    <row r="7" spans="1:169" s="26" customFormat="1" ht="30" hidden="1" customHeight="1" thickBot="1">
      <c r="A7" s="13" t="s">
        <v>9</v>
      </c>
      <c r="B7" s="37"/>
      <c r="C7" s="38"/>
      <c r="D7" s="37"/>
      <c r="E7" s="37"/>
      <c r="F7" s="37"/>
      <c r="H7" s="26"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169" s="46" customFormat="1" ht="30" customHeight="1">
      <c r="A8" s="14"/>
      <c r="B8" s="40" t="s">
        <v>10</v>
      </c>
      <c r="C8" s="41"/>
      <c r="D8" s="42"/>
      <c r="E8" s="43"/>
      <c r="F8" s="44"/>
      <c r="G8" s="17"/>
      <c r="H8" s="5" t="str">
        <f t="shared" ref="H8:H33" ca="1" si="8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169" s="46" customFormat="1" ht="30" customHeight="1">
      <c r="A9" s="14"/>
      <c r="B9" s="47" t="s">
        <v>11</v>
      </c>
      <c r="C9" s="48"/>
      <c r="D9" s="49">
        <v>0.95</v>
      </c>
      <c r="E9" s="95">
        <f>Project_Start</f>
        <v>45901</v>
      </c>
      <c r="F9" s="95">
        <f>E9+3+10</f>
        <v>45914</v>
      </c>
      <c r="G9" s="17"/>
      <c r="H9" s="5">
        <f t="shared" ca="1" si="85"/>
        <v>14</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row>
    <row r="10" spans="1:169" s="46" customFormat="1" ht="30" customHeight="1">
      <c r="A10" s="14"/>
      <c r="B10" s="51" t="s">
        <v>12</v>
      </c>
      <c r="C10" s="52"/>
      <c r="D10" s="53">
        <v>1</v>
      </c>
      <c r="E10" s="96">
        <f>Project_Start</f>
        <v>45901</v>
      </c>
      <c r="F10" s="96">
        <f>E10+1+13-1</f>
        <v>45914</v>
      </c>
      <c r="G10" s="17"/>
      <c r="H10" s="5">
        <f t="shared" ca="1" si="85"/>
        <v>14</v>
      </c>
      <c r="I10" s="50"/>
      <c r="J10" s="50"/>
      <c r="K10" s="50"/>
      <c r="L10" s="50"/>
      <c r="M10" s="50"/>
      <c r="N10" s="50"/>
      <c r="O10" s="50"/>
      <c r="P10" s="50"/>
      <c r="Q10" s="50"/>
      <c r="R10" s="50"/>
      <c r="S10" s="50"/>
      <c r="T10" s="50"/>
      <c r="U10" s="54"/>
      <c r="V10" s="54"/>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row>
    <row r="11" spans="1:169" s="46" customFormat="1" ht="30" customHeight="1">
      <c r="A11" s="13"/>
      <c r="B11" s="51" t="s">
        <v>13</v>
      </c>
      <c r="C11" s="52"/>
      <c r="D11" s="53">
        <v>1</v>
      </c>
      <c r="E11" s="96">
        <f>Project_Start</f>
        <v>45901</v>
      </c>
      <c r="F11" s="96">
        <f>E11+4+8+1</f>
        <v>45914</v>
      </c>
      <c r="G11" s="17"/>
      <c r="H11" s="5">
        <f t="shared" ca="1" si="85"/>
        <v>14</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row>
    <row r="12" spans="1:169" s="46" customFormat="1" ht="30" customHeight="1">
      <c r="A12" s="13"/>
      <c r="B12" s="51" t="s">
        <v>14</v>
      </c>
      <c r="C12" s="52"/>
      <c r="D12" s="53">
        <v>1</v>
      </c>
      <c r="E12" s="96">
        <f>Project_Start</f>
        <v>45901</v>
      </c>
      <c r="F12" s="96">
        <f>E12+5+1</f>
        <v>45907</v>
      </c>
      <c r="G12" s="17"/>
      <c r="H12" s="5">
        <f t="shared" ca="1" si="85"/>
        <v>7</v>
      </c>
      <c r="I12" s="50"/>
      <c r="J12" s="50"/>
      <c r="K12" s="50"/>
      <c r="L12" s="50"/>
      <c r="M12" s="50"/>
      <c r="N12" s="50"/>
      <c r="O12" s="50"/>
      <c r="P12" s="50"/>
      <c r="Q12" s="50"/>
      <c r="R12" s="50"/>
      <c r="S12" s="50"/>
      <c r="T12" s="50"/>
      <c r="U12" s="50"/>
      <c r="V12" s="50"/>
      <c r="W12" s="50"/>
      <c r="X12" s="50"/>
      <c r="Y12" s="54"/>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0"/>
      <c r="DB12" s="50"/>
      <c r="DC12" s="50"/>
      <c r="DD12" s="50"/>
      <c r="DE12" s="50"/>
      <c r="DF12" s="50"/>
      <c r="DG12" s="50"/>
      <c r="DH12" s="50"/>
      <c r="DI12" s="50"/>
      <c r="DJ12" s="50"/>
      <c r="DK12" s="50"/>
      <c r="DL12" s="50"/>
      <c r="DM12" s="50"/>
      <c r="DN12" s="50"/>
      <c r="DO12" s="50"/>
      <c r="DP12" s="50"/>
      <c r="DQ12" s="50"/>
      <c r="DR12" s="50"/>
      <c r="DS12" s="50"/>
      <c r="DT12" s="50"/>
      <c r="DU12" s="50"/>
      <c r="DV12" s="50"/>
      <c r="DW12" s="50"/>
      <c r="DX12" s="50"/>
      <c r="DY12" s="50"/>
      <c r="DZ12" s="50"/>
      <c r="EA12" s="50"/>
      <c r="EB12" s="50"/>
      <c r="EC12" s="50"/>
      <c r="ED12" s="50"/>
      <c r="EE12" s="50"/>
      <c r="EF12" s="50"/>
      <c r="EG12" s="50"/>
      <c r="EH12" s="50"/>
      <c r="EI12" s="50"/>
      <c r="EJ12" s="50"/>
      <c r="EK12" s="50"/>
      <c r="EL12" s="50"/>
      <c r="EM12" s="50"/>
      <c r="EN12" s="50"/>
      <c r="EO12" s="50"/>
      <c r="EP12" s="50"/>
      <c r="EQ12" s="50"/>
      <c r="ER12" s="50"/>
      <c r="ES12" s="50"/>
      <c r="ET12" s="50"/>
      <c r="EU12" s="50"/>
      <c r="EV12" s="50"/>
      <c r="EW12" s="50"/>
      <c r="EX12" s="50"/>
      <c r="EY12" s="50"/>
      <c r="EZ12" s="50"/>
      <c r="FA12" s="50"/>
      <c r="FB12" s="50"/>
      <c r="FC12" s="50"/>
      <c r="FD12" s="50"/>
      <c r="FE12" s="50"/>
      <c r="FF12" s="50"/>
      <c r="FG12" s="50"/>
      <c r="FH12" s="50"/>
      <c r="FI12" s="50"/>
      <c r="FJ12" s="50"/>
      <c r="FK12" s="50"/>
      <c r="FL12" s="50"/>
      <c r="FM12" s="50"/>
    </row>
    <row r="13" spans="1:169" s="46" customFormat="1" ht="30" customHeight="1">
      <c r="A13" s="13"/>
      <c r="B13" s="51" t="s">
        <v>15</v>
      </c>
      <c r="C13" s="52"/>
      <c r="D13" s="53">
        <v>1</v>
      </c>
      <c r="E13" s="96">
        <f>E10+1+1</f>
        <v>45903</v>
      </c>
      <c r="F13" s="96">
        <f>E13</f>
        <v>45903</v>
      </c>
      <c r="G13" s="17"/>
      <c r="H13" s="5">
        <f t="shared" ca="1" si="85"/>
        <v>1</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0"/>
      <c r="DB13" s="50"/>
      <c r="DC13" s="50"/>
      <c r="DD13" s="50"/>
      <c r="DE13" s="50"/>
      <c r="DF13" s="50"/>
      <c r="DG13" s="50"/>
      <c r="DH13" s="50"/>
      <c r="DI13" s="50"/>
      <c r="DJ13" s="50"/>
      <c r="DK13" s="50"/>
      <c r="DL13" s="50"/>
      <c r="DM13" s="50"/>
      <c r="DN13" s="50"/>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0"/>
      <c r="ET13" s="50"/>
      <c r="EU13" s="50"/>
      <c r="EV13" s="50"/>
      <c r="EW13" s="50"/>
      <c r="EX13" s="50"/>
      <c r="EY13" s="50"/>
      <c r="EZ13" s="50"/>
      <c r="FA13" s="50"/>
      <c r="FB13" s="50"/>
      <c r="FC13" s="50"/>
      <c r="FD13" s="50"/>
      <c r="FE13" s="50"/>
      <c r="FF13" s="50"/>
      <c r="FG13" s="50"/>
      <c r="FH13" s="50"/>
      <c r="FI13" s="50"/>
      <c r="FJ13" s="50"/>
      <c r="FK13" s="50"/>
      <c r="FL13" s="50"/>
      <c r="FM13" s="50"/>
    </row>
    <row r="14" spans="1:169" s="46" customFormat="1" ht="30" customHeight="1">
      <c r="A14" s="14"/>
      <c r="B14" s="55" t="s">
        <v>16</v>
      </c>
      <c r="C14" s="56"/>
      <c r="D14" s="57"/>
      <c r="E14" s="97"/>
      <c r="F14" s="98"/>
      <c r="G14" s="17"/>
      <c r="H14" s="5" t="str">
        <f t="shared" ca="1" si="85"/>
        <v/>
      </c>
    </row>
    <row r="15" spans="1:169" s="46" customFormat="1" ht="30" customHeight="1">
      <c r="A15" s="14"/>
      <c r="B15" s="58" t="s">
        <v>17</v>
      </c>
      <c r="C15" s="59"/>
      <c r="D15" s="60">
        <v>0.9</v>
      </c>
      <c r="E15" s="99">
        <f>E13+1+6</f>
        <v>45910</v>
      </c>
      <c r="F15" s="99">
        <f>E15+4</f>
        <v>45914</v>
      </c>
      <c r="G15" s="17"/>
      <c r="H15" s="5">
        <f t="shared" ca="1" si="85"/>
        <v>5</v>
      </c>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0"/>
      <c r="DB15" s="50"/>
      <c r="DC15" s="50"/>
      <c r="DD15" s="50"/>
      <c r="DE15" s="50"/>
      <c r="DF15" s="50"/>
      <c r="DG15" s="50"/>
      <c r="DH15" s="50"/>
      <c r="DI15" s="50"/>
      <c r="DJ15" s="50"/>
      <c r="DK15" s="50"/>
      <c r="DL15" s="50"/>
      <c r="DM15" s="50"/>
      <c r="DN15" s="50"/>
      <c r="DO15" s="50"/>
      <c r="DP15" s="50"/>
      <c r="DQ15" s="50"/>
      <c r="DR15" s="50"/>
      <c r="DS15" s="50"/>
      <c r="DT15" s="50"/>
      <c r="DU15" s="50"/>
      <c r="DV15" s="50"/>
      <c r="DW15" s="50"/>
      <c r="DX15" s="50"/>
      <c r="DY15" s="50"/>
      <c r="DZ15" s="50"/>
      <c r="EA15" s="50"/>
      <c r="EB15" s="50"/>
      <c r="EC15" s="50"/>
      <c r="ED15" s="50"/>
      <c r="EE15" s="50"/>
      <c r="EF15" s="50"/>
      <c r="EG15" s="50"/>
      <c r="EH15" s="50"/>
      <c r="EI15" s="50"/>
      <c r="EJ15" s="50"/>
      <c r="EK15" s="50"/>
      <c r="EL15" s="50"/>
      <c r="EM15" s="50"/>
      <c r="EN15" s="50"/>
      <c r="EO15" s="50"/>
      <c r="EP15" s="50"/>
      <c r="EQ15" s="50"/>
      <c r="ER15" s="50"/>
      <c r="ES15" s="50"/>
      <c r="ET15" s="50"/>
      <c r="EU15" s="50"/>
      <c r="EV15" s="50"/>
      <c r="EW15" s="50"/>
      <c r="EX15" s="50"/>
      <c r="EY15" s="50"/>
      <c r="EZ15" s="50"/>
      <c r="FA15" s="50"/>
      <c r="FB15" s="50"/>
      <c r="FC15" s="50"/>
      <c r="FD15" s="50"/>
      <c r="FE15" s="50"/>
      <c r="FF15" s="50"/>
      <c r="FG15" s="50"/>
      <c r="FH15" s="50"/>
      <c r="FI15" s="50"/>
      <c r="FJ15" s="50"/>
      <c r="FK15" s="50"/>
      <c r="FL15" s="50"/>
      <c r="FM15" s="50"/>
    </row>
    <row r="16" spans="1:169" s="46" customFormat="1" ht="30" customHeight="1">
      <c r="A16" s="13"/>
      <c r="B16" s="58" t="s">
        <v>18</v>
      </c>
      <c r="C16" s="59"/>
      <c r="D16" s="60">
        <v>0.5</v>
      </c>
      <c r="E16" s="99">
        <f>E15+4+1</f>
        <v>45915</v>
      </c>
      <c r="F16" s="99">
        <v>45930</v>
      </c>
      <c r="G16" s="17"/>
      <c r="H16" s="5">
        <f t="shared" ca="1" si="85"/>
        <v>16</v>
      </c>
      <c r="I16" s="50"/>
      <c r="J16" s="50"/>
      <c r="K16" s="50"/>
      <c r="L16" s="50"/>
      <c r="M16" s="50"/>
      <c r="N16" s="50"/>
      <c r="O16" s="50"/>
      <c r="P16" s="50"/>
      <c r="Q16" s="50"/>
      <c r="R16" s="50"/>
      <c r="S16" s="50"/>
      <c r="T16" s="50"/>
      <c r="U16" s="54"/>
      <c r="V16" s="54"/>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c r="DM16" s="50"/>
      <c r="DN16" s="50"/>
      <c r="DO16" s="50"/>
      <c r="DP16" s="50"/>
      <c r="DQ16" s="50"/>
      <c r="DR16" s="50"/>
      <c r="DS16" s="50"/>
      <c r="DT16" s="50"/>
      <c r="DU16" s="50"/>
      <c r="DV16" s="50"/>
      <c r="DW16" s="50"/>
      <c r="DX16" s="50"/>
      <c r="DY16" s="50"/>
      <c r="DZ16" s="50"/>
      <c r="EA16" s="50"/>
      <c r="EB16" s="50"/>
      <c r="EC16" s="50"/>
      <c r="ED16" s="50"/>
      <c r="EE16" s="50"/>
      <c r="EF16" s="50"/>
      <c r="EG16" s="50"/>
      <c r="EH16" s="50"/>
      <c r="EI16" s="50"/>
      <c r="EJ16" s="50"/>
      <c r="EK16" s="50"/>
      <c r="EL16" s="50"/>
      <c r="EM16" s="50"/>
      <c r="EN16" s="50"/>
      <c r="EO16" s="50"/>
      <c r="EP16" s="50"/>
      <c r="EQ16" s="50"/>
      <c r="ER16" s="50"/>
      <c r="ES16" s="50"/>
      <c r="ET16" s="50"/>
      <c r="EU16" s="50"/>
      <c r="EV16" s="50"/>
      <c r="EW16" s="50"/>
      <c r="EX16" s="50"/>
      <c r="EY16" s="50"/>
      <c r="EZ16" s="50"/>
      <c r="FA16" s="50"/>
      <c r="FB16" s="50"/>
      <c r="FC16" s="50"/>
      <c r="FD16" s="50"/>
      <c r="FE16" s="50"/>
      <c r="FF16" s="50"/>
      <c r="FG16" s="50"/>
      <c r="FH16" s="50"/>
      <c r="FI16" s="50"/>
      <c r="FJ16" s="50"/>
      <c r="FK16" s="50"/>
      <c r="FL16" s="50"/>
      <c r="FM16" s="50"/>
    </row>
    <row r="17" spans="1:169" s="46" customFormat="1" ht="30" customHeight="1">
      <c r="A17" s="13"/>
      <c r="B17" s="58" t="s">
        <v>19</v>
      </c>
      <c r="C17" s="59"/>
      <c r="D17" s="60">
        <v>0</v>
      </c>
      <c r="E17" s="99">
        <v>45922</v>
      </c>
      <c r="F17" s="99">
        <v>45955</v>
      </c>
      <c r="G17" s="17"/>
      <c r="H17" s="5">
        <f t="shared" ca="1" si="85"/>
        <v>34</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c r="DA17" s="50"/>
      <c r="DB17" s="50"/>
      <c r="DC17" s="50"/>
      <c r="DD17" s="50"/>
      <c r="DE17" s="50"/>
      <c r="DF17" s="50"/>
      <c r="DG17" s="50"/>
      <c r="DH17" s="50"/>
      <c r="DI17" s="50"/>
      <c r="DJ17" s="50"/>
      <c r="DK17" s="50"/>
      <c r="DL17" s="50"/>
      <c r="DM17" s="50"/>
      <c r="DN17" s="50"/>
      <c r="DO17" s="50"/>
      <c r="DP17" s="50"/>
      <c r="DQ17" s="50"/>
      <c r="DR17" s="50"/>
      <c r="DS17" s="50"/>
      <c r="DT17" s="50"/>
      <c r="DU17" s="50"/>
      <c r="DV17" s="50"/>
      <c r="DW17" s="50"/>
      <c r="DX17" s="50"/>
      <c r="DY17" s="50"/>
      <c r="DZ17" s="50"/>
      <c r="EA17" s="50"/>
      <c r="EB17" s="50"/>
      <c r="EC17" s="50"/>
      <c r="ED17" s="50"/>
      <c r="EE17" s="50"/>
      <c r="EF17" s="50"/>
      <c r="EG17" s="50"/>
      <c r="EH17" s="50"/>
      <c r="EI17" s="50"/>
      <c r="EJ17" s="50"/>
      <c r="EK17" s="50"/>
      <c r="EL17" s="50"/>
      <c r="EM17" s="50"/>
      <c r="EN17" s="50"/>
      <c r="EO17" s="50"/>
      <c r="EP17" s="50"/>
      <c r="EQ17" s="50"/>
      <c r="ER17" s="50"/>
      <c r="ES17" s="50"/>
      <c r="ET17" s="50"/>
      <c r="EU17" s="50"/>
      <c r="EV17" s="50"/>
      <c r="EW17" s="50"/>
      <c r="EX17" s="50"/>
      <c r="EY17" s="50"/>
      <c r="EZ17" s="50"/>
      <c r="FA17" s="50"/>
      <c r="FB17" s="50"/>
      <c r="FC17" s="50"/>
      <c r="FD17" s="50"/>
      <c r="FE17" s="50"/>
      <c r="FF17" s="50"/>
      <c r="FG17" s="50"/>
      <c r="FH17" s="50"/>
      <c r="FI17" s="50"/>
      <c r="FJ17" s="50"/>
      <c r="FK17" s="50"/>
      <c r="FL17" s="50"/>
      <c r="FM17" s="50"/>
    </row>
    <row r="18" spans="1:169" s="46" customFormat="1" ht="30" customHeight="1">
      <c r="A18" s="13"/>
      <c r="B18" s="58" t="s">
        <v>20</v>
      </c>
      <c r="C18" s="59"/>
      <c r="D18" s="60">
        <v>0</v>
      </c>
      <c r="E18" s="99">
        <v>45964</v>
      </c>
      <c r="F18" s="99">
        <v>45968</v>
      </c>
      <c r="G18" s="17"/>
      <c r="H18" s="5">
        <f t="shared" ca="1" si="85"/>
        <v>5</v>
      </c>
      <c r="I18" s="50"/>
      <c r="J18" s="50"/>
      <c r="K18" s="50"/>
      <c r="L18" s="50"/>
      <c r="M18" s="50"/>
      <c r="N18" s="50"/>
      <c r="O18" s="50"/>
      <c r="P18" s="50"/>
      <c r="Q18" s="50"/>
      <c r="R18" s="50"/>
      <c r="S18" s="50"/>
      <c r="T18" s="50"/>
      <c r="U18" s="50"/>
      <c r="V18" s="50"/>
      <c r="W18" s="50"/>
      <c r="X18" s="50"/>
      <c r="Y18" s="54"/>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c r="DM18" s="50"/>
      <c r="DN18" s="50"/>
      <c r="DO18" s="50"/>
      <c r="DP18" s="50"/>
      <c r="DQ18" s="50"/>
      <c r="DR18" s="50"/>
      <c r="DS18" s="50"/>
      <c r="DT18" s="50"/>
      <c r="DU18" s="50"/>
      <c r="DV18" s="50"/>
      <c r="DW18" s="50"/>
      <c r="DX18" s="50"/>
      <c r="DY18" s="50"/>
      <c r="DZ18" s="50"/>
      <c r="EA18" s="50"/>
      <c r="EB18" s="50"/>
      <c r="EC18" s="50"/>
      <c r="ED18" s="50"/>
      <c r="EE18" s="50"/>
      <c r="EF18" s="50"/>
      <c r="EG18" s="50"/>
      <c r="EH18" s="50"/>
      <c r="EI18" s="50"/>
      <c r="EJ18" s="50"/>
      <c r="EK18" s="50"/>
      <c r="EL18" s="50"/>
      <c r="EM18" s="50"/>
      <c r="EN18" s="50"/>
      <c r="EO18" s="50"/>
      <c r="EP18" s="50"/>
      <c r="EQ18" s="50"/>
      <c r="ER18" s="50"/>
      <c r="ES18" s="50"/>
      <c r="ET18" s="50"/>
      <c r="EU18" s="50"/>
      <c r="EV18" s="50"/>
      <c r="EW18" s="50"/>
      <c r="EX18" s="50"/>
      <c r="EY18" s="50"/>
      <c r="EZ18" s="50"/>
      <c r="FA18" s="50"/>
      <c r="FB18" s="50"/>
      <c r="FC18" s="50"/>
      <c r="FD18" s="50"/>
      <c r="FE18" s="50"/>
      <c r="FF18" s="50"/>
      <c r="FG18" s="50"/>
      <c r="FH18" s="50"/>
      <c r="FI18" s="50"/>
      <c r="FJ18" s="50"/>
      <c r="FK18" s="50"/>
      <c r="FL18" s="50"/>
      <c r="FM18" s="50"/>
    </row>
    <row r="19" spans="1:169" s="46" customFormat="1" ht="30" customHeight="1">
      <c r="A19" s="13"/>
      <c r="B19" s="58" t="s">
        <v>21</v>
      </c>
      <c r="C19" s="59"/>
      <c r="D19" s="60">
        <v>0</v>
      </c>
      <c r="E19" s="99">
        <v>45950</v>
      </c>
      <c r="F19" s="99">
        <v>45954</v>
      </c>
      <c r="G19" s="17"/>
      <c r="H19" s="5">
        <f t="shared" ca="1" si="85"/>
        <v>5</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0"/>
      <c r="DB19" s="50"/>
      <c r="DC19" s="50"/>
      <c r="DD19" s="50"/>
      <c r="DE19" s="50"/>
      <c r="DF19" s="50"/>
      <c r="DG19" s="50"/>
      <c r="DH19" s="50"/>
      <c r="DI19" s="50"/>
      <c r="DJ19" s="50"/>
      <c r="DK19" s="50"/>
      <c r="DL19" s="50"/>
      <c r="DM19" s="50"/>
      <c r="DN19" s="50"/>
      <c r="DO19" s="50"/>
      <c r="DP19" s="50"/>
      <c r="DQ19" s="50"/>
      <c r="DR19" s="50"/>
      <c r="DS19" s="50"/>
      <c r="DT19" s="50"/>
      <c r="DU19" s="50"/>
      <c r="DV19" s="50"/>
      <c r="DW19" s="50"/>
      <c r="DX19" s="50"/>
      <c r="DY19" s="50"/>
      <c r="DZ19" s="50"/>
      <c r="EA19" s="50"/>
      <c r="EB19" s="50"/>
      <c r="EC19" s="50"/>
      <c r="ED19" s="50"/>
      <c r="EE19" s="50"/>
      <c r="EF19" s="50"/>
      <c r="EG19" s="50"/>
      <c r="EH19" s="50"/>
      <c r="EI19" s="50"/>
      <c r="EJ19" s="50"/>
      <c r="EK19" s="50"/>
      <c r="EL19" s="50"/>
      <c r="EM19" s="50"/>
      <c r="EN19" s="50"/>
      <c r="EO19" s="50"/>
      <c r="EP19" s="50"/>
      <c r="EQ19" s="50"/>
      <c r="ER19" s="50"/>
      <c r="ES19" s="50"/>
      <c r="ET19" s="50"/>
      <c r="EU19" s="50"/>
      <c r="EV19" s="50"/>
      <c r="EW19" s="50"/>
      <c r="EX19" s="50"/>
      <c r="EY19" s="50"/>
      <c r="EZ19" s="50"/>
      <c r="FA19" s="50"/>
      <c r="FB19" s="50"/>
      <c r="FC19" s="50"/>
      <c r="FD19" s="50"/>
      <c r="FE19" s="50"/>
      <c r="FF19" s="50"/>
      <c r="FG19" s="50"/>
      <c r="FH19" s="50"/>
      <c r="FI19" s="50"/>
      <c r="FJ19" s="50"/>
      <c r="FK19" s="50"/>
      <c r="FL19" s="50"/>
      <c r="FM19" s="50"/>
    </row>
    <row r="20" spans="1:169" s="46" customFormat="1" ht="30" customHeight="1">
      <c r="A20" s="13"/>
      <c r="B20" s="61" t="s">
        <v>22</v>
      </c>
      <c r="C20" s="62"/>
      <c r="D20" s="63"/>
      <c r="E20" s="100"/>
      <c r="F20" s="101"/>
      <c r="G20" s="17"/>
      <c r="H20" s="5" t="str">
        <f t="shared" ca="1" si="85"/>
        <v/>
      </c>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64"/>
      <c r="BV20" s="64"/>
      <c r="BW20" s="64"/>
      <c r="BX20" s="64"/>
      <c r="BY20" s="64"/>
      <c r="BZ20" s="64"/>
      <c r="CA20" s="64"/>
      <c r="CB20" s="64"/>
      <c r="CC20" s="64"/>
      <c r="CD20" s="64"/>
      <c r="CE20" s="64"/>
      <c r="CF20" s="64"/>
      <c r="CG20" s="64"/>
      <c r="CH20" s="64"/>
      <c r="CI20" s="64"/>
      <c r="CJ20" s="64"/>
      <c r="CK20" s="64"/>
      <c r="CL20" s="64"/>
      <c r="CM20" s="64"/>
      <c r="CN20" s="64"/>
      <c r="CO20" s="64"/>
      <c r="CP20" s="64"/>
      <c r="CQ20" s="64"/>
      <c r="CR20" s="64"/>
      <c r="CS20" s="64"/>
      <c r="CT20" s="64"/>
      <c r="CU20" s="64"/>
      <c r="CV20" s="64"/>
      <c r="CW20" s="64"/>
      <c r="CX20" s="64"/>
      <c r="CY20" s="64"/>
      <c r="CZ20" s="64"/>
      <c r="DA20" s="64"/>
      <c r="DB20" s="64"/>
      <c r="DC20" s="64"/>
      <c r="DD20" s="64"/>
      <c r="DE20" s="64"/>
      <c r="DF20" s="64"/>
      <c r="DG20" s="64"/>
      <c r="DH20" s="64"/>
      <c r="DI20" s="64"/>
      <c r="DJ20" s="64"/>
      <c r="DK20" s="64"/>
      <c r="DL20" s="64"/>
      <c r="DM20" s="64"/>
      <c r="DN20" s="64"/>
      <c r="DO20" s="64"/>
      <c r="DP20" s="64"/>
      <c r="DQ20" s="64"/>
      <c r="DR20" s="64"/>
      <c r="DS20" s="64"/>
      <c r="DT20" s="64"/>
      <c r="DU20" s="64"/>
      <c r="DV20" s="64"/>
      <c r="DW20" s="64"/>
      <c r="DX20" s="64"/>
      <c r="DY20" s="64"/>
      <c r="DZ20" s="64"/>
      <c r="EA20" s="64"/>
      <c r="EB20" s="64"/>
      <c r="EC20" s="64"/>
      <c r="ED20" s="64"/>
      <c r="EE20" s="64"/>
      <c r="EF20" s="64"/>
      <c r="EG20" s="64"/>
      <c r="EH20" s="64"/>
      <c r="EI20" s="64"/>
      <c r="EJ20" s="64"/>
      <c r="EK20" s="64"/>
      <c r="EL20" s="64"/>
      <c r="EM20" s="64"/>
      <c r="EN20" s="64"/>
      <c r="EO20" s="64"/>
      <c r="EP20" s="64"/>
      <c r="EQ20" s="64"/>
      <c r="ER20" s="64"/>
      <c r="ES20" s="64"/>
      <c r="ET20" s="64"/>
      <c r="EU20" s="64"/>
      <c r="EV20" s="64"/>
      <c r="EW20" s="64"/>
      <c r="EX20" s="64"/>
      <c r="EY20" s="64"/>
      <c r="EZ20" s="64"/>
      <c r="FA20" s="64"/>
      <c r="FB20" s="64"/>
      <c r="FC20" s="64"/>
      <c r="FD20" s="64"/>
      <c r="FE20" s="64"/>
      <c r="FF20" s="64"/>
      <c r="FG20" s="64"/>
      <c r="FH20" s="64"/>
      <c r="FI20" s="64"/>
      <c r="FJ20" s="64"/>
      <c r="FK20" s="64"/>
      <c r="FL20" s="64"/>
      <c r="FM20" s="64"/>
    </row>
    <row r="21" spans="1:169" s="46" customFormat="1" ht="30" customHeight="1">
      <c r="A21" s="13"/>
      <c r="B21" s="65" t="s">
        <v>23</v>
      </c>
      <c r="C21" s="66"/>
      <c r="D21" s="67">
        <v>0</v>
      </c>
      <c r="E21" s="102">
        <v>45957</v>
      </c>
      <c r="F21" s="102">
        <f>E21+5+5+10+11</f>
        <v>45988</v>
      </c>
      <c r="G21" s="17"/>
      <c r="H21" s="5">
        <f t="shared" ca="1" si="85"/>
        <v>32</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row>
    <row r="22" spans="1:169" s="46" customFormat="1" ht="30" customHeight="1">
      <c r="A22" s="13"/>
      <c r="B22" s="65" t="s">
        <v>24</v>
      </c>
      <c r="C22" s="66"/>
      <c r="D22" s="67">
        <v>0</v>
      </c>
      <c r="E22" s="102">
        <v>45991</v>
      </c>
      <c r="F22" s="102">
        <f>E22+4+23+3</f>
        <v>46021</v>
      </c>
      <c r="G22" s="17"/>
      <c r="H22" s="5">
        <f t="shared" ca="1" si="85"/>
        <v>31</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c r="DA22" s="50"/>
      <c r="DB22" s="50"/>
      <c r="DC22" s="50"/>
      <c r="DD22" s="50"/>
      <c r="DE22" s="50"/>
      <c r="DF22" s="50"/>
      <c r="DG22" s="50"/>
      <c r="DH22" s="50"/>
      <c r="DI22" s="50"/>
      <c r="DJ22" s="50"/>
      <c r="DK22" s="50"/>
      <c r="DL22" s="50"/>
      <c r="DM22" s="50"/>
      <c r="DN22" s="50"/>
      <c r="DO22" s="50"/>
      <c r="DP22" s="50"/>
      <c r="DQ22" s="50"/>
      <c r="DR22" s="50"/>
      <c r="DS22" s="50"/>
      <c r="DT22" s="50"/>
      <c r="DU22" s="50"/>
      <c r="DV22" s="50"/>
      <c r="DW22" s="50"/>
      <c r="DX22" s="50"/>
      <c r="DY22" s="50"/>
      <c r="DZ22" s="50"/>
      <c r="EA22" s="50"/>
      <c r="EB22" s="50"/>
      <c r="EC22" s="50"/>
      <c r="ED22" s="50"/>
      <c r="EE22" s="50"/>
      <c r="EF22" s="50"/>
      <c r="EG22" s="50"/>
      <c r="EH22" s="50"/>
      <c r="EI22" s="50"/>
      <c r="EJ22" s="50"/>
      <c r="EK22" s="50"/>
      <c r="EL22" s="50"/>
      <c r="EM22" s="50"/>
      <c r="EN22" s="50"/>
      <c r="EO22" s="50"/>
      <c r="EP22" s="50"/>
      <c r="EQ22" s="50"/>
      <c r="ER22" s="50"/>
      <c r="ES22" s="50"/>
      <c r="ET22" s="50"/>
      <c r="EU22" s="50"/>
      <c r="EV22" s="50"/>
      <c r="EW22" s="50"/>
      <c r="EX22" s="50"/>
      <c r="EY22" s="50"/>
      <c r="EZ22" s="50"/>
      <c r="FA22" s="50"/>
      <c r="FB22" s="50"/>
      <c r="FC22" s="50"/>
      <c r="FD22" s="50"/>
      <c r="FE22" s="50"/>
      <c r="FF22" s="50"/>
      <c r="FG22" s="50"/>
      <c r="FH22" s="50"/>
      <c r="FI22" s="50"/>
      <c r="FJ22" s="50"/>
      <c r="FK22" s="50"/>
      <c r="FL22" s="50"/>
      <c r="FM22" s="50"/>
    </row>
    <row r="23" spans="1:169" s="46" customFormat="1" ht="30" customHeight="1">
      <c r="A23" s="13"/>
      <c r="B23" s="65" t="s">
        <v>25</v>
      </c>
      <c r="C23" s="66"/>
      <c r="D23" s="67">
        <v>0</v>
      </c>
      <c r="E23" s="102">
        <v>45956</v>
      </c>
      <c r="F23" s="102">
        <v>45977</v>
      </c>
      <c r="G23" s="17"/>
      <c r="H23" s="5">
        <f t="shared" ca="1" si="85"/>
        <v>22</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row>
    <row r="24" spans="1:169" s="46" customFormat="1" ht="30" customHeight="1">
      <c r="A24" s="13"/>
      <c r="B24" s="65" t="s">
        <v>26</v>
      </c>
      <c r="C24" s="66"/>
      <c r="D24" s="67">
        <v>0</v>
      </c>
      <c r="E24" s="102">
        <v>45992</v>
      </c>
      <c r="F24" s="102">
        <v>46003</v>
      </c>
      <c r="G24" s="17"/>
      <c r="H24" s="5">
        <f t="shared" ca="1" si="85"/>
        <v>12</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c r="ER24" s="50"/>
      <c r="ES24" s="50"/>
      <c r="ET24" s="50"/>
      <c r="EU24" s="50"/>
      <c r="EV24" s="50"/>
      <c r="EW24" s="50"/>
      <c r="EX24" s="50"/>
      <c r="EY24" s="50"/>
      <c r="EZ24" s="50"/>
      <c r="FA24" s="50"/>
      <c r="FB24" s="50"/>
      <c r="FC24" s="50"/>
      <c r="FD24" s="50"/>
      <c r="FE24" s="50"/>
      <c r="FF24" s="50"/>
      <c r="FG24" s="50"/>
      <c r="FH24" s="50"/>
      <c r="FI24" s="50"/>
      <c r="FJ24" s="50"/>
      <c r="FK24" s="50"/>
      <c r="FL24" s="50"/>
      <c r="FM24" s="50"/>
    </row>
    <row r="25" spans="1:169" s="46" customFormat="1" ht="30" customHeight="1">
      <c r="A25" s="13"/>
      <c r="B25" s="65"/>
      <c r="C25" s="66"/>
      <c r="D25" s="67"/>
      <c r="E25" s="102"/>
      <c r="F25" s="102"/>
      <c r="G25" s="17"/>
      <c r="H25" s="5" t="str">
        <f t="shared" ca="1" si="85"/>
        <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0"/>
      <c r="DB25" s="50"/>
      <c r="DC25" s="50"/>
      <c r="DD25" s="50"/>
      <c r="DE25" s="50"/>
      <c r="DF25" s="50"/>
      <c r="DG25" s="50"/>
      <c r="DH25" s="50"/>
      <c r="DI25" s="50"/>
      <c r="DJ25" s="50"/>
      <c r="DK25" s="50"/>
      <c r="DL25" s="50"/>
      <c r="DM25" s="50"/>
      <c r="DN25" s="50"/>
      <c r="DO25" s="50"/>
      <c r="DP25" s="50"/>
      <c r="DQ25" s="50"/>
      <c r="DR25" s="50"/>
      <c r="DS25" s="50"/>
      <c r="DT25" s="50"/>
      <c r="DU25" s="50"/>
      <c r="DV25" s="50"/>
      <c r="DW25" s="50"/>
      <c r="DX25" s="50"/>
      <c r="DY25" s="50"/>
      <c r="DZ25" s="50"/>
      <c r="EA25" s="50"/>
      <c r="EB25" s="50"/>
      <c r="EC25" s="50"/>
      <c r="ED25" s="50"/>
      <c r="EE25" s="50"/>
      <c r="EF25" s="50"/>
      <c r="EG25" s="50"/>
      <c r="EH25" s="50"/>
      <c r="EI25" s="50"/>
      <c r="EJ25" s="50"/>
      <c r="EK25" s="50"/>
      <c r="EL25" s="50"/>
      <c r="EM25" s="50"/>
      <c r="EN25" s="50"/>
      <c r="EO25" s="50"/>
      <c r="EP25" s="50"/>
      <c r="EQ25" s="50"/>
      <c r="ER25" s="50"/>
      <c r="ES25" s="50"/>
      <c r="ET25" s="50"/>
      <c r="EU25" s="50"/>
      <c r="EV25" s="50"/>
      <c r="EW25" s="50"/>
      <c r="EX25" s="50"/>
      <c r="EY25" s="50"/>
      <c r="EZ25" s="50"/>
      <c r="FA25" s="50"/>
      <c r="FB25" s="50"/>
      <c r="FC25" s="50"/>
      <c r="FD25" s="50"/>
      <c r="FE25" s="50"/>
      <c r="FF25" s="50"/>
      <c r="FG25" s="50"/>
      <c r="FH25" s="50"/>
      <c r="FI25" s="50"/>
      <c r="FJ25" s="50"/>
      <c r="FK25" s="50"/>
      <c r="FL25" s="50"/>
      <c r="FM25" s="50"/>
    </row>
    <row r="26" spans="1:169" s="46" customFormat="1" ht="30" customHeight="1">
      <c r="A26" s="13"/>
      <c r="B26" s="68" t="s">
        <v>27</v>
      </c>
      <c r="C26" s="69"/>
      <c r="D26" s="70"/>
      <c r="E26" s="103"/>
      <c r="F26" s="104"/>
      <c r="G26" s="17"/>
      <c r="H26" s="5" t="str">
        <f t="shared" ca="1" si="85"/>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row>
    <row r="27" spans="1:169" s="46" customFormat="1" ht="30" customHeight="1">
      <c r="A27" s="13"/>
      <c r="B27" s="72" t="s">
        <v>28</v>
      </c>
      <c r="C27" s="73"/>
      <c r="D27" s="74">
        <v>0</v>
      </c>
      <c r="E27" s="105">
        <v>46020</v>
      </c>
      <c r="F27" s="105">
        <v>46024</v>
      </c>
      <c r="G27" s="17"/>
      <c r="H27" s="5">
        <f t="shared" ca="1" si="85"/>
        <v>5</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row>
    <row r="28" spans="1:169" s="46" customFormat="1" ht="30" customHeight="1">
      <c r="A28" s="13"/>
      <c r="B28" s="72" t="s">
        <v>29</v>
      </c>
      <c r="C28" s="73"/>
      <c r="D28" s="74">
        <v>0</v>
      </c>
      <c r="E28" s="105">
        <f>F27</f>
        <v>46024</v>
      </c>
      <c r="F28" s="105">
        <v>46029</v>
      </c>
      <c r="G28" s="17"/>
      <c r="H28" s="5">
        <f t="shared" ca="1" si="85"/>
        <v>6</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row>
    <row r="29" spans="1:169" s="46" customFormat="1" ht="30" customHeight="1">
      <c r="A29" s="13"/>
      <c r="B29" s="72" t="s">
        <v>30</v>
      </c>
      <c r="C29" s="73"/>
      <c r="D29" s="74">
        <v>0</v>
      </c>
      <c r="E29" s="105">
        <v>45989</v>
      </c>
      <c r="F29" s="105">
        <v>46024</v>
      </c>
      <c r="G29" s="17"/>
      <c r="H29" s="5">
        <f t="shared" ca="1" si="85"/>
        <v>36</v>
      </c>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0"/>
      <c r="DB29" s="50"/>
      <c r="DC29" s="50"/>
      <c r="DD29" s="50"/>
      <c r="DE29" s="50"/>
      <c r="DF29" s="50"/>
      <c r="DG29" s="50"/>
      <c r="DH29" s="50"/>
      <c r="DI29" s="50"/>
      <c r="DJ29" s="50"/>
      <c r="DK29" s="50"/>
      <c r="DL29" s="50"/>
      <c r="DM29" s="50"/>
      <c r="DN29" s="50"/>
      <c r="DO29" s="50"/>
      <c r="DP29" s="50"/>
      <c r="DQ29" s="50"/>
      <c r="DR29" s="50"/>
      <c r="DS29" s="50"/>
      <c r="DT29" s="50"/>
      <c r="DU29" s="50"/>
      <c r="DV29" s="50"/>
      <c r="DW29" s="50"/>
      <c r="DX29" s="50"/>
      <c r="DY29" s="50"/>
      <c r="DZ29" s="50"/>
      <c r="EA29" s="50"/>
      <c r="EB29" s="50"/>
      <c r="EC29" s="50"/>
      <c r="ED29" s="50"/>
      <c r="EE29" s="50"/>
      <c r="EF29" s="50"/>
      <c r="EG29" s="50"/>
      <c r="EH29" s="50"/>
      <c r="EI29" s="50"/>
      <c r="EJ29" s="50"/>
      <c r="EK29" s="50"/>
      <c r="EL29" s="50"/>
      <c r="EM29" s="50"/>
      <c r="EN29" s="50"/>
      <c r="EO29" s="50"/>
      <c r="EP29" s="50"/>
      <c r="EQ29" s="50"/>
      <c r="ER29" s="50"/>
      <c r="ES29" s="50"/>
      <c r="ET29" s="50"/>
      <c r="EU29" s="50"/>
      <c r="EV29" s="50"/>
      <c r="EW29" s="50"/>
      <c r="EX29" s="50"/>
      <c r="EY29" s="50"/>
      <c r="EZ29" s="50"/>
      <c r="FA29" s="50"/>
      <c r="FB29" s="50"/>
      <c r="FC29" s="50"/>
      <c r="FD29" s="50"/>
      <c r="FE29" s="50"/>
      <c r="FF29" s="50"/>
      <c r="FG29" s="50"/>
      <c r="FH29" s="50"/>
      <c r="FI29" s="50"/>
      <c r="FJ29" s="50"/>
      <c r="FK29" s="50"/>
      <c r="FL29" s="50"/>
      <c r="FM29" s="50"/>
    </row>
    <row r="30" spans="1:169" s="46" customFormat="1" ht="30" customHeight="1">
      <c r="A30" s="13"/>
      <c r="B30" s="72" t="s">
        <v>31</v>
      </c>
      <c r="C30" s="73"/>
      <c r="D30" s="74"/>
      <c r="E30" s="105"/>
      <c r="F30" s="105"/>
      <c r="G30" s="17"/>
      <c r="H30" s="5" t="str">
        <f t="shared" ca="1" si="85"/>
        <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0"/>
      <c r="CY30" s="50"/>
      <c r="CZ30" s="50"/>
      <c r="DA30" s="50"/>
      <c r="DB30" s="50"/>
      <c r="DC30" s="50"/>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c r="ES30" s="50"/>
      <c r="ET30" s="50"/>
      <c r="EU30" s="50"/>
      <c r="EV30" s="50"/>
      <c r="EW30" s="50"/>
      <c r="EX30" s="50"/>
      <c r="EY30" s="50"/>
      <c r="EZ30" s="50"/>
      <c r="FA30" s="50"/>
      <c r="FB30" s="50"/>
      <c r="FC30" s="50"/>
      <c r="FD30" s="50"/>
      <c r="FE30" s="50"/>
      <c r="FF30" s="50"/>
      <c r="FG30" s="50"/>
      <c r="FH30" s="50"/>
      <c r="FI30" s="50"/>
      <c r="FJ30" s="50"/>
      <c r="FK30" s="50"/>
      <c r="FL30" s="50"/>
      <c r="FM30" s="50"/>
    </row>
    <row r="31" spans="1:169" s="46" customFormat="1" ht="30" customHeight="1">
      <c r="A31" s="13"/>
      <c r="B31" s="72"/>
      <c r="C31" s="73"/>
      <c r="D31" s="74"/>
      <c r="E31" s="105"/>
      <c r="F31" s="105"/>
      <c r="G31" s="17"/>
      <c r="H31" s="5" t="str">
        <f t="shared" ca="1" si="85"/>
        <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row>
    <row r="32" spans="1:169" s="46" customFormat="1" ht="30" customHeight="1" thickBot="1">
      <c r="A32" s="13"/>
      <c r="B32" s="75"/>
      <c r="C32" s="76"/>
      <c r="D32" s="77"/>
      <c r="E32" s="78"/>
      <c r="F32" s="78"/>
      <c r="G32" s="17"/>
      <c r="H32" s="5" t="str">
        <f t="shared" ca="1" si="8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c r="A33" s="14"/>
      <c r="B33" s="79"/>
      <c r="C33" s="80"/>
      <c r="D33" s="81"/>
      <c r="E33" s="82"/>
      <c r="F33" s="83"/>
      <c r="G33" s="17"/>
      <c r="H33" s="6" t="str">
        <f t="shared" ca="1" si="85"/>
        <v/>
      </c>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row>
    <row r="34" spans="1:64" ht="30" customHeight="1">
      <c r="G34" s="3"/>
    </row>
    <row r="35" spans="1:64" ht="30" customHeight="1">
      <c r="C35" s="16"/>
      <c r="F35" s="15"/>
    </row>
    <row r="36" spans="1:64" ht="30" customHeight="1">
      <c r="C36" s="4"/>
    </row>
  </sheetData>
  <mergeCells count="33">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s>
  <conditionalFormatting sqref="D7:D33">
    <cfRule type="dataBar" priority="17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58" priority="156">
      <formula>AND(task_start&lt;=I$5,ROUNDDOWN((task_end-task_start+1)*task_progress,0)+task_start-1&gt;=I$5)</formula>
    </cfRule>
    <cfRule type="expression" dxfId="157" priority="157" stopIfTrue="1">
      <formula>AND(task_end&gt;=I$5,task_start&lt;J$5)</formula>
    </cfRule>
  </conditionalFormatting>
  <conditionalFormatting sqref="I15:BL19">
    <cfRule type="expression" dxfId="156" priority="154">
      <formula>AND(task_start&lt;=I$5,ROUNDDOWN((task_end-task_start+1)*task_progress,0)+task_start-1&gt;=I$5)</formula>
    </cfRule>
    <cfRule type="expression" dxfId="155" priority="155" stopIfTrue="1">
      <formula>AND(task_end&gt;=I$5,task_start&lt;J$5)</formula>
    </cfRule>
  </conditionalFormatting>
  <conditionalFormatting sqref="I21:BL25">
    <cfRule type="expression" dxfId="154" priority="152">
      <formula>AND(task_start&lt;=I$5,ROUNDDOWN((task_end-task_start+1)*task_progress,0)+task_start-1&gt;=I$5)</formula>
    </cfRule>
    <cfRule type="expression" dxfId="153" priority="153" stopIfTrue="1">
      <formula>AND(task_end&gt;=I$5,task_start&lt;J$5)</formula>
    </cfRule>
  </conditionalFormatting>
  <conditionalFormatting sqref="I27:BL31">
    <cfRule type="expression" dxfId="152" priority="186">
      <formula>AND(task_start&lt;=I$5,ROUNDDOWN((task_end-task_start+1)*task_progress,0)+task_start-1&gt;=I$5)</formula>
    </cfRule>
    <cfRule type="expression" dxfId="151" priority="187" stopIfTrue="1">
      <formula>AND(task_end&gt;=I$5,task_start&lt;J$5)</formula>
    </cfRule>
  </conditionalFormatting>
  <conditionalFormatting sqref="I4:BL31 I21:BL25 I15:BL19 I9:BL13 I27:BL31">
    <cfRule type="expression" dxfId="150" priority="151">
      <formula>AND(TODAY()&gt;=I$5, TODAY()&lt;J$5)</formula>
    </cfRule>
  </conditionalFormatting>
  <conditionalFormatting sqref="BM4:BS6">
    <cfRule type="expression" dxfId="149" priority="150">
      <formula>AND(TODAY()&gt;=BM$5, TODAY()&lt;BN$5)</formula>
    </cfRule>
  </conditionalFormatting>
  <conditionalFormatting sqref="BM9:BS13">
    <cfRule type="expression" dxfId="148" priority="146">
      <formula>AND(task_start&lt;=BM$5,ROUNDDOWN((task_end-task_start+1)*task_progress,0)+task_start-1&gt;=BM$5)</formula>
    </cfRule>
    <cfRule type="expression" dxfId="147" priority="147" stopIfTrue="1">
      <formula>AND(task_end&gt;=BM$5,task_start&lt;BN$5)</formula>
    </cfRule>
  </conditionalFormatting>
  <conditionalFormatting sqref="BM15:BS19">
    <cfRule type="expression" dxfId="146" priority="144">
      <formula>AND(task_start&lt;=BM$5,ROUNDDOWN((task_end-task_start+1)*task_progress,0)+task_start-1&gt;=BM$5)</formula>
    </cfRule>
    <cfRule type="expression" dxfId="145" priority="145" stopIfTrue="1">
      <formula>AND(task_end&gt;=BM$5,task_start&lt;BN$5)</formula>
    </cfRule>
  </conditionalFormatting>
  <conditionalFormatting sqref="BM21:BS25">
    <cfRule type="expression" dxfId="144" priority="142">
      <formula>AND(task_start&lt;=BM$5,ROUNDDOWN((task_end-task_start+1)*task_progress,0)+task_start-1&gt;=BM$5)</formula>
    </cfRule>
    <cfRule type="expression" dxfId="143" priority="143" stopIfTrue="1">
      <formula>AND(task_end&gt;=BM$5,task_start&lt;BN$5)</formula>
    </cfRule>
  </conditionalFormatting>
  <conditionalFormatting sqref="BM27:BS31">
    <cfRule type="expression" dxfId="142" priority="148">
      <formula>AND(task_start&lt;=BM$5,ROUNDDOWN((task_end-task_start+1)*task_progress,0)+task_start-1&gt;=BM$5)</formula>
    </cfRule>
    <cfRule type="expression" dxfId="141" priority="149" stopIfTrue="1">
      <formula>AND(task_end&gt;=BM$5,task_start&lt;BN$5)</formula>
    </cfRule>
  </conditionalFormatting>
  <conditionalFormatting sqref="BM9:BS31">
    <cfRule type="expression" dxfId="140" priority="141">
      <formula>AND(TODAY()&gt;=BM$5, TODAY()&lt;BN$5)</formula>
    </cfRule>
  </conditionalFormatting>
  <conditionalFormatting sqref="BT4:BZ6">
    <cfRule type="expression" dxfId="139" priority="140">
      <formula>AND(TODAY()&gt;=BT$5, TODAY()&lt;BU$5)</formula>
    </cfRule>
  </conditionalFormatting>
  <conditionalFormatting sqref="BT9:BZ13">
    <cfRule type="expression" dxfId="138" priority="136">
      <formula>AND(task_start&lt;=BT$5,ROUNDDOWN((task_end-task_start+1)*task_progress,0)+task_start-1&gt;=BT$5)</formula>
    </cfRule>
    <cfRule type="expression" dxfId="137" priority="137" stopIfTrue="1">
      <formula>AND(task_end&gt;=BT$5,task_start&lt;BU$5)</formula>
    </cfRule>
  </conditionalFormatting>
  <conditionalFormatting sqref="BT15:BZ19">
    <cfRule type="expression" dxfId="136" priority="134">
      <formula>AND(task_start&lt;=BT$5,ROUNDDOWN((task_end-task_start+1)*task_progress,0)+task_start-1&gt;=BT$5)</formula>
    </cfRule>
    <cfRule type="expression" dxfId="135" priority="135" stopIfTrue="1">
      <formula>AND(task_end&gt;=BT$5,task_start&lt;BU$5)</formula>
    </cfRule>
  </conditionalFormatting>
  <conditionalFormatting sqref="BT21:BZ25">
    <cfRule type="expression" dxfId="134" priority="132">
      <formula>AND(task_start&lt;=BT$5,ROUNDDOWN((task_end-task_start+1)*task_progress,0)+task_start-1&gt;=BT$5)</formula>
    </cfRule>
    <cfRule type="expression" dxfId="133" priority="133" stopIfTrue="1">
      <formula>AND(task_end&gt;=BT$5,task_start&lt;BU$5)</formula>
    </cfRule>
  </conditionalFormatting>
  <conditionalFormatting sqref="BT27:BZ31">
    <cfRule type="expression" dxfId="132" priority="138">
      <formula>AND(task_start&lt;=BT$5,ROUNDDOWN((task_end-task_start+1)*task_progress,0)+task_start-1&gt;=BT$5)</formula>
    </cfRule>
    <cfRule type="expression" dxfId="131" priority="139" stopIfTrue="1">
      <formula>AND(task_end&gt;=BT$5,task_start&lt;BU$5)</formula>
    </cfRule>
  </conditionalFormatting>
  <conditionalFormatting sqref="BT9:BZ31">
    <cfRule type="expression" dxfId="130" priority="131">
      <formula>AND(TODAY()&gt;=BT$5, TODAY()&lt;BU$5)</formula>
    </cfRule>
  </conditionalFormatting>
  <conditionalFormatting sqref="CA4:CG6">
    <cfRule type="expression" dxfId="129" priority="130">
      <formula>AND(TODAY()&gt;=CA$5, TODAY()&lt;CB$5)</formula>
    </cfRule>
  </conditionalFormatting>
  <conditionalFormatting sqref="CA9:CG13">
    <cfRule type="expression" dxfId="128" priority="126">
      <formula>AND(task_start&lt;=CA$5,ROUNDDOWN((task_end-task_start+1)*task_progress,0)+task_start-1&gt;=CA$5)</formula>
    </cfRule>
    <cfRule type="expression" dxfId="127" priority="127" stopIfTrue="1">
      <formula>AND(task_end&gt;=CA$5,task_start&lt;CB$5)</formula>
    </cfRule>
  </conditionalFormatting>
  <conditionalFormatting sqref="CA15:CG19">
    <cfRule type="expression" dxfId="126" priority="124">
      <formula>AND(task_start&lt;=CA$5,ROUNDDOWN((task_end-task_start+1)*task_progress,0)+task_start-1&gt;=CA$5)</formula>
    </cfRule>
    <cfRule type="expression" dxfId="125" priority="125" stopIfTrue="1">
      <formula>AND(task_end&gt;=CA$5,task_start&lt;CB$5)</formula>
    </cfRule>
  </conditionalFormatting>
  <conditionalFormatting sqref="CA21:CG25">
    <cfRule type="expression" dxfId="124" priority="122">
      <formula>AND(task_start&lt;=CA$5,ROUNDDOWN((task_end-task_start+1)*task_progress,0)+task_start-1&gt;=CA$5)</formula>
    </cfRule>
    <cfRule type="expression" dxfId="123" priority="123" stopIfTrue="1">
      <formula>AND(task_end&gt;=CA$5,task_start&lt;CB$5)</formula>
    </cfRule>
  </conditionalFormatting>
  <conditionalFormatting sqref="CA27:CG31">
    <cfRule type="expression" dxfId="122" priority="128">
      <formula>AND(task_start&lt;=CA$5,ROUNDDOWN((task_end-task_start+1)*task_progress,0)+task_start-1&gt;=CA$5)</formula>
    </cfRule>
    <cfRule type="expression" dxfId="121" priority="129" stopIfTrue="1">
      <formula>AND(task_end&gt;=CA$5,task_start&lt;CB$5)</formula>
    </cfRule>
  </conditionalFormatting>
  <conditionalFormatting sqref="CA9:CG31">
    <cfRule type="expression" dxfId="120" priority="121">
      <formula>AND(TODAY()&gt;=CA$5, TODAY()&lt;CB$5)</formula>
    </cfRule>
  </conditionalFormatting>
  <conditionalFormatting sqref="CH4:CN6">
    <cfRule type="expression" dxfId="119" priority="120">
      <formula>AND(TODAY()&gt;=CH$5, TODAY()&lt;CI$5)</formula>
    </cfRule>
  </conditionalFormatting>
  <conditionalFormatting sqref="CH9:CN13">
    <cfRule type="expression" dxfId="118" priority="116">
      <formula>AND(task_start&lt;=CH$5,ROUNDDOWN((task_end-task_start+1)*task_progress,0)+task_start-1&gt;=CH$5)</formula>
    </cfRule>
    <cfRule type="expression" dxfId="117" priority="117" stopIfTrue="1">
      <formula>AND(task_end&gt;=CH$5,task_start&lt;CI$5)</formula>
    </cfRule>
  </conditionalFormatting>
  <conditionalFormatting sqref="CH15:CN19">
    <cfRule type="expression" dxfId="116" priority="114">
      <formula>AND(task_start&lt;=CH$5,ROUNDDOWN((task_end-task_start+1)*task_progress,0)+task_start-1&gt;=CH$5)</formula>
    </cfRule>
    <cfRule type="expression" dxfId="115" priority="115" stopIfTrue="1">
      <formula>AND(task_end&gt;=CH$5,task_start&lt;CI$5)</formula>
    </cfRule>
  </conditionalFormatting>
  <conditionalFormatting sqref="CH21:CN25">
    <cfRule type="expression" dxfId="114" priority="112">
      <formula>AND(task_start&lt;=CH$5,ROUNDDOWN((task_end-task_start+1)*task_progress,0)+task_start-1&gt;=CH$5)</formula>
    </cfRule>
    <cfRule type="expression" dxfId="113" priority="113" stopIfTrue="1">
      <formula>AND(task_end&gt;=CH$5,task_start&lt;CI$5)</formula>
    </cfRule>
  </conditionalFormatting>
  <conditionalFormatting sqref="CH27:CN31">
    <cfRule type="expression" dxfId="112" priority="118">
      <formula>AND(task_start&lt;=CH$5,ROUNDDOWN((task_end-task_start+1)*task_progress,0)+task_start-1&gt;=CH$5)</formula>
    </cfRule>
    <cfRule type="expression" dxfId="111" priority="119" stopIfTrue="1">
      <formula>AND(task_end&gt;=CH$5,task_start&lt;CI$5)</formula>
    </cfRule>
  </conditionalFormatting>
  <conditionalFormatting sqref="CH9:CN31">
    <cfRule type="expression" dxfId="110" priority="111">
      <formula>AND(TODAY()&gt;=CH$5, TODAY()&lt;CI$5)</formula>
    </cfRule>
  </conditionalFormatting>
  <conditionalFormatting sqref="CO4:CU6">
    <cfRule type="expression" dxfId="109" priority="110">
      <formula>AND(TODAY()&gt;=CO$5, TODAY()&lt;CP$5)</formula>
    </cfRule>
  </conditionalFormatting>
  <conditionalFormatting sqref="CO9:CU13">
    <cfRule type="expression" dxfId="108" priority="106">
      <formula>AND(task_start&lt;=CO$5,ROUNDDOWN((task_end-task_start+1)*task_progress,0)+task_start-1&gt;=CO$5)</formula>
    </cfRule>
    <cfRule type="expression" dxfId="107" priority="107" stopIfTrue="1">
      <formula>AND(task_end&gt;=CO$5,task_start&lt;CP$5)</formula>
    </cfRule>
  </conditionalFormatting>
  <conditionalFormatting sqref="CO15:CU19">
    <cfRule type="expression" dxfId="106" priority="104">
      <formula>AND(task_start&lt;=CO$5,ROUNDDOWN((task_end-task_start+1)*task_progress,0)+task_start-1&gt;=CO$5)</formula>
    </cfRule>
    <cfRule type="expression" dxfId="105" priority="105" stopIfTrue="1">
      <formula>AND(task_end&gt;=CO$5,task_start&lt;CP$5)</formula>
    </cfRule>
  </conditionalFormatting>
  <conditionalFormatting sqref="CO21:CU25">
    <cfRule type="expression" dxfId="104" priority="102">
      <formula>AND(task_start&lt;=CO$5,ROUNDDOWN((task_end-task_start+1)*task_progress,0)+task_start-1&gt;=CO$5)</formula>
    </cfRule>
    <cfRule type="expression" dxfId="103" priority="103" stopIfTrue="1">
      <formula>AND(task_end&gt;=CO$5,task_start&lt;CP$5)</formula>
    </cfRule>
  </conditionalFormatting>
  <conditionalFormatting sqref="CO27:CU31">
    <cfRule type="expression" dxfId="102" priority="108">
      <formula>AND(task_start&lt;=CO$5,ROUNDDOWN((task_end-task_start+1)*task_progress,0)+task_start-1&gt;=CO$5)</formula>
    </cfRule>
    <cfRule type="expression" dxfId="101" priority="109" stopIfTrue="1">
      <formula>AND(task_end&gt;=CO$5,task_start&lt;CP$5)</formula>
    </cfRule>
  </conditionalFormatting>
  <conditionalFormatting sqref="CO9:CU31">
    <cfRule type="expression" dxfId="100" priority="101">
      <formula>AND(TODAY()&gt;=CO$5, TODAY()&lt;CP$5)</formula>
    </cfRule>
  </conditionalFormatting>
  <conditionalFormatting sqref="CV4:DB6">
    <cfRule type="expression" dxfId="99" priority="100">
      <formula>AND(TODAY()&gt;=CV$5, TODAY()&lt;CW$5)</formula>
    </cfRule>
  </conditionalFormatting>
  <conditionalFormatting sqref="CV9:DB13">
    <cfRule type="expression" dxfId="98" priority="96">
      <formula>AND(task_start&lt;=CV$5,ROUNDDOWN((task_end-task_start+1)*task_progress,0)+task_start-1&gt;=CV$5)</formula>
    </cfRule>
    <cfRule type="expression" dxfId="97" priority="97" stopIfTrue="1">
      <formula>AND(task_end&gt;=CV$5,task_start&lt;CW$5)</formula>
    </cfRule>
  </conditionalFormatting>
  <conditionalFormatting sqref="CV15:DB19">
    <cfRule type="expression" dxfId="96" priority="94">
      <formula>AND(task_start&lt;=CV$5,ROUNDDOWN((task_end-task_start+1)*task_progress,0)+task_start-1&gt;=CV$5)</formula>
    </cfRule>
    <cfRule type="expression" dxfId="95" priority="95" stopIfTrue="1">
      <formula>AND(task_end&gt;=CV$5,task_start&lt;CW$5)</formula>
    </cfRule>
  </conditionalFormatting>
  <conditionalFormatting sqref="CV21:DB25">
    <cfRule type="expression" dxfId="94" priority="92">
      <formula>AND(task_start&lt;=CV$5,ROUNDDOWN((task_end-task_start+1)*task_progress,0)+task_start-1&gt;=CV$5)</formula>
    </cfRule>
    <cfRule type="expression" dxfId="93" priority="93" stopIfTrue="1">
      <formula>AND(task_end&gt;=CV$5,task_start&lt;CW$5)</formula>
    </cfRule>
  </conditionalFormatting>
  <conditionalFormatting sqref="CV27:DB31">
    <cfRule type="expression" dxfId="92" priority="98">
      <formula>AND(task_start&lt;=CV$5,ROUNDDOWN((task_end-task_start+1)*task_progress,0)+task_start-1&gt;=CV$5)</formula>
    </cfRule>
    <cfRule type="expression" dxfId="91" priority="99" stopIfTrue="1">
      <formula>AND(task_end&gt;=CV$5,task_start&lt;CW$5)</formula>
    </cfRule>
  </conditionalFormatting>
  <conditionalFormatting sqref="CV9:DB31">
    <cfRule type="expression" dxfId="90" priority="91">
      <formula>AND(TODAY()&gt;=CV$5, TODAY()&lt;CW$5)</formula>
    </cfRule>
  </conditionalFormatting>
  <conditionalFormatting sqref="DC4:DI6">
    <cfRule type="expression" dxfId="89" priority="90">
      <formula>AND(TODAY()&gt;=DC$5, TODAY()&lt;DD$5)</formula>
    </cfRule>
  </conditionalFormatting>
  <conditionalFormatting sqref="DC9:DI13">
    <cfRule type="expression" dxfId="88" priority="86">
      <formula>AND(task_start&lt;=DC$5,ROUNDDOWN((task_end-task_start+1)*task_progress,0)+task_start-1&gt;=DC$5)</formula>
    </cfRule>
    <cfRule type="expression" dxfId="87" priority="87" stopIfTrue="1">
      <formula>AND(task_end&gt;=DC$5,task_start&lt;DD$5)</formula>
    </cfRule>
  </conditionalFormatting>
  <conditionalFormatting sqref="DC15:DI19">
    <cfRule type="expression" dxfId="86" priority="84">
      <formula>AND(task_start&lt;=DC$5,ROUNDDOWN((task_end-task_start+1)*task_progress,0)+task_start-1&gt;=DC$5)</formula>
    </cfRule>
    <cfRule type="expression" dxfId="85" priority="85" stopIfTrue="1">
      <formula>AND(task_end&gt;=DC$5,task_start&lt;DD$5)</formula>
    </cfRule>
  </conditionalFormatting>
  <conditionalFormatting sqref="DC21:DI25">
    <cfRule type="expression" dxfId="84" priority="82">
      <formula>AND(task_start&lt;=DC$5,ROUNDDOWN((task_end-task_start+1)*task_progress,0)+task_start-1&gt;=DC$5)</formula>
    </cfRule>
    <cfRule type="expression" dxfId="83" priority="83" stopIfTrue="1">
      <formula>AND(task_end&gt;=DC$5,task_start&lt;DD$5)</formula>
    </cfRule>
  </conditionalFormatting>
  <conditionalFormatting sqref="DC27:DI31">
    <cfRule type="expression" dxfId="82" priority="88">
      <formula>AND(task_start&lt;=DC$5,ROUNDDOWN((task_end-task_start+1)*task_progress,0)+task_start-1&gt;=DC$5)</formula>
    </cfRule>
    <cfRule type="expression" dxfId="81" priority="89" stopIfTrue="1">
      <formula>AND(task_end&gt;=DC$5,task_start&lt;DD$5)</formula>
    </cfRule>
  </conditionalFormatting>
  <conditionalFormatting sqref="DC9:DI31">
    <cfRule type="expression" dxfId="80" priority="81">
      <formula>AND(TODAY()&gt;=DC$5, TODAY()&lt;DD$5)</formula>
    </cfRule>
  </conditionalFormatting>
  <conditionalFormatting sqref="DJ4:DP6">
    <cfRule type="expression" dxfId="79" priority="80">
      <formula>AND(TODAY()&gt;=DJ$5, TODAY()&lt;DK$5)</formula>
    </cfRule>
  </conditionalFormatting>
  <conditionalFormatting sqref="DJ9:DP13">
    <cfRule type="expression" dxfId="78" priority="76">
      <formula>AND(task_start&lt;=DJ$5,ROUNDDOWN((task_end-task_start+1)*task_progress,0)+task_start-1&gt;=DJ$5)</formula>
    </cfRule>
    <cfRule type="expression" dxfId="77" priority="77" stopIfTrue="1">
      <formula>AND(task_end&gt;=DJ$5,task_start&lt;DK$5)</formula>
    </cfRule>
  </conditionalFormatting>
  <conditionalFormatting sqref="DJ15:DP19">
    <cfRule type="expression" dxfId="76" priority="74">
      <formula>AND(task_start&lt;=DJ$5,ROUNDDOWN((task_end-task_start+1)*task_progress,0)+task_start-1&gt;=DJ$5)</formula>
    </cfRule>
    <cfRule type="expression" dxfId="75" priority="75" stopIfTrue="1">
      <formula>AND(task_end&gt;=DJ$5,task_start&lt;DK$5)</formula>
    </cfRule>
  </conditionalFormatting>
  <conditionalFormatting sqref="DJ21:DP25">
    <cfRule type="expression" dxfId="74" priority="72">
      <formula>AND(task_start&lt;=DJ$5,ROUNDDOWN((task_end-task_start+1)*task_progress,0)+task_start-1&gt;=DJ$5)</formula>
    </cfRule>
    <cfRule type="expression" dxfId="73" priority="73" stopIfTrue="1">
      <formula>AND(task_end&gt;=DJ$5,task_start&lt;DK$5)</formula>
    </cfRule>
  </conditionalFormatting>
  <conditionalFormatting sqref="DJ27:DP31">
    <cfRule type="expression" dxfId="72" priority="78">
      <formula>AND(task_start&lt;=DJ$5,ROUNDDOWN((task_end-task_start+1)*task_progress,0)+task_start-1&gt;=DJ$5)</formula>
    </cfRule>
    <cfRule type="expression" dxfId="71" priority="79" stopIfTrue="1">
      <formula>AND(task_end&gt;=DJ$5,task_start&lt;DK$5)</formula>
    </cfRule>
  </conditionalFormatting>
  <conditionalFormatting sqref="DJ9:DP31">
    <cfRule type="expression" dxfId="70" priority="71">
      <formula>AND(TODAY()&gt;=DJ$5, TODAY()&lt;DK$5)</formula>
    </cfRule>
  </conditionalFormatting>
  <conditionalFormatting sqref="DQ4:DW6">
    <cfRule type="expression" dxfId="69" priority="70">
      <formula>AND(TODAY()&gt;=DQ$5, TODAY()&lt;DR$5)</formula>
    </cfRule>
  </conditionalFormatting>
  <conditionalFormatting sqref="DQ9:DW13">
    <cfRule type="expression" dxfId="68" priority="66">
      <formula>AND(task_start&lt;=DQ$5,ROUNDDOWN((task_end-task_start+1)*task_progress,0)+task_start-1&gt;=DQ$5)</formula>
    </cfRule>
    <cfRule type="expression" dxfId="67" priority="67" stopIfTrue="1">
      <formula>AND(task_end&gt;=DQ$5,task_start&lt;DR$5)</formula>
    </cfRule>
  </conditionalFormatting>
  <conditionalFormatting sqref="DQ15:DW19">
    <cfRule type="expression" dxfId="66" priority="64">
      <formula>AND(task_start&lt;=DQ$5,ROUNDDOWN((task_end-task_start+1)*task_progress,0)+task_start-1&gt;=DQ$5)</formula>
    </cfRule>
    <cfRule type="expression" dxfId="65" priority="65" stopIfTrue="1">
      <formula>AND(task_end&gt;=DQ$5,task_start&lt;DR$5)</formula>
    </cfRule>
  </conditionalFormatting>
  <conditionalFormatting sqref="DQ21:DW25">
    <cfRule type="expression" dxfId="64" priority="62">
      <formula>AND(task_start&lt;=DQ$5,ROUNDDOWN((task_end-task_start+1)*task_progress,0)+task_start-1&gt;=DQ$5)</formula>
    </cfRule>
    <cfRule type="expression" dxfId="63" priority="63" stopIfTrue="1">
      <formula>AND(task_end&gt;=DQ$5,task_start&lt;DR$5)</formula>
    </cfRule>
  </conditionalFormatting>
  <conditionalFormatting sqref="DQ27:DW31">
    <cfRule type="expression" dxfId="62" priority="68">
      <formula>AND(task_start&lt;=DQ$5,ROUNDDOWN((task_end-task_start+1)*task_progress,0)+task_start-1&gt;=DQ$5)</formula>
    </cfRule>
    <cfRule type="expression" dxfId="61" priority="69" stopIfTrue="1">
      <formula>AND(task_end&gt;=DQ$5,task_start&lt;DR$5)</formula>
    </cfRule>
  </conditionalFormatting>
  <conditionalFormatting sqref="DQ9:DW31">
    <cfRule type="expression" dxfId="60" priority="61">
      <formula>AND(TODAY()&gt;=DQ$5, TODAY()&lt;DR$5)</formula>
    </cfRule>
  </conditionalFormatting>
  <conditionalFormatting sqref="DX4:ED6">
    <cfRule type="expression" dxfId="59" priority="60">
      <formula>AND(TODAY()&gt;=DX$5, TODAY()&lt;DY$5)</formula>
    </cfRule>
  </conditionalFormatting>
  <conditionalFormatting sqref="DX9:ED13">
    <cfRule type="expression" dxfId="58" priority="56">
      <formula>AND(task_start&lt;=DX$5,ROUNDDOWN((task_end-task_start+1)*task_progress,0)+task_start-1&gt;=DX$5)</formula>
    </cfRule>
    <cfRule type="expression" dxfId="57" priority="57" stopIfTrue="1">
      <formula>AND(task_end&gt;=DX$5,task_start&lt;DY$5)</formula>
    </cfRule>
  </conditionalFormatting>
  <conditionalFormatting sqref="DX15:ED19">
    <cfRule type="expression" dxfId="56" priority="54">
      <formula>AND(task_start&lt;=DX$5,ROUNDDOWN((task_end-task_start+1)*task_progress,0)+task_start-1&gt;=DX$5)</formula>
    </cfRule>
    <cfRule type="expression" dxfId="55" priority="55" stopIfTrue="1">
      <formula>AND(task_end&gt;=DX$5,task_start&lt;DY$5)</formula>
    </cfRule>
  </conditionalFormatting>
  <conditionalFormatting sqref="DX21:ED25">
    <cfRule type="expression" dxfId="54" priority="52">
      <formula>AND(task_start&lt;=DX$5,ROUNDDOWN((task_end-task_start+1)*task_progress,0)+task_start-1&gt;=DX$5)</formula>
    </cfRule>
    <cfRule type="expression" dxfId="53" priority="53" stopIfTrue="1">
      <formula>AND(task_end&gt;=DX$5,task_start&lt;DY$5)</formula>
    </cfRule>
  </conditionalFormatting>
  <conditionalFormatting sqref="DX27:ED31">
    <cfRule type="expression" dxfId="52" priority="58">
      <formula>AND(task_start&lt;=DX$5,ROUNDDOWN((task_end-task_start+1)*task_progress,0)+task_start-1&gt;=DX$5)</formula>
    </cfRule>
    <cfRule type="expression" dxfId="51" priority="59" stopIfTrue="1">
      <formula>AND(task_end&gt;=DX$5,task_start&lt;DY$5)</formula>
    </cfRule>
  </conditionalFormatting>
  <conditionalFormatting sqref="DX9:ED31">
    <cfRule type="expression" dxfId="50" priority="51">
      <formula>AND(TODAY()&gt;=DX$5, TODAY()&lt;DY$5)</formula>
    </cfRule>
  </conditionalFormatting>
  <conditionalFormatting sqref="EE4:EK6">
    <cfRule type="expression" dxfId="49" priority="50">
      <formula>AND(TODAY()&gt;=EE$5, TODAY()&lt;EF$5)</formula>
    </cfRule>
  </conditionalFormatting>
  <conditionalFormatting sqref="EE9:EK13">
    <cfRule type="expression" dxfId="48" priority="46">
      <formula>AND(task_start&lt;=EE$5,ROUNDDOWN((task_end-task_start+1)*task_progress,0)+task_start-1&gt;=EE$5)</formula>
    </cfRule>
    <cfRule type="expression" dxfId="47" priority="47" stopIfTrue="1">
      <formula>AND(task_end&gt;=EE$5,task_start&lt;EF$5)</formula>
    </cfRule>
  </conditionalFormatting>
  <conditionalFormatting sqref="EE15:EK19">
    <cfRule type="expression" dxfId="46" priority="44">
      <formula>AND(task_start&lt;=EE$5,ROUNDDOWN((task_end-task_start+1)*task_progress,0)+task_start-1&gt;=EE$5)</formula>
    </cfRule>
    <cfRule type="expression" dxfId="45" priority="45" stopIfTrue="1">
      <formula>AND(task_end&gt;=EE$5,task_start&lt;EF$5)</formula>
    </cfRule>
  </conditionalFormatting>
  <conditionalFormatting sqref="EE21:EK25">
    <cfRule type="expression" dxfId="44" priority="42">
      <formula>AND(task_start&lt;=EE$5,ROUNDDOWN((task_end-task_start+1)*task_progress,0)+task_start-1&gt;=EE$5)</formula>
    </cfRule>
    <cfRule type="expression" dxfId="43" priority="43" stopIfTrue="1">
      <formula>AND(task_end&gt;=EE$5,task_start&lt;EF$5)</formula>
    </cfRule>
  </conditionalFormatting>
  <conditionalFormatting sqref="EE27:EK31">
    <cfRule type="expression" dxfId="42" priority="48">
      <formula>AND(task_start&lt;=EE$5,ROUNDDOWN((task_end-task_start+1)*task_progress,0)+task_start-1&gt;=EE$5)</formula>
    </cfRule>
    <cfRule type="expression" dxfId="41" priority="49" stopIfTrue="1">
      <formula>AND(task_end&gt;=EE$5,task_start&lt;EF$5)</formula>
    </cfRule>
  </conditionalFormatting>
  <conditionalFormatting sqref="EE9:EK31">
    <cfRule type="expression" dxfId="40" priority="41">
      <formula>AND(TODAY()&gt;=EE$5, TODAY()&lt;EF$5)</formula>
    </cfRule>
  </conditionalFormatting>
  <conditionalFormatting sqref="EL4:ER6">
    <cfRule type="expression" dxfId="39" priority="40">
      <formula>AND(TODAY()&gt;=EL$5, TODAY()&lt;EM$5)</formula>
    </cfRule>
  </conditionalFormatting>
  <conditionalFormatting sqref="EL9:ER13">
    <cfRule type="expression" dxfId="38" priority="36">
      <formula>AND(task_start&lt;=EL$5,ROUNDDOWN((task_end-task_start+1)*task_progress,0)+task_start-1&gt;=EL$5)</formula>
    </cfRule>
    <cfRule type="expression" dxfId="37" priority="37" stopIfTrue="1">
      <formula>AND(task_end&gt;=EL$5,task_start&lt;EM$5)</formula>
    </cfRule>
  </conditionalFormatting>
  <conditionalFormatting sqref="EL15:ER19">
    <cfRule type="expression" dxfId="36" priority="34">
      <formula>AND(task_start&lt;=EL$5,ROUNDDOWN((task_end-task_start+1)*task_progress,0)+task_start-1&gt;=EL$5)</formula>
    </cfRule>
    <cfRule type="expression" dxfId="35" priority="35" stopIfTrue="1">
      <formula>AND(task_end&gt;=EL$5,task_start&lt;EM$5)</formula>
    </cfRule>
  </conditionalFormatting>
  <conditionalFormatting sqref="EL21:ER25">
    <cfRule type="expression" dxfId="34" priority="32">
      <formula>AND(task_start&lt;=EL$5,ROUNDDOWN((task_end-task_start+1)*task_progress,0)+task_start-1&gt;=EL$5)</formula>
    </cfRule>
    <cfRule type="expression" dxfId="33" priority="33" stopIfTrue="1">
      <formula>AND(task_end&gt;=EL$5,task_start&lt;EM$5)</formula>
    </cfRule>
  </conditionalFormatting>
  <conditionalFormatting sqref="EL27:ER31">
    <cfRule type="expression" dxfId="32" priority="38">
      <formula>AND(task_start&lt;=EL$5,ROUNDDOWN((task_end-task_start+1)*task_progress,0)+task_start-1&gt;=EL$5)</formula>
    </cfRule>
    <cfRule type="expression" dxfId="31" priority="39" stopIfTrue="1">
      <formula>AND(task_end&gt;=EL$5,task_start&lt;EM$5)</formula>
    </cfRule>
  </conditionalFormatting>
  <conditionalFormatting sqref="EL9:ER31">
    <cfRule type="expression" dxfId="30" priority="31">
      <formula>AND(TODAY()&gt;=EL$5, TODAY()&lt;EM$5)</formula>
    </cfRule>
  </conditionalFormatting>
  <conditionalFormatting sqref="ES4:EY6">
    <cfRule type="expression" dxfId="29" priority="30">
      <formula>AND(TODAY()&gt;=ES$5, TODAY()&lt;ET$5)</formula>
    </cfRule>
  </conditionalFormatting>
  <conditionalFormatting sqref="ES9:EY13">
    <cfRule type="expression" dxfId="28" priority="26">
      <formula>AND(task_start&lt;=ES$5,ROUNDDOWN((task_end-task_start+1)*task_progress,0)+task_start-1&gt;=ES$5)</formula>
    </cfRule>
    <cfRule type="expression" dxfId="27" priority="27" stopIfTrue="1">
      <formula>AND(task_end&gt;=ES$5,task_start&lt;ET$5)</formula>
    </cfRule>
  </conditionalFormatting>
  <conditionalFormatting sqref="ES15:EY19">
    <cfRule type="expression" dxfId="26" priority="24">
      <formula>AND(task_start&lt;=ES$5,ROUNDDOWN((task_end-task_start+1)*task_progress,0)+task_start-1&gt;=ES$5)</formula>
    </cfRule>
    <cfRule type="expression" dxfId="25" priority="25" stopIfTrue="1">
      <formula>AND(task_end&gt;=ES$5,task_start&lt;ET$5)</formula>
    </cfRule>
  </conditionalFormatting>
  <conditionalFormatting sqref="ES21:EY25">
    <cfRule type="expression" dxfId="24" priority="22">
      <formula>AND(task_start&lt;=ES$5,ROUNDDOWN((task_end-task_start+1)*task_progress,0)+task_start-1&gt;=ES$5)</formula>
    </cfRule>
    <cfRule type="expression" dxfId="23" priority="23" stopIfTrue="1">
      <formula>AND(task_end&gt;=ES$5,task_start&lt;ET$5)</formula>
    </cfRule>
  </conditionalFormatting>
  <conditionalFormatting sqref="ES27:EY31">
    <cfRule type="expression" dxfId="22" priority="28">
      <formula>AND(task_start&lt;=ES$5,ROUNDDOWN((task_end-task_start+1)*task_progress,0)+task_start-1&gt;=ES$5)</formula>
    </cfRule>
    <cfRule type="expression" dxfId="21" priority="29" stopIfTrue="1">
      <formula>AND(task_end&gt;=ES$5,task_start&lt;ET$5)</formula>
    </cfRule>
  </conditionalFormatting>
  <conditionalFormatting sqref="ES9:EY31">
    <cfRule type="expression" dxfId="20" priority="21">
      <formula>AND(TODAY()&gt;=ES$5, TODAY()&lt;ET$5)</formula>
    </cfRule>
  </conditionalFormatting>
  <conditionalFormatting sqref="EZ4:FF6">
    <cfRule type="expression" dxfId="19" priority="20">
      <formula>AND(TODAY()&gt;=EZ$5, TODAY()&lt;FA$5)</formula>
    </cfRule>
  </conditionalFormatting>
  <conditionalFormatting sqref="EZ9:FF13">
    <cfRule type="expression" dxfId="18" priority="16">
      <formula>AND(task_start&lt;=EZ$5,ROUNDDOWN((task_end-task_start+1)*task_progress,0)+task_start-1&gt;=EZ$5)</formula>
    </cfRule>
    <cfRule type="expression" dxfId="17" priority="17" stopIfTrue="1">
      <formula>AND(task_end&gt;=EZ$5,task_start&lt;FA$5)</formula>
    </cfRule>
  </conditionalFormatting>
  <conditionalFormatting sqref="EZ15:FF19">
    <cfRule type="expression" dxfId="16" priority="14">
      <formula>AND(task_start&lt;=EZ$5,ROUNDDOWN((task_end-task_start+1)*task_progress,0)+task_start-1&gt;=EZ$5)</formula>
    </cfRule>
    <cfRule type="expression" dxfId="15" priority="15" stopIfTrue="1">
      <formula>AND(task_end&gt;=EZ$5,task_start&lt;FA$5)</formula>
    </cfRule>
  </conditionalFormatting>
  <conditionalFormatting sqref="EZ21:FF25">
    <cfRule type="expression" dxfId="14" priority="12">
      <formula>AND(task_start&lt;=EZ$5,ROUNDDOWN((task_end-task_start+1)*task_progress,0)+task_start-1&gt;=EZ$5)</formula>
    </cfRule>
    <cfRule type="expression" dxfId="13" priority="13" stopIfTrue="1">
      <formula>AND(task_end&gt;=EZ$5,task_start&lt;FA$5)</formula>
    </cfRule>
  </conditionalFormatting>
  <conditionalFormatting sqref="EZ27:FF31">
    <cfRule type="expression" dxfId="12" priority="18">
      <formula>AND(task_start&lt;=EZ$5,ROUNDDOWN((task_end-task_start+1)*task_progress,0)+task_start-1&gt;=EZ$5)</formula>
    </cfRule>
    <cfRule type="expression" dxfId="11" priority="19" stopIfTrue="1">
      <formula>AND(task_end&gt;=EZ$5,task_start&lt;FA$5)</formula>
    </cfRule>
  </conditionalFormatting>
  <conditionalFormatting sqref="EZ9:FF31">
    <cfRule type="expression" dxfId="10" priority="11">
      <formula>AND(TODAY()&gt;=EZ$5, TODAY()&lt;FA$5)</formula>
    </cfRule>
  </conditionalFormatting>
  <conditionalFormatting sqref="FG4:FM6">
    <cfRule type="expression" dxfId="9" priority="10">
      <formula>AND(TODAY()&gt;=FG$5, TODAY()&lt;FH$5)</formula>
    </cfRule>
  </conditionalFormatting>
  <conditionalFormatting sqref="FG9:FM13">
    <cfRule type="expression" dxfId="8" priority="6">
      <formula>AND(task_start&lt;=FG$5,ROUNDDOWN((task_end-task_start+1)*task_progress,0)+task_start-1&gt;=FG$5)</formula>
    </cfRule>
    <cfRule type="expression" dxfId="7" priority="7" stopIfTrue="1">
      <formula>AND(task_end&gt;=FG$5,task_start&lt;FH$5)</formula>
    </cfRule>
  </conditionalFormatting>
  <conditionalFormatting sqref="FG15:FM19">
    <cfRule type="expression" dxfId="6" priority="4">
      <formula>AND(task_start&lt;=FG$5,ROUNDDOWN((task_end-task_start+1)*task_progress,0)+task_start-1&gt;=FG$5)</formula>
    </cfRule>
    <cfRule type="expression" dxfId="5" priority="5" stopIfTrue="1">
      <formula>AND(task_end&gt;=FG$5,task_start&lt;FH$5)</formula>
    </cfRule>
  </conditionalFormatting>
  <conditionalFormatting sqref="FG21:FM25">
    <cfRule type="expression" dxfId="4" priority="2">
      <formula>AND(task_start&lt;=FG$5,ROUNDDOWN((task_end-task_start+1)*task_progress,0)+task_start-1&gt;=FG$5)</formula>
    </cfRule>
    <cfRule type="expression" dxfId="3" priority="3" stopIfTrue="1">
      <formula>AND(task_end&gt;=FG$5,task_start&lt;FH$5)</formula>
    </cfRule>
  </conditionalFormatting>
  <conditionalFormatting sqref="FG27:FM31">
    <cfRule type="expression" dxfId="2" priority="8">
      <formula>AND(task_start&lt;=FG$5,ROUNDDOWN((task_end-task_start+1)*task_progress,0)+task_start-1&gt;=FG$5)</formula>
    </cfRule>
    <cfRule type="expression" dxfId="1" priority="9" stopIfTrue="1">
      <formula>AND(task_end&gt;=FG$5,task_start&lt;FH$5)</formula>
    </cfRule>
  </conditionalFormatting>
  <conditionalFormatting sqref="FG9:FM31">
    <cfRule type="expression" dxfId="0" priority="1">
      <formula>AND(TODAY()&gt;=FG$5, TODAY()&lt;FH$5)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7" customWidth="1"/>
    <col min="2" max="16384" width="9" style="1"/>
  </cols>
  <sheetData>
    <row r="1" spans="1:2" ht="46.5" customHeight="1"/>
    <row r="2" spans="1:2" s="9" customFormat="1" ht="15.6">
      <c r="A2" s="88" t="s">
        <v>32</v>
      </c>
      <c r="B2" s="8"/>
    </row>
    <row r="3" spans="1:2" s="11" customFormat="1" ht="27" customHeight="1">
      <c r="A3" s="89"/>
      <c r="B3" s="12"/>
    </row>
    <row r="4" spans="1:2" s="10" customFormat="1" ht="30">
      <c r="A4" s="90" t="s">
        <v>33</v>
      </c>
    </row>
    <row r="5" spans="1:2" ht="74.25" customHeight="1">
      <c r="A5" s="91" t="s">
        <v>34</v>
      </c>
    </row>
    <row r="6" spans="1:2" ht="26.25" customHeight="1">
      <c r="A6" s="90" t="s">
        <v>35</v>
      </c>
    </row>
    <row r="7" spans="1:2" s="7" customFormat="1" ht="205.15" customHeight="1">
      <c r="A7" s="92" t="s">
        <v>36</v>
      </c>
    </row>
    <row r="8" spans="1:2" s="10" customFormat="1" ht="30">
      <c r="A8" s="90" t="s">
        <v>37</v>
      </c>
    </row>
    <row r="9" spans="1:2" ht="41.45">
      <c r="A9" s="91" t="s">
        <v>38</v>
      </c>
    </row>
    <row r="10" spans="1:2" s="7" customFormat="1" ht="28.15" customHeight="1">
      <c r="A10" s="93" t="s">
        <v>39</v>
      </c>
    </row>
    <row r="11" spans="1:2" s="10" customFormat="1" ht="30">
      <c r="A11" s="90" t="s">
        <v>40</v>
      </c>
    </row>
    <row r="12" spans="1:2" ht="27.6">
      <c r="A12" s="91" t="s">
        <v>41</v>
      </c>
    </row>
    <row r="13" spans="1:2" s="7" customFormat="1" ht="28.15" customHeight="1">
      <c r="A13" s="93" t="s">
        <v>42</v>
      </c>
    </row>
    <row r="14" spans="1:2" s="10" customFormat="1" ht="30">
      <c r="A14" s="90" t="s">
        <v>43</v>
      </c>
    </row>
    <row r="15" spans="1:2" ht="75" customHeight="1">
      <c r="A15" s="91" t="s">
        <v>44</v>
      </c>
    </row>
    <row r="16" spans="1:2" ht="69">
      <c r="A16" s="91" t="s">
        <v>45</v>
      </c>
    </row>
    <row r="17" spans="1:1">
      <c r="A17" s="94"/>
    </row>
    <row r="18" spans="1:1">
      <c r="A18" s="94"/>
    </row>
    <row r="19" spans="1:1">
      <c r="A19" s="94"/>
    </row>
    <row r="20" spans="1:1">
      <c r="A20" s="94"/>
    </row>
    <row r="21" spans="1:1">
      <c r="A21" s="94"/>
    </row>
    <row r="22" spans="1:1">
      <c r="A22" s="94"/>
    </row>
    <row r="23" spans="1:1">
      <c r="A23" s="94"/>
    </row>
    <row r="24" spans="1:1">
      <c r="A24" s="9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2022-03-11T22:41:12Z</dcterms:created>
  <dcterms:modified xsi:type="dcterms:W3CDTF">2025-09-18T13:43:35Z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