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ocuments\PIVOT\"/>
    </mc:Choice>
  </mc:AlternateContent>
  <xr:revisionPtr revIDLastSave="0" documentId="13_ncr:1_{7C4B7CAA-862F-46BA-9891-2EB85BA32965}" xr6:coauthVersionLast="47" xr6:coauthVersionMax="47" xr10:uidLastSave="{00000000-0000-0000-0000-000000000000}"/>
  <bookViews>
    <workbookView xWindow="-120" yWindow="-120" windowWidth="20730" windowHeight="11160" activeTab="2" xr2:uid="{249DAE48-54CD-4242-8739-681D937160BD}"/>
  </bookViews>
  <sheets>
    <sheet name="Sheet1" sheetId="1" r:id="rId1"/>
    <sheet name="pivot" sheetId="3" r:id="rId2"/>
    <sheet name="185" sheetId="4" r:id="rId3"/>
  </sheets>
  <definedNames>
    <definedName name="Slicer_Tanggal___Waktu">#N/A</definedName>
  </definedNames>
  <calcPr calcId="191029"/>
  <pivotCaches>
    <pivotCache cacheId="7" r:id="rId4"/>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3" l="1"/>
  <c r="L10" i="3"/>
  <c r="L9" i="3"/>
  <c r="D16" i="3" l="1"/>
  <c r="D30" i="3"/>
  <c r="D31" i="3" s="1"/>
  <c r="E37" i="3"/>
  <c r="E22" i="3"/>
  <c r="E32" i="3"/>
  <c r="E39" i="3"/>
  <c r="E6" i="3"/>
  <c r="E16" i="3"/>
  <c r="E23" i="3"/>
  <c r="E33" i="3"/>
  <c r="E38" i="3"/>
  <c r="E18" i="3"/>
  <c r="E25" i="3"/>
  <c r="E35" i="3"/>
  <c r="E19" i="3"/>
  <c r="E24" i="3"/>
  <c r="E34" i="3"/>
  <c r="E40" i="3"/>
  <c r="E21" i="3"/>
  <c r="E31" i="3"/>
  <c r="E15" i="3"/>
  <c r="E20" i="3"/>
  <c r="E30" i="3"/>
  <c r="E36" i="3"/>
  <c r="E17" i="3"/>
  <c r="E5" i="3"/>
  <c r="F17" i="3" l="1"/>
  <c r="F21" i="3"/>
  <c r="F18" i="3"/>
  <c r="F15" i="3"/>
  <c r="F16" i="3"/>
  <c r="F19" i="3"/>
  <c r="F20" i="3"/>
  <c r="F22" i="3"/>
  <c r="F23" i="3"/>
  <c r="F24" i="3"/>
  <c r="F25" i="3"/>
  <c r="F5" i="3"/>
  <c r="F6" i="3"/>
  <c r="F30" i="3"/>
  <c r="F31" i="3"/>
  <c r="F32" i="3"/>
  <c r="F33" i="3"/>
  <c r="F34" i="3"/>
  <c r="F35" i="3"/>
  <c r="F36" i="3"/>
  <c r="F37" i="3"/>
  <c r="F38" i="3"/>
  <c r="F39" i="3"/>
  <c r="F40" i="3"/>
</calcChain>
</file>

<file path=xl/sharedStrings.xml><?xml version="1.0" encoding="utf-8"?>
<sst xmlns="http://schemas.openxmlformats.org/spreadsheetml/2006/main" count="4694" uniqueCount="848">
  <si>
    <t>Laporan Transaksi Penjualan</t>
  </si>
  <si>
    <t>Tanggal</t>
  </si>
  <si>
    <t>2020-01-01 - 2020-01-31</t>
  </si>
  <si>
    <t>Status Transaksi</t>
  </si>
  <si>
    <t>Semua Status</t>
  </si>
  <si>
    <t>Produk/Pelanggan</t>
  </si>
  <si>
    <t>Semua Pelanggan</t>
  </si>
  <si>
    <t>Tanggal &amp; Waktu</t>
  </si>
  <si>
    <t>ID Struk</t>
  </si>
  <si>
    <t>Status Pembayaran</t>
  </si>
  <si>
    <t>ID / Kode Outlet</t>
  </si>
  <si>
    <t>Outlet</t>
  </si>
  <si>
    <t>Tipe Penjualan</t>
  </si>
  <si>
    <t>Kasir</t>
  </si>
  <si>
    <t>No. Hp Pelanggan</t>
  </si>
  <si>
    <t>Nama Pelanggan</t>
  </si>
  <si>
    <t>SKU</t>
  </si>
  <si>
    <t>Nama Produk</t>
  </si>
  <si>
    <t>Kategori</t>
  </si>
  <si>
    <t>Jumlah Produk</t>
  </si>
  <si>
    <t>Harga Produk</t>
  </si>
  <si>
    <t>Penjualan Kotor</t>
  </si>
  <si>
    <t>Diskon Produk</t>
  </si>
  <si>
    <t>Subtotal</t>
  </si>
  <si>
    <t>Diskon Transaksi</t>
  </si>
  <si>
    <t>Service Charge</t>
  </si>
  <si>
    <t>Pajak</t>
  </si>
  <si>
    <t>Pembulatan</t>
  </si>
  <si>
    <t>Poin Ditukar</t>
  </si>
  <si>
    <t>Total</t>
  </si>
  <si>
    <t>Metode Pembayaran</t>
  </si>
  <si>
    <t>Pembayaran</t>
  </si>
  <si>
    <t>Alasan Pembatalan</t>
  </si>
  <si>
    <t>Catatan Transaksi</t>
  </si>
  <si>
    <t>Catatan Custom Amount</t>
  </si>
  <si>
    <t>31-01-2020 21:18:30</t>
  </si>
  <si>
    <t>PKFPRMZWWD7</t>
  </si>
  <si>
    <t>Success</t>
  </si>
  <si>
    <t>OT-42689</t>
  </si>
  <si>
    <t>Big-Ben Kopi Gubeng</t>
  </si>
  <si>
    <t>bigben kopi gubeng</t>
  </si>
  <si>
    <t>Flores Bajawa</t>
  </si>
  <si>
    <t>Single Origin</t>
  </si>
  <si>
    <t>Tunai</t>
  </si>
  <si>
    <t>Hazelnut Latte</t>
  </si>
  <si>
    <t>Special Cold Brew</t>
  </si>
  <si>
    <t>31-01-2020 19:51:59</t>
  </si>
  <si>
    <t>PKFPRML96D9</t>
  </si>
  <si>
    <t>Bigbensu</t>
  </si>
  <si>
    <t>31-01-2020 19:18:46</t>
  </si>
  <si>
    <t>8WFKL89ZNDW</t>
  </si>
  <si>
    <t>Aceh Gayo</t>
  </si>
  <si>
    <t>31-01-2020 18:29:01</t>
  </si>
  <si>
    <t>QYFLNYQ6WKL</t>
  </si>
  <si>
    <t>31-01-2020 18:12:13</t>
  </si>
  <si>
    <t>GZFZL849NG8</t>
  </si>
  <si>
    <t>31-01-2020 18:01:00</t>
  </si>
  <si>
    <t>8WFKL894MBQ</t>
  </si>
  <si>
    <t>31-01-2020 17:19:49</t>
  </si>
  <si>
    <t>PKFPRMLZR94</t>
  </si>
  <si>
    <t>31-01-2020 17:00:00</t>
  </si>
  <si>
    <t>4VFPY9KQD77</t>
  </si>
  <si>
    <t>31-01-2020 16:57:07</t>
  </si>
  <si>
    <t>KBFDNLRPDZB</t>
  </si>
  <si>
    <t>31-01-2020 16:29:16</t>
  </si>
  <si>
    <t>LJFLKMYYYR9</t>
  </si>
  <si>
    <t>Caramel Latte</t>
  </si>
  <si>
    <t>31-01-2020 16:26:46</t>
  </si>
  <si>
    <t>7WFJ9RMMMBN</t>
  </si>
  <si>
    <t>31-01-2020 16:24:37</t>
  </si>
  <si>
    <t>ZDFRG9BBW9B</t>
  </si>
  <si>
    <t>31-01-2020 16:16:02</t>
  </si>
  <si>
    <t>QYFLNYQQWVB</t>
  </si>
  <si>
    <t>31-01-2020 16:10:10</t>
  </si>
  <si>
    <t>4VFPY9KKJRR</t>
  </si>
  <si>
    <t>31-01-2020 15:53:36</t>
  </si>
  <si>
    <t>VBFZG4QQNKL</t>
  </si>
  <si>
    <t>31-01-2020 15:50:37</t>
  </si>
  <si>
    <t>ZDFRG9BBYYB</t>
  </si>
  <si>
    <t>Bigben Original</t>
  </si>
  <si>
    <t>31-01-2020 15:45:30</t>
  </si>
  <si>
    <t>LJFLKMYYD9D</t>
  </si>
  <si>
    <t>31-01-2020 14:24:53</t>
  </si>
  <si>
    <t>MJFGJD6M49D</t>
  </si>
  <si>
    <t>Greentea Latte</t>
  </si>
  <si>
    <t>31-01-2020 14:03:41</t>
  </si>
  <si>
    <t>7WFJ9RM8YPJ</t>
  </si>
  <si>
    <t>31-01-2020 11:28:55</t>
  </si>
  <si>
    <t>NDFRVZ96P46</t>
  </si>
  <si>
    <t>30-01-2020 20:49:59</t>
  </si>
  <si>
    <t>ZDFRG9B7N7L</t>
  </si>
  <si>
    <t>30-01-2020 20:42:17</t>
  </si>
  <si>
    <t>RVF7KJ4YD84</t>
  </si>
  <si>
    <t>30-01-2020 19:07:57</t>
  </si>
  <si>
    <t>PKFPRMLNQVL</t>
  </si>
  <si>
    <t>30-01-2020 18:22:48</t>
  </si>
  <si>
    <t>LJFLKMYRQ44</t>
  </si>
  <si>
    <t>30-01-2020 17:14:04</t>
  </si>
  <si>
    <t>9LFR8VDWZQ8</t>
  </si>
  <si>
    <t>30-01-2020 16:59:50</t>
  </si>
  <si>
    <t>7WFJ9RM7KQ6</t>
  </si>
  <si>
    <t>30-01-2020 16:06:11</t>
  </si>
  <si>
    <t>J6FGY97R7DP</t>
  </si>
  <si>
    <t>30-01-2020 15:56:47</t>
  </si>
  <si>
    <t>4VFPY9KZWR4</t>
  </si>
  <si>
    <t>30-01-2020 15:29:25</t>
  </si>
  <si>
    <t>LJFLKMYZP4B</t>
  </si>
  <si>
    <t>30-01-2020 12:22:48</t>
  </si>
  <si>
    <t>QYFLNYQMNVV</t>
  </si>
  <si>
    <t>30-01-2020 10:49:33</t>
  </si>
  <si>
    <t>KBFDNLRNWVL</t>
  </si>
  <si>
    <t>29-01-2020 18:36:55</t>
  </si>
  <si>
    <t>QYFLNYRQNZW</t>
  </si>
  <si>
    <t>29-01-2020 15:35:38</t>
  </si>
  <si>
    <t>J6FGY9VW7RD</t>
  </si>
  <si>
    <t>29-01-2020 15:27:19</t>
  </si>
  <si>
    <t>MJFGJDMZMGW</t>
  </si>
  <si>
    <t>29-01-2020 14:35:53</t>
  </si>
  <si>
    <t>GZFZL8GQBM8</t>
  </si>
  <si>
    <t>29-01-2020 14:26:15</t>
  </si>
  <si>
    <t>PKFPRMGDJZD</t>
  </si>
  <si>
    <t>29-01-2020 13:07:57</t>
  </si>
  <si>
    <t>7WFJ9R84YLM</t>
  </si>
  <si>
    <t>29-01-2020 10:49:07</t>
  </si>
  <si>
    <t>ZDFRG9W9Z88</t>
  </si>
  <si>
    <t>28-01-2020 18:50:19</t>
  </si>
  <si>
    <t>4VFPY9WZRRB</t>
  </si>
  <si>
    <t>Java Preanger</t>
  </si>
  <si>
    <t>28-01-2020 18:44:19</t>
  </si>
  <si>
    <t>8WFKL8DW76Z</t>
  </si>
  <si>
    <t>28-01-2020 18:28:08</t>
  </si>
  <si>
    <t>B6FG8W9Q68R</t>
  </si>
  <si>
    <t>Vanilla Latte</t>
  </si>
  <si>
    <t>28-01-2020 18:27:08</t>
  </si>
  <si>
    <t>68FWLDGJBWV</t>
  </si>
  <si>
    <t>28-01-2020 17:09:12</t>
  </si>
  <si>
    <t>WLFMP4GR76V</t>
  </si>
  <si>
    <t>28-01-2020 15:30:38</t>
  </si>
  <si>
    <t>ZDFRG9WPNYQ</t>
  </si>
  <si>
    <t>28-01-2020 15:25:10</t>
  </si>
  <si>
    <t>WLFMP4GPB7D</t>
  </si>
  <si>
    <t>28-01-2020 13:43:48</t>
  </si>
  <si>
    <t>9LFR8VJ88MZ</t>
  </si>
  <si>
    <t>28-01-2020 10:07:36</t>
  </si>
  <si>
    <t>DZFVWZ8M7M8</t>
  </si>
  <si>
    <t>27-01-2020 19:42:09</t>
  </si>
  <si>
    <t>YQF8B6WGMRP</t>
  </si>
  <si>
    <t>Milk Berry</t>
  </si>
  <si>
    <t>27-01-2020 19:17:08</t>
  </si>
  <si>
    <t>QYFLNYWW67V</t>
  </si>
  <si>
    <t>27-01-2020 16:09:00</t>
  </si>
  <si>
    <t>NDFRVZ68GLN</t>
  </si>
  <si>
    <t>27-01-2020 15:59:49</t>
  </si>
  <si>
    <t>DZFVWZRPG6B</t>
  </si>
  <si>
    <t>27-01-2020 13:14:11</t>
  </si>
  <si>
    <t>DZFVWZRZWMD</t>
  </si>
  <si>
    <t>27-01-2020 11:00:07</t>
  </si>
  <si>
    <t>68FWLD98L6B</t>
  </si>
  <si>
    <t>27-01-2020 10:53:36</t>
  </si>
  <si>
    <t>VBFZG46NMKL</t>
  </si>
  <si>
    <t>27-01-2020 09:42:23</t>
  </si>
  <si>
    <t>MJFGJDZBLQR</t>
  </si>
  <si>
    <t>26-01-2020 20:57:01</t>
  </si>
  <si>
    <t>ZDFRG9JPBYR</t>
  </si>
  <si>
    <t>26-01-2020 19:15:25</t>
  </si>
  <si>
    <t>B6FG8WLKVQK</t>
  </si>
  <si>
    <t>26-01-2020 17:33:10</t>
  </si>
  <si>
    <t>QYFLNYWNGPZ</t>
  </si>
  <si>
    <t>26-01-2020 17:31:51</t>
  </si>
  <si>
    <t>KBFDNLQNGQZ</t>
  </si>
  <si>
    <t>26-01-2020 16:50:01</t>
  </si>
  <si>
    <t>8WFKL8RLQGK</t>
  </si>
  <si>
    <t>26-01-2020 16:19:47</t>
  </si>
  <si>
    <t>QYFLNYWJWPK</t>
  </si>
  <si>
    <t>26-01-2020 16:10:22</t>
  </si>
  <si>
    <t>KBFDNLQ78ZY</t>
  </si>
  <si>
    <t>26-01-2020 16:08:58</t>
  </si>
  <si>
    <t>7WFJ9RYL4NG</t>
  </si>
  <si>
    <t>26-01-2020 16:06:09</t>
  </si>
  <si>
    <t>ZDFRG9J49Q7</t>
  </si>
  <si>
    <t>26-01-2020 15:38:17</t>
  </si>
  <si>
    <t>68FWLD97NQ4</t>
  </si>
  <si>
    <t>26-01-2020 15:26:18</t>
  </si>
  <si>
    <t>9LFR8VN7WKK</t>
  </si>
  <si>
    <t>26-01-2020 15:18:05</t>
  </si>
  <si>
    <t>68FWLD97JQK</t>
  </si>
  <si>
    <t>26-01-2020 15:16:32</t>
  </si>
  <si>
    <t>9LFR8VN76BY</t>
  </si>
  <si>
    <t>26-01-2020 15:04:55</t>
  </si>
  <si>
    <t>RVF7KJPNKBP</t>
  </si>
  <si>
    <t>26-01-2020 14:52:08</t>
  </si>
  <si>
    <t>RVF7KJPN6MY</t>
  </si>
  <si>
    <t>26-01-2020 14:50:09</t>
  </si>
  <si>
    <t>8WFKL8RBNG7</t>
  </si>
  <si>
    <t>26-01-2020 14:36:05</t>
  </si>
  <si>
    <t>QYFLNYWJ4VM</t>
  </si>
  <si>
    <t>26-01-2020 14:22:26</t>
  </si>
  <si>
    <t>PKFPRMDKZ6J</t>
  </si>
  <si>
    <t>26-01-2020 13:11:33</t>
  </si>
  <si>
    <t>7WFJ9RYW74R</t>
  </si>
  <si>
    <t>25-01-2020 19:48:08</t>
  </si>
  <si>
    <t>RVF7KJBBRKY</t>
  </si>
  <si>
    <t>25-01-2020 18:09:23</t>
  </si>
  <si>
    <t>YQF8B676GJ4</t>
  </si>
  <si>
    <t>25-01-2020 17:54:11</t>
  </si>
  <si>
    <t>NDFRVZ8Z8KD</t>
  </si>
  <si>
    <t>25-01-2020 17:14:59</t>
  </si>
  <si>
    <t>68FWLDQDVLY</t>
  </si>
  <si>
    <t>25-01-2020 17:05:14</t>
  </si>
  <si>
    <t>8WFKL8P8WRP</t>
  </si>
  <si>
    <t>25-01-2020 16:19:48</t>
  </si>
  <si>
    <t>MJFGJD9LWWN</t>
  </si>
  <si>
    <t>25-01-2020 16:09:22</t>
  </si>
  <si>
    <t>MJFGJD9L4N8</t>
  </si>
  <si>
    <t>25-01-2020 15:31:24</t>
  </si>
  <si>
    <t>KBFDNL8KK8N</t>
  </si>
  <si>
    <t>25-01-2020 14:55:51</t>
  </si>
  <si>
    <t>ZDFRG9ZV88Y</t>
  </si>
  <si>
    <t>25-01-2020 14:23:37</t>
  </si>
  <si>
    <t>68FWLDQ8PM4</t>
  </si>
  <si>
    <t>25-01-2020 12:04:39</t>
  </si>
  <si>
    <t>DZFVWZPDVZ6</t>
  </si>
  <si>
    <t>25-01-2020 11:23:08</t>
  </si>
  <si>
    <t>RVF7KJBQPLY</t>
  </si>
  <si>
    <t>25-01-2020 11:16:51</t>
  </si>
  <si>
    <t>QYFLNY8Z8Z7</t>
  </si>
  <si>
    <t>25-01-2020 11:09:16</t>
  </si>
  <si>
    <t>PKFPRMY7M6G</t>
  </si>
  <si>
    <t>25-01-2020 09:49:36</t>
  </si>
  <si>
    <t>MJFGJD9VGNM</t>
  </si>
  <si>
    <t>24-01-2020 20:27:05</t>
  </si>
  <si>
    <t>GZFZL8RLZZ7</t>
  </si>
  <si>
    <t>24-01-2020 19:48:46</t>
  </si>
  <si>
    <t>LJFLKMGW6ZZ</t>
  </si>
  <si>
    <t>24-01-2020 19:39:30</t>
  </si>
  <si>
    <t>8WFKL8PB84G</t>
  </si>
  <si>
    <t>24-01-2020 17:22:28</t>
  </si>
  <si>
    <t>68FWLDQPDBV</t>
  </si>
  <si>
    <t>Chocolate</t>
  </si>
  <si>
    <t>24-01-2020 16:18:00</t>
  </si>
  <si>
    <t>WLFMP49N89Z</t>
  </si>
  <si>
    <t>24-01-2020 15:48:48</t>
  </si>
  <si>
    <t>J6FGY9BGNR8</t>
  </si>
  <si>
    <t>24-01-2020 15:45:35</t>
  </si>
  <si>
    <t>DZFVWZPVK8R</t>
  </si>
  <si>
    <t>24-01-2020 15:27:43</t>
  </si>
  <si>
    <t>7WFJ9R4J8LL</t>
  </si>
  <si>
    <t>24-01-2020 14:07:01</t>
  </si>
  <si>
    <t>NDFRVZ8RVRR</t>
  </si>
  <si>
    <t>24-01-2020 13:39:57</t>
  </si>
  <si>
    <t>8WFKL8PQZZ9</t>
  </si>
  <si>
    <t>24-01-2020 11:49:29</t>
  </si>
  <si>
    <t>B6FG8WMJYR7</t>
  </si>
  <si>
    <t>24-01-2020 11:48:31</t>
  </si>
  <si>
    <t>8WFKL8PQBYM</t>
  </si>
  <si>
    <t>24-01-2020 10:01:33</t>
  </si>
  <si>
    <t>GZFZL886ML8</t>
  </si>
  <si>
    <t>23-01-2020 21:10:16</t>
  </si>
  <si>
    <t>9LFR8VVVMPJ</t>
  </si>
  <si>
    <t>23-01-2020 20:56:10</t>
  </si>
  <si>
    <t>WLFMP444QYD</t>
  </si>
  <si>
    <t>23-01-2020 19:04:59</t>
  </si>
  <si>
    <t>QYFLNYY998P</t>
  </si>
  <si>
    <t>23-01-2020 18:58:38</t>
  </si>
  <si>
    <t>9LFR8VVYMNK</t>
  </si>
  <si>
    <t>23-01-2020 18:42:23</t>
  </si>
  <si>
    <t>7WFJ9RRDV7L</t>
  </si>
  <si>
    <t>23-01-2020 18:29:31</t>
  </si>
  <si>
    <t>B6FG8WWN6RZ</t>
  </si>
  <si>
    <t>23-01-2020 18:07:31</t>
  </si>
  <si>
    <t>YQF8B66NBMZ</t>
  </si>
  <si>
    <t>23-01-2020 15:43:52</t>
  </si>
  <si>
    <t>RVF7KJJR6RV</t>
  </si>
  <si>
    <t>23-01-2020 15:27:10</t>
  </si>
  <si>
    <t>KBFDNLLZJDW</t>
  </si>
  <si>
    <t>23-01-2020 15:21:16</t>
  </si>
  <si>
    <t>ZDFRG99DL4W</t>
  </si>
  <si>
    <t>23-01-2020 14:00:45</t>
  </si>
  <si>
    <t>YQF8B66YQMK</t>
  </si>
  <si>
    <t>23-01-2020 13:15:27</t>
  </si>
  <si>
    <t>8WFKL88GQWJ</t>
  </si>
  <si>
    <t>23-01-2020 12:15:54</t>
  </si>
  <si>
    <t>7WFJ9RRVP74</t>
  </si>
  <si>
    <t>23-01-2020 10:57:12</t>
  </si>
  <si>
    <t>9LFR8VVZLMY</t>
  </si>
  <si>
    <t>23-01-2020 10:32:35</t>
  </si>
  <si>
    <t>KBFDNLLVQRQ</t>
  </si>
  <si>
    <t>23-01-2020 10:30:31</t>
  </si>
  <si>
    <t>7WFJ9RRZYPP</t>
  </si>
  <si>
    <t>22-01-2020 20:55:38</t>
  </si>
  <si>
    <t>PKFPRMMKMJZ</t>
  </si>
  <si>
    <t>22-01-2020 20:54:38</t>
  </si>
  <si>
    <t>ZDFRG99K94Q</t>
  </si>
  <si>
    <t>22-01-2020 20:37:58</t>
  </si>
  <si>
    <t>QYFLNYYBZY6</t>
  </si>
  <si>
    <t>22-01-2020 19:09:58</t>
  </si>
  <si>
    <t>4VFPY99PKVQ</t>
  </si>
  <si>
    <t>22-01-2020 18:53:09</t>
  </si>
  <si>
    <t>RVF7KJJ7BDL</t>
  </si>
  <si>
    <t>22-01-2020 17:28:46</t>
  </si>
  <si>
    <t>QYFLNYYLBGG</t>
  </si>
  <si>
    <t>22-01-2020 16:59:56</t>
  </si>
  <si>
    <t>YQF8B669LDG</t>
  </si>
  <si>
    <t>22-01-2020 16:47:37</t>
  </si>
  <si>
    <t>8WFKL88QDN9</t>
  </si>
  <si>
    <t>22-01-2020 16:12:36</t>
  </si>
  <si>
    <t>68FWLDD6M4G</t>
  </si>
  <si>
    <t>22-01-2020 16:07:55</t>
  </si>
  <si>
    <t>MJFGJDD7VRZ</t>
  </si>
  <si>
    <t>22-01-2020 15:11:02</t>
  </si>
  <si>
    <t>7WFJ9RRBJRW</t>
  </si>
  <si>
    <t>22-01-2020 14:41:13</t>
  </si>
  <si>
    <t>YQF8B6NDL46</t>
  </si>
  <si>
    <t>22-01-2020 13:37:06</t>
  </si>
  <si>
    <t>7WFJ9RDQ7PN</t>
  </si>
  <si>
    <t>22-01-2020 13:26:28</t>
  </si>
  <si>
    <t>LJFLKMPJBJ4</t>
  </si>
  <si>
    <t>22-01-2020 12:25:54</t>
  </si>
  <si>
    <t>VBFZG4NWLQP</t>
  </si>
  <si>
    <t>22-01-2020 11:15:19</t>
  </si>
  <si>
    <t>68FWLD8RJKY</t>
  </si>
  <si>
    <t>22-01-2020 10:39:36</t>
  </si>
  <si>
    <t>RVF7KJVGWGM</t>
  </si>
  <si>
    <t>22-01-2020 10:24:05</t>
  </si>
  <si>
    <t>J6FGY967D6L</t>
  </si>
  <si>
    <t>22-01-2020 10:12:45</t>
  </si>
  <si>
    <t>7WFJ9RDM8GK</t>
  </si>
  <si>
    <t>21-01-2020 13:15:09</t>
  </si>
  <si>
    <t>PKFPRM8NNQ4</t>
  </si>
  <si>
    <t>21-01-2020 12:39:49</t>
  </si>
  <si>
    <t>ZDFRG9V6KL7</t>
  </si>
  <si>
    <t>21-01-2020 11:37:18</t>
  </si>
  <si>
    <t>8WFKL86J8M4</t>
  </si>
  <si>
    <t>21-01-2020 10:45:22</t>
  </si>
  <si>
    <t>J6FGY96KLVQ</t>
  </si>
  <si>
    <t>21-01-2020 10:17:58</t>
  </si>
  <si>
    <t>9LFR8VYWRVK</t>
  </si>
  <si>
    <t>20-01-2020 21:04:13</t>
  </si>
  <si>
    <t>ZDFRG9VRKV9</t>
  </si>
  <si>
    <t>20-01-2020 20:56:31</t>
  </si>
  <si>
    <t>RVF7KJV77LR</t>
  </si>
  <si>
    <t>20-01-2020 19:14:45</t>
  </si>
  <si>
    <t>YQF8B6N9RBK</t>
  </si>
  <si>
    <t>20-01-2020 17:04:43</t>
  </si>
  <si>
    <t>GZFZL8V6WRY</t>
  </si>
  <si>
    <t>20-01-2020 15:06:42</t>
  </si>
  <si>
    <t>J6FGY9PD4ZQ</t>
  </si>
  <si>
    <t>20-01-2020 13:24:26</t>
  </si>
  <si>
    <t>8WFKL8M988W</t>
  </si>
  <si>
    <t>20-01-2020 13:21:19</t>
  </si>
  <si>
    <t>J6FGY9P79JN</t>
  </si>
  <si>
    <t>20-01-2020 11:47:10</t>
  </si>
  <si>
    <t>7WFJ9RP8QJ6</t>
  </si>
  <si>
    <t>20-01-2020 10:54:20</t>
  </si>
  <si>
    <t>DZFVWZD8DL9</t>
  </si>
  <si>
    <t>19-01-2020 17:32:08</t>
  </si>
  <si>
    <t>LJFLKM84G94</t>
  </si>
  <si>
    <t>19-01-2020 16:46:43</t>
  </si>
  <si>
    <t>VBFZG4J77KM</t>
  </si>
  <si>
    <t>19-01-2020 16:33:34</t>
  </si>
  <si>
    <t>YQF8B6ZJR97</t>
  </si>
  <si>
    <t>19-01-2020 16:13:18</t>
  </si>
  <si>
    <t>9LFR8VMZQLK</t>
  </si>
  <si>
    <t>19-01-2020 15:37:33</t>
  </si>
  <si>
    <t>DZFVWZDJ47Z</t>
  </si>
  <si>
    <t>19-01-2020 15:36:23</t>
  </si>
  <si>
    <t>ZDFRG9Y8B74</t>
  </si>
  <si>
    <t>19-01-2020 14:21:49</t>
  </si>
  <si>
    <t>QYFLNY7KGMD</t>
  </si>
  <si>
    <t>19-01-2020 13:33:09</t>
  </si>
  <si>
    <t>PKFPRMBJZ94</t>
  </si>
  <si>
    <t>19-01-2020 12:10:04</t>
  </si>
  <si>
    <t>B6FG8WZQQP8</t>
  </si>
  <si>
    <t>19-01-2020 12:04:20</t>
  </si>
  <si>
    <t>RVF7KJR89JW</t>
  </si>
  <si>
    <t>19-01-2020 11:07:26</t>
  </si>
  <si>
    <t>RVF7KJR9468</t>
  </si>
  <si>
    <t>19-01-2020 10:30:42</t>
  </si>
  <si>
    <t>J6FGY9PLP6Q</t>
  </si>
  <si>
    <t>19-01-2020 10:25:35</t>
  </si>
  <si>
    <t>YQF8B6ZKYGW</t>
  </si>
  <si>
    <t>19-01-2020 10:24:34</t>
  </si>
  <si>
    <t>LJFLKM8BDMG</t>
  </si>
  <si>
    <t>18-01-2020 20:52:31</t>
  </si>
  <si>
    <t>LJFLKMDJ4Y8</t>
  </si>
  <si>
    <t>18-01-2020 19:14:38</t>
  </si>
  <si>
    <t>J6FGY9MDBJD</t>
  </si>
  <si>
    <t>18-01-2020 17:51:05</t>
  </si>
  <si>
    <t>VBFZG49WZ48</t>
  </si>
  <si>
    <t>18-01-2020 17:25:49</t>
  </si>
  <si>
    <t>YQF8B6YLLLP</t>
  </si>
  <si>
    <t>18-01-2020 16:13:45</t>
  </si>
  <si>
    <t>WLFMP4DL6MR</t>
  </si>
  <si>
    <t>18-01-2020 16:06:17</t>
  </si>
  <si>
    <t>GZFZL8J4794</t>
  </si>
  <si>
    <t>18-01-2020 16:01:24</t>
  </si>
  <si>
    <t>4VFPY9RKMYY</t>
  </si>
  <si>
    <t>18-01-2020 15:48:01</t>
  </si>
  <si>
    <t>MJFGJDV6RJG</t>
  </si>
  <si>
    <t>18-01-2020 15:38:58</t>
  </si>
  <si>
    <t>DZFVWZN4V8K</t>
  </si>
  <si>
    <t>18-01-2020 15:34:51</t>
  </si>
  <si>
    <t>68FWLDM4WLZ</t>
  </si>
  <si>
    <t>18-01-2020 15:14:26</t>
  </si>
  <si>
    <t>GZFZL8JG9YW</t>
  </si>
  <si>
    <t>18-01-2020 15:12:09</t>
  </si>
  <si>
    <t>LJFLKMD9Y9V</t>
  </si>
  <si>
    <t>18-01-2020 15:07:09</t>
  </si>
  <si>
    <t>PKFPRM7GLP4</t>
  </si>
  <si>
    <t>18-01-2020 14:09:40</t>
  </si>
  <si>
    <t>B6FG8WP9R7J</t>
  </si>
  <si>
    <t>18-01-2020 13:53:08</t>
  </si>
  <si>
    <t>4VFPY9RWMB8</t>
  </si>
  <si>
    <t>18-01-2020 10:42:44</t>
  </si>
  <si>
    <t>KBFDNLW8RVN</t>
  </si>
  <si>
    <t>18-01-2020 10:10:15</t>
  </si>
  <si>
    <t>J6FGY9MB6MW</t>
  </si>
  <si>
    <t>17-01-2020 20:50:29</t>
  </si>
  <si>
    <t>QYFLNYZV97D</t>
  </si>
  <si>
    <t>17-01-2020 20:21:52</t>
  </si>
  <si>
    <t>QYFLNYZVVM9</t>
  </si>
  <si>
    <t>17-01-2020 20:11:21</t>
  </si>
  <si>
    <t>8WFKL8GVWPK</t>
  </si>
  <si>
    <t>17-01-2020 17:41:09</t>
  </si>
  <si>
    <t>RVF7KJQZKNL</t>
  </si>
  <si>
    <t>17-01-2020 17:14:14</t>
  </si>
  <si>
    <t>B6FG8WP6JVM</t>
  </si>
  <si>
    <t>17-01-2020 16:48:05</t>
  </si>
  <si>
    <t>QYFLNYZGRNM</t>
  </si>
  <si>
    <t>17-01-2020 16:15:05</t>
  </si>
  <si>
    <t>QYFLNYZG7MM</t>
  </si>
  <si>
    <t>17-01-2020 16:08:03</t>
  </si>
  <si>
    <t>GZFZL8JWJLY</t>
  </si>
  <si>
    <t>17-01-2020 16:01:30</t>
  </si>
  <si>
    <t>RVF7KJQ8LKQ</t>
  </si>
  <si>
    <t>17-01-2020 15:42:05</t>
  </si>
  <si>
    <t>QYFLNYZGGGM</t>
  </si>
  <si>
    <t>17-01-2020 15:32:55</t>
  </si>
  <si>
    <t>68FWLDMJLR9</t>
  </si>
  <si>
    <t>17-01-2020 15:15:01</t>
  </si>
  <si>
    <t>4VFPY9RZDMP</t>
  </si>
  <si>
    <t>17-01-2020 14:18:35</t>
  </si>
  <si>
    <t>DZFVWZNQZRR</t>
  </si>
  <si>
    <t>17-01-2020 14:15:53</t>
  </si>
  <si>
    <t>DZFVWZNQZJZ</t>
  </si>
  <si>
    <t>17-01-2020 13:51:57</t>
  </si>
  <si>
    <t>MJFGJDVYPZ6</t>
  </si>
  <si>
    <t>17-01-2020 13:16:55</t>
  </si>
  <si>
    <t>8WFKL8GYLGR</t>
  </si>
  <si>
    <t>17-01-2020 10:50:27</t>
  </si>
  <si>
    <t>68FWLDMLPZB</t>
  </si>
  <si>
    <t>17-01-2020 10:06:47</t>
  </si>
  <si>
    <t>KBFDNLW76JB</t>
  </si>
  <si>
    <t>17-01-2020 09:44:49</t>
  </si>
  <si>
    <t>8WFKL8GB6P7</t>
  </si>
  <si>
    <t>16-01-2020 20:51:58</t>
  </si>
  <si>
    <t>NDFRVZJ976W</t>
  </si>
  <si>
    <t>16-01-2020 18:51:16</t>
  </si>
  <si>
    <t>B6FG8W794W9</t>
  </si>
  <si>
    <t>16-01-2020 18:18:33</t>
  </si>
  <si>
    <t>ZDFRG97W9J9</t>
  </si>
  <si>
    <t>16-01-2020 18:12:20</t>
  </si>
  <si>
    <t>KBFDNLM6KRJ</t>
  </si>
  <si>
    <t>16-01-2020 18:03:58</t>
  </si>
  <si>
    <t>NDFRVZJ7DDW</t>
  </si>
  <si>
    <t>16-01-2020 17:59:20</t>
  </si>
  <si>
    <t>PKFPRM4G7ZW</t>
  </si>
  <si>
    <t>16-01-2020 17:35:02</t>
  </si>
  <si>
    <t>WLFMP4QG6RN</t>
  </si>
  <si>
    <t>16-01-2020 16:39:41</t>
  </si>
  <si>
    <t>MJFGJDPZ4WG</t>
  </si>
  <si>
    <t>16-01-2020 16:06:46</t>
  </si>
  <si>
    <t>KBFDNLMQ8JG</t>
  </si>
  <si>
    <t>16-01-2020 15:50:19</t>
  </si>
  <si>
    <t>NDFRVZJ6DGQ</t>
  </si>
  <si>
    <t>16-01-2020 14:58:08</t>
  </si>
  <si>
    <t>NDFRVZJ6B8Y</t>
  </si>
  <si>
    <t>16-01-2020 13:38:38</t>
  </si>
  <si>
    <t>KBFDNLM8ZQP</t>
  </si>
  <si>
    <t>16-01-2020 13:07:43</t>
  </si>
  <si>
    <t>WLFMP4Q9688</t>
  </si>
  <si>
    <t>15-01-2020 20:39:29</t>
  </si>
  <si>
    <t>7WFJ9RVNGGV</t>
  </si>
  <si>
    <t>15-01-2020 19:22:37</t>
  </si>
  <si>
    <t>4VFPY9VZ44K</t>
  </si>
  <si>
    <t>15-01-2020 16:39:22</t>
  </si>
  <si>
    <t>B6FG8W7KV4V</t>
  </si>
  <si>
    <t>15-01-2020 16:19:40</t>
  </si>
  <si>
    <t>9LFR8VB8LLG</t>
  </si>
  <si>
    <t>15-01-2020 15:54:44</t>
  </si>
  <si>
    <t>GZFZL8PLGLL</t>
  </si>
  <si>
    <t>15-01-2020 12:03:07</t>
  </si>
  <si>
    <t>9LFR8VB7RBW</t>
  </si>
  <si>
    <t>14-01-2020 20:50:43</t>
  </si>
  <si>
    <t>KBFDNLV6NK7</t>
  </si>
  <si>
    <t>14-01-2020 18:49:27</t>
  </si>
  <si>
    <t>MJFGJDNZKNQ</t>
  </si>
  <si>
    <t>14-01-2020 17:22:16</t>
  </si>
  <si>
    <t>7WFJ9RZ4RN8</t>
  </si>
  <si>
    <t>14-01-2020 16:33:44</t>
  </si>
  <si>
    <t>B6FG8WRMQG8</t>
  </si>
  <si>
    <t>14-01-2020 14:39:23</t>
  </si>
  <si>
    <t>KBFDNLVLVP7</t>
  </si>
  <si>
    <t>14-01-2020 12:22:11</t>
  </si>
  <si>
    <t>J6FGY9868RP</t>
  </si>
  <si>
    <t>14-01-2020 11:01:17</t>
  </si>
  <si>
    <t>WLFMP4YJG8L</t>
  </si>
  <si>
    <t>14-01-2020 10:36:54</t>
  </si>
  <si>
    <t>8WFKL8VM6GP</t>
  </si>
  <si>
    <t>14-01-2020 10:34:32</t>
  </si>
  <si>
    <t>8WFKL8VM6B6</t>
  </si>
  <si>
    <t>14-01-2020 10:20:56</t>
  </si>
  <si>
    <t>VBFZG47J9BL</t>
  </si>
  <si>
    <t>13-01-2020 21:02:32</t>
  </si>
  <si>
    <t>7WFJ9RZK67D</t>
  </si>
  <si>
    <t>13-01-2020 20:48:36</t>
  </si>
  <si>
    <t>ZDFRG96P6PW</t>
  </si>
  <si>
    <t>13-01-2020 19:22:36</t>
  </si>
  <si>
    <t>KBFDNLVNQB6</t>
  </si>
  <si>
    <t>13-01-2020 18:57:27</t>
  </si>
  <si>
    <t>YQF8B6JBZNQ</t>
  </si>
  <si>
    <t>13-01-2020 17:59:29</t>
  </si>
  <si>
    <t>NDFRVZYVKWJ</t>
  </si>
  <si>
    <t>13-01-2020 17:04:02</t>
  </si>
  <si>
    <t>ZDFRG964ZVK</t>
  </si>
  <si>
    <t>13-01-2020 16:57:06</t>
  </si>
  <si>
    <t>7WFJ9RZLRPN</t>
  </si>
  <si>
    <t>13-01-2020 15:40:16</t>
  </si>
  <si>
    <t>B6FG8WRYVJ9</t>
  </si>
  <si>
    <t>13-01-2020 14:07:51</t>
  </si>
  <si>
    <t>9LFR8VZQZ7M</t>
  </si>
  <si>
    <t>13-01-2020 13:21:59</t>
  </si>
  <si>
    <t>DZFVWZGMVQ6</t>
  </si>
  <si>
    <t>13-01-2020 12:49:13</t>
  </si>
  <si>
    <t>4VFPY98PW49</t>
  </si>
  <si>
    <t>13-01-2020 12:33:26</t>
  </si>
  <si>
    <t>68FWLDVWQ6J</t>
  </si>
  <si>
    <t>13-01-2020 09:45:10</t>
  </si>
  <si>
    <t>7WFJ9RZBZY6</t>
  </si>
  <si>
    <t>12-01-2020 18:55:10</t>
  </si>
  <si>
    <t>YQF8B6Q6WKY</t>
  </si>
  <si>
    <t>12-01-2020 16:39:35</t>
  </si>
  <si>
    <t>RVF7KJZVBGP</t>
  </si>
  <si>
    <t>12-01-2020 15:54:53</t>
  </si>
  <si>
    <t>MJFGJDQLNJD</t>
  </si>
  <si>
    <t>12-01-2020 15:30:55</t>
  </si>
  <si>
    <t>B6FG8W6N8NL</t>
  </si>
  <si>
    <t>12-01-2020 15:29:08</t>
  </si>
  <si>
    <t>VBFZG4RNGR7</t>
  </si>
  <si>
    <t>12-01-2020 15:05:53</t>
  </si>
  <si>
    <t>LJFLKMRPNYM</t>
  </si>
  <si>
    <t>12-01-2020 14:58:44</t>
  </si>
  <si>
    <t>GZFZL8MV6GL</t>
  </si>
  <si>
    <t>12-01-2020 14:09:38</t>
  </si>
  <si>
    <t>WLFMP46JVYW</t>
  </si>
  <si>
    <t>12-01-2020 12:22:29</t>
  </si>
  <si>
    <t>DZFVWZJN8JB</t>
  </si>
  <si>
    <t>12-01-2020 11:17:02</t>
  </si>
  <si>
    <t>J6FGY9KMRPQ</t>
  </si>
  <si>
    <t>12-01-2020 11:16:30</t>
  </si>
  <si>
    <t>QYFLNYKZGDZ</t>
  </si>
  <si>
    <t>11-01-2020 21:15:00</t>
  </si>
  <si>
    <t>ZDFRG98GNPN</t>
  </si>
  <si>
    <t>11-01-2020 21:11:06</t>
  </si>
  <si>
    <t>7WFJ9R7LQRN</t>
  </si>
  <si>
    <t>11-01-2020 20:59:26</t>
  </si>
  <si>
    <t>WLFMP468LWK</t>
  </si>
  <si>
    <t>11-01-2020 18:01:04</t>
  </si>
  <si>
    <t>PKFPRM6KBVR</t>
  </si>
  <si>
    <t>11-01-2020 17:22:37</t>
  </si>
  <si>
    <t>WLFMP46NR6L</t>
  </si>
  <si>
    <t>11-01-2020 15:47:53</t>
  </si>
  <si>
    <t>MJFGJDQGBRD</t>
  </si>
  <si>
    <t>11-01-2020 15:47:29</t>
  </si>
  <si>
    <t>RVF7KJZ7R6L</t>
  </si>
  <si>
    <t>11-01-2020 15:45:48</t>
  </si>
  <si>
    <t>RVF7KJZ7Q4Y</t>
  </si>
  <si>
    <t>11-01-2020 15:26:27</t>
  </si>
  <si>
    <t>NDFRVZLRLQL</t>
  </si>
  <si>
    <t>11-01-2020 15:24:32</t>
  </si>
  <si>
    <t>ZDFRG98R89V</t>
  </si>
  <si>
    <t>11-01-2020 12:50:33</t>
  </si>
  <si>
    <t>GZFZL8MDLV8</t>
  </si>
  <si>
    <t>11-01-2020 11:06:21</t>
  </si>
  <si>
    <t>4VFPY9ZB8BP</t>
  </si>
  <si>
    <t>11-01-2020 11:05:24</t>
  </si>
  <si>
    <t>8WFKL8WZVDL</t>
  </si>
  <si>
    <t>11-01-2020 10:08:44</t>
  </si>
  <si>
    <t>PKFPRMJ9WJR</t>
  </si>
  <si>
    <t>10-01-2020 21:15:18</t>
  </si>
  <si>
    <t>9LFR8V6V84K</t>
  </si>
  <si>
    <t>10-01-2020 20:57:37</t>
  </si>
  <si>
    <t>4VFPY9Z9P6K</t>
  </si>
  <si>
    <t>10-01-2020 20:56:50</t>
  </si>
  <si>
    <t>LJFLKMZMLDD</t>
  </si>
  <si>
    <t>10-01-2020 20:55:26</t>
  </si>
  <si>
    <t>9LFR8V6VR66</t>
  </si>
  <si>
    <t>10-01-2020 19:23:50</t>
  </si>
  <si>
    <t>KBFDNLGKBZW</t>
  </si>
  <si>
    <t>10-01-2020 18:57:54</t>
  </si>
  <si>
    <t>QYFLNYG9JY8</t>
  </si>
  <si>
    <t>10-01-2020 18:42:00</t>
  </si>
  <si>
    <t>8WFKL8W6KWQ</t>
  </si>
  <si>
    <t>10-01-2020 18:12:10</t>
  </si>
  <si>
    <t>NDFRVZ4D77G</t>
  </si>
  <si>
    <t>10-01-2020 18:08:32</t>
  </si>
  <si>
    <t>VBFZG4DJL8N</t>
  </si>
  <si>
    <t>10-01-2020 16:18:30</t>
  </si>
  <si>
    <t>J6FGY9RMNWM</t>
  </si>
  <si>
    <t>10-01-2020 16:13:33</t>
  </si>
  <si>
    <t>MJFGJDKVW7D</t>
  </si>
  <si>
    <t>10-01-2020 12:50:55</t>
  </si>
  <si>
    <t>DZFVWZYBG7R</t>
  </si>
  <si>
    <t>10-01-2020 11:06:55</t>
  </si>
  <si>
    <t>KBFDNLGVLJQ</t>
  </si>
  <si>
    <t>09-01-2020 20:51:04</t>
  </si>
  <si>
    <t>DZFVWZYMWZW</t>
  </si>
  <si>
    <t>09-01-2020 19:50:14</t>
  </si>
  <si>
    <t>WLFMP4KM7D9</t>
  </si>
  <si>
    <t>09-01-2020 15:54:48</t>
  </si>
  <si>
    <t>DZFVWZY99WG</t>
  </si>
  <si>
    <t>09-01-2020 15:53:19</t>
  </si>
  <si>
    <t>J6FGY9LNNNN</t>
  </si>
  <si>
    <t>09-01-2020 15:16:55</t>
  </si>
  <si>
    <t>VBFZG48YP96</t>
  </si>
  <si>
    <t>09-01-2020 14:45:54</t>
  </si>
  <si>
    <t>LJFLKMBJVYG</t>
  </si>
  <si>
    <t>09-01-2020 14:06:57</t>
  </si>
  <si>
    <t>4VFPY9MBY7K</t>
  </si>
  <si>
    <t>09-01-2020 13:52:51</t>
  </si>
  <si>
    <t>B6FG8WKDG4Z</t>
  </si>
  <si>
    <t>09-01-2020 13:41:17</t>
  </si>
  <si>
    <t>YQF8B6KD94L</t>
  </si>
  <si>
    <t>09-01-2020 10:17:00</t>
  </si>
  <si>
    <t>J6FGY9L74PZ</t>
  </si>
  <si>
    <t>09-01-2020 10:12:29</t>
  </si>
  <si>
    <t>9LFR8V4DZDB</t>
  </si>
  <si>
    <t>09-01-2020 10:05:40</t>
  </si>
  <si>
    <t>7WFJ9RKM7MB</t>
  </si>
  <si>
    <t>09-01-2020 10:00:26</t>
  </si>
  <si>
    <t>YQF8B6KLQ8R</t>
  </si>
  <si>
    <t>09-01-2020 09:53:12</t>
  </si>
  <si>
    <t>7WFJ9RKMKQD</t>
  </si>
  <si>
    <t>08-01-2020 21:04:34</t>
  </si>
  <si>
    <t>8WFKL8YMG8P</t>
  </si>
  <si>
    <t>08-01-2020 20:32:58</t>
  </si>
  <si>
    <t>DZFVWZQDQKK</t>
  </si>
  <si>
    <t>08-01-2020 18:52:11</t>
  </si>
  <si>
    <t>4VFPY9MRRWN</t>
  </si>
  <si>
    <t>08-01-2020 17:17:25</t>
  </si>
  <si>
    <t>GZFZL87PGN7</t>
  </si>
  <si>
    <t>08-01-2020 16:43:02</t>
  </si>
  <si>
    <t>DZFVWZQBDBM</t>
  </si>
  <si>
    <t>08-01-2020 15:53:35</t>
  </si>
  <si>
    <t>GZFZL87PLDQ</t>
  </si>
  <si>
    <t>08-01-2020 15:38:12</t>
  </si>
  <si>
    <t>VBFZG48VZPN</t>
  </si>
  <si>
    <t>08-01-2020 15:10:18</t>
  </si>
  <si>
    <t>J6FGY9L87MD</t>
  </si>
  <si>
    <t>08-01-2020 14:29:49</t>
  </si>
  <si>
    <t>LJFLKMB48VV</t>
  </si>
  <si>
    <t>08-01-2020 14:05:02</t>
  </si>
  <si>
    <t>RVF7KJ9YZP6</t>
  </si>
  <si>
    <t>08-01-2020 13:37:10</t>
  </si>
  <si>
    <t>7WFJ9RKZLP6</t>
  </si>
  <si>
    <t>08-01-2020 10:50:42</t>
  </si>
  <si>
    <t>PKFPRMQJZ8K</t>
  </si>
  <si>
    <t>07-01-2020 21:02:55</t>
  </si>
  <si>
    <t>B6FG8WKJMRL</t>
  </si>
  <si>
    <t>07-01-2020 18:38:34</t>
  </si>
  <si>
    <t>7WFJ9R9QDY4</t>
  </si>
  <si>
    <t>07-01-2020 18:32:35</t>
  </si>
  <si>
    <t>9LFR8V8LMDN</t>
  </si>
  <si>
    <t>07-01-2020 18:29:19</t>
  </si>
  <si>
    <t>PKFPRMR9B69</t>
  </si>
  <si>
    <t>07-01-2020 17:34:31</t>
  </si>
  <si>
    <t>RVF7KJKDNNR</t>
  </si>
  <si>
    <t>07-01-2020 17:14:22</t>
  </si>
  <si>
    <t>8WFKL8LZQBN</t>
  </si>
  <si>
    <t>07-01-2020 16:38:23</t>
  </si>
  <si>
    <t>DZFVWZWKPRL</t>
  </si>
  <si>
    <t>07-01-2020 16:21:19</t>
  </si>
  <si>
    <t>WLFMP4PWV8B</t>
  </si>
  <si>
    <t>07-01-2020 15:44:25</t>
  </si>
  <si>
    <t>RVF7KJKG8J9</t>
  </si>
  <si>
    <t>07-01-2020 15:37:28</t>
  </si>
  <si>
    <t>QYFLNYN6M9V</t>
  </si>
  <si>
    <t>07-01-2020 14:38:57</t>
  </si>
  <si>
    <t>NDFRVZV9779</t>
  </si>
  <si>
    <t>07-01-2020 14:04:38</t>
  </si>
  <si>
    <t>WLFMP4PLJ4W</t>
  </si>
  <si>
    <t>07-01-2020 11:08:40</t>
  </si>
  <si>
    <t>4VFPY9YWMZ7</t>
  </si>
  <si>
    <t>06-01-2020 17:21:20</t>
  </si>
  <si>
    <t>LJFLKMK4BKN</t>
  </si>
  <si>
    <t>06-01-2020 16:50:44</t>
  </si>
  <si>
    <t>VBFZG4G7KNG</t>
  </si>
  <si>
    <t>06-01-2020 15:54:32</t>
  </si>
  <si>
    <t>PKFPRMR68V8</t>
  </si>
  <si>
    <t>06-01-2020 15:49:35</t>
  </si>
  <si>
    <t>68FWLDLBZV9</t>
  </si>
  <si>
    <t>06-01-2020 15:00:26</t>
  </si>
  <si>
    <t>68FWLDLBLWJ</t>
  </si>
  <si>
    <t>06-01-2020 10:20:06</t>
  </si>
  <si>
    <t>GZFZL8L7KDW</t>
  </si>
  <si>
    <t>06-01-2020 10:07:18</t>
  </si>
  <si>
    <t>KBFDNLN9JDP</t>
  </si>
  <si>
    <t>06-01-2020 10:06:33</t>
  </si>
  <si>
    <t>MJFGJDJJWWD</t>
  </si>
  <si>
    <t>06-01-2020 09:47:48</t>
  </si>
  <si>
    <t>9LFR8V88D7Z</t>
  </si>
  <si>
    <t>06-01-2020 09:47:02</t>
  </si>
  <si>
    <t>7WFJ9R99MJW</t>
  </si>
  <si>
    <t>05-01-2020 16:24:01</t>
  </si>
  <si>
    <t>8WFKL8B9Q6K</t>
  </si>
  <si>
    <t>05-01-2020 15:58:55</t>
  </si>
  <si>
    <t>WLFMP48GGG7</t>
  </si>
  <si>
    <t>05-01-2020 15:36:13</t>
  </si>
  <si>
    <t>MJFGJDRMDND</t>
  </si>
  <si>
    <t>05-01-2020 14:27:43</t>
  </si>
  <si>
    <t>YQF8B64G444</t>
  </si>
  <si>
    <t>05-01-2020 13:15:53</t>
  </si>
  <si>
    <t>QYFLNYJW9KY</t>
  </si>
  <si>
    <t>05-01-2020 13:09:03</t>
  </si>
  <si>
    <t>B6FG8WYLZ6Y</t>
  </si>
  <si>
    <t>05-01-2020 13:08:37</t>
  </si>
  <si>
    <t>VBFZG4M6J8Q</t>
  </si>
  <si>
    <t>04-01-2020 20:35:59</t>
  </si>
  <si>
    <t>QYFLNYJVBKP</t>
  </si>
  <si>
    <t>04-01-2020 20:14:12</t>
  </si>
  <si>
    <t>LJFLKMWRJ7P</t>
  </si>
  <si>
    <t>04-01-2020 20:13:18</t>
  </si>
  <si>
    <t>4VFPY9L4QBQ</t>
  </si>
  <si>
    <t>04-01-2020 17:11:21</t>
  </si>
  <si>
    <t>9LFR8V76M9R</t>
  </si>
  <si>
    <t>04-01-2020 16:28:23</t>
  </si>
  <si>
    <t>J6FGY9JRLLJ</t>
  </si>
  <si>
    <t>04-01-2020 16:19:25</t>
  </si>
  <si>
    <t>7WFJ9RLNLGK</t>
  </si>
  <si>
    <t>04-01-2020 15:49:08</t>
  </si>
  <si>
    <t>DZFVWZLQ6JG</t>
  </si>
  <si>
    <t>04-01-2020 15:38:04</t>
  </si>
  <si>
    <t>GZFZL8Y74RL</t>
  </si>
  <si>
    <t>04-01-2020 15:17:30</t>
  </si>
  <si>
    <t>QYFLNYJM89Z</t>
  </si>
  <si>
    <t>04-01-2020 14:30:25</t>
  </si>
  <si>
    <t>9LFR8V74WM4</t>
  </si>
  <si>
    <t>04-01-2020 14:04:16</t>
  </si>
  <si>
    <t>ZDFRG94P4VW</t>
  </si>
  <si>
    <t>04-01-2020 13:51:55</t>
  </si>
  <si>
    <t>8WFKL8BYKRR</t>
  </si>
  <si>
    <t>04-01-2020 13:11:28</t>
  </si>
  <si>
    <t>RVF7KJNKPBY</t>
  </si>
  <si>
    <t>04-01-2020 10:28:12</t>
  </si>
  <si>
    <t>B6FG8WYYZ8N</t>
  </si>
  <si>
    <t>03-01-2020 18:25:13</t>
  </si>
  <si>
    <t>YQF8B6MGRW6</t>
  </si>
  <si>
    <t>03-01-2020 17:02:31</t>
  </si>
  <si>
    <t>B6FG8WVLM6Z</t>
  </si>
  <si>
    <t>03-01-2020 17:01:32</t>
  </si>
  <si>
    <t>8WFKL8NRPL6</t>
  </si>
  <si>
    <t>03-01-2020 16:33:52</t>
  </si>
  <si>
    <t>4VFPY9DGRP6</t>
  </si>
  <si>
    <t>03-01-2020 16:20:08</t>
  </si>
  <si>
    <t>8WFKL8NRVQV</t>
  </si>
  <si>
    <t>03-01-2020 16:03:23</t>
  </si>
  <si>
    <t>KBFDNLYQ9W7</t>
  </si>
  <si>
    <t>03-01-2020 15:48:50</t>
  </si>
  <si>
    <t>MJFGJD8ZRKV</t>
  </si>
  <si>
    <t>03-01-2020 15:28:52</t>
  </si>
  <si>
    <t>J6FGY9QWZR6</t>
  </si>
  <si>
    <t>03-01-2020 14:55:46</t>
  </si>
  <si>
    <t>NDFRVZK86L4</t>
  </si>
  <si>
    <t>03-01-2020 14:35:08</t>
  </si>
  <si>
    <t>DZFVWZMP7QG</t>
  </si>
  <si>
    <t>03-01-2020 14:14:38</t>
  </si>
  <si>
    <t>KBFDNLY8M7P</t>
  </si>
  <si>
    <t>03-01-2020 14:05:37</t>
  </si>
  <si>
    <t>WLFMP4N96GL</t>
  </si>
  <si>
    <t>03-01-2020 12:50:47</t>
  </si>
  <si>
    <t>QYFLNYBYR9K</t>
  </si>
  <si>
    <t>03-01-2020 10:49:22</t>
  </si>
  <si>
    <t>YQF8B6MNVJM</t>
  </si>
  <si>
    <t>03-01-2020 10:48:15</t>
  </si>
  <si>
    <t>QYFLNYB96NW</t>
  </si>
  <si>
    <t>03-01-2020 10:45:35</t>
  </si>
  <si>
    <t>GZFZL8KN4GQ</t>
  </si>
  <si>
    <t>03-01-2020 10:22:08</t>
  </si>
  <si>
    <t>PKFPRMK8YJN</t>
  </si>
  <si>
    <t>03-01-2020 10:07:26</t>
  </si>
  <si>
    <t>8WFKL8N66NW</t>
  </si>
  <si>
    <t>02-01-2020 21:32:14</t>
  </si>
  <si>
    <t>4VFPY9DZQWJ</t>
  </si>
  <si>
    <t>02-01-2020 21:10:27</t>
  </si>
  <si>
    <t>7WFJ9RWNYP7</t>
  </si>
  <si>
    <t>02-01-2020 19:05:14</t>
  </si>
  <si>
    <t>QYFLNYBMRW8</t>
  </si>
  <si>
    <t>02-01-2020 18:58:12</t>
  </si>
  <si>
    <t>GZFZL8K7QRN</t>
  </si>
  <si>
    <t>02-01-2020 17:49:53</t>
  </si>
  <si>
    <t>9LFR8VQ44BV</t>
  </si>
  <si>
    <t>02-01-2020 16:35:35</t>
  </si>
  <si>
    <t>ZDFRG9KGZMJ</t>
  </si>
  <si>
    <t>02-01-2020 14:35:03</t>
  </si>
  <si>
    <t>PKFPRMKVGQV</t>
  </si>
  <si>
    <t>02-01-2020 13:02:24</t>
  </si>
  <si>
    <t>WLFMP4N8N6P</t>
  </si>
  <si>
    <t>02-01-2020 12:05:23</t>
  </si>
  <si>
    <t>7WFJ9RWWR8L</t>
  </si>
  <si>
    <t>02-01-2020 10:22:44</t>
  </si>
  <si>
    <t>QYFLNYBL6VN</t>
  </si>
  <si>
    <t>01-01-2020 21:03:14</t>
  </si>
  <si>
    <t>WLFMP4M7WQ9</t>
  </si>
  <si>
    <t>01-01-2020 21:02:07</t>
  </si>
  <si>
    <t>DZFVWZVRKYJ</t>
  </si>
  <si>
    <t>01-01-2020 16:43:18</t>
  </si>
  <si>
    <t>9LFR8VRVLBK</t>
  </si>
  <si>
    <t>01-01-2020 15:40:45</t>
  </si>
  <si>
    <t>VBFZG4Z49B8</t>
  </si>
  <si>
    <t>01-01-2020 15:18:53</t>
  </si>
  <si>
    <t>PKFPRMPMJGM</t>
  </si>
  <si>
    <t>01-01-2020 15:05:09</t>
  </si>
  <si>
    <t>RVF7KJ7JKPL</t>
  </si>
  <si>
    <t>01-01-2020 15:01:18</t>
  </si>
  <si>
    <t>NDFRVZRZVBW</t>
  </si>
  <si>
    <t>01-01-2020 14:16:44</t>
  </si>
  <si>
    <t>MJFGJDGL6VJ</t>
  </si>
  <si>
    <t>01-01-2020 12:00:29</t>
  </si>
  <si>
    <t>GZFZL8ZV4ZP</t>
  </si>
  <si>
    <t>01-01-2020 11:04:45</t>
  </si>
  <si>
    <t>4VFPY9PN8JM</t>
  </si>
  <si>
    <t>01-01-2020 10:39:32</t>
  </si>
  <si>
    <t>B6FG8WGZ84N</t>
  </si>
  <si>
    <t>01-01-2020 10:23:13</t>
  </si>
  <si>
    <t>NDFRVZRDKJZ</t>
  </si>
  <si>
    <t>Grand Total</t>
  </si>
  <si>
    <t>Row Labels</t>
  </si>
  <si>
    <t>Sum of Penjualan Kotor</t>
  </si>
  <si>
    <t>Percentage</t>
  </si>
  <si>
    <t>Sum of Pajak</t>
  </si>
  <si>
    <t>Sum of Subtotal</t>
  </si>
  <si>
    <t>PANEL 1</t>
  </si>
  <si>
    <t>PANEL 2</t>
  </si>
  <si>
    <t>PANEL 3</t>
  </si>
  <si>
    <t>PANEL 4</t>
  </si>
  <si>
    <t>Sum of Jumlah Produk</t>
  </si>
  <si>
    <t>PANEL 5</t>
  </si>
  <si>
    <t>PANEL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</si>
</sst>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_-[$Rp-3809]* #,##0_-;\-[$Rp-3809]* #,##0_-;_-[$Rp-3809]* &quot;-&quot;??_-;_-@_-"/>
  </numFmts>
  <fonts count="5" x14ac:knownFonts="1">
    <font>
      <sz val="11"/>
      <color theme="1"/>
      <name val="Calibri"/>
      <family val="2"/>
      <scheme val="minor"/>
    </font>
    <font>
      <sz val="11"/>
      <color theme="1"/>
      <name val="Calibri"/>
      <family val="2"/>
      <scheme val="minor"/>
    </font>
    <font>
      <b/>
      <sz val="11"/>
      <color indexed="8"/>
      <name val="Calibri"/>
    </font>
    <font>
      <sz val="11"/>
      <color theme="1"/>
      <name val="Arial"/>
      <family val="2"/>
    </font>
    <font>
      <sz val="10"/>
      <color theme="0"/>
      <name val="Calibri"/>
      <family val="2"/>
      <scheme val="minor"/>
    </font>
  </fonts>
  <fills count="6">
    <fill>
      <patternFill patternType="none"/>
    </fill>
    <fill>
      <patternFill patternType="gray125"/>
    </fill>
    <fill>
      <patternFill patternType="solid">
        <fgColor indexed="10"/>
        <bgColor indexed="8"/>
      </patternFill>
    </fill>
    <fill>
      <patternFill patternType="solid">
        <fgColor indexed="11"/>
        <bgColor indexed="8"/>
      </patternFill>
    </fill>
    <fill>
      <patternFill patternType="solid">
        <fgColor rgb="FF191D43"/>
        <bgColor indexed="64"/>
      </patternFill>
    </fill>
    <fill>
      <patternFill patternType="solid">
        <fgColor theme="9"/>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8">
    <xf numFmtId="0" fontId="0" fillId="0" borderId="0" xfId="0"/>
    <xf numFmtId="0" fontId="2" fillId="0" borderId="0" xfId="0" applyFont="1"/>
    <xf numFmtId="0" fontId="2" fillId="0" borderId="0" xfId="0" applyFont="1" applyAlignment="1">
      <alignment horizontal="right"/>
    </xf>
    <xf numFmtId="0" fontId="0" fillId="2" borderId="0" xfId="0" applyFill="1" applyAlignment="1">
      <alignment vertical="top"/>
    </xf>
    <xf numFmtId="0" fontId="0" fillId="2" borderId="0" xfId="0" applyFill="1"/>
    <xf numFmtId="0" fontId="0" fillId="2" borderId="0" xfId="0" applyFill="1" applyAlignment="1">
      <alignment horizontal="right" vertical="top"/>
    </xf>
    <xf numFmtId="3" fontId="0" fillId="2" borderId="0" xfId="0" applyNumberFormat="1" applyFill="1" applyAlignment="1">
      <alignment horizontal="right" vertical="top"/>
    </xf>
    <xf numFmtId="3" fontId="0" fillId="2" borderId="0" xfId="0" applyNumberFormat="1" applyFill="1"/>
    <xf numFmtId="0" fontId="0" fillId="3" borderId="0" xfId="0" applyFill="1" applyAlignment="1">
      <alignment vertical="top"/>
    </xf>
    <xf numFmtId="0" fontId="0" fillId="3" borderId="0" xfId="0" applyFill="1"/>
    <xf numFmtId="0" fontId="0" fillId="3" borderId="0" xfId="0" applyFill="1" applyAlignment="1">
      <alignment horizontal="right" vertical="top"/>
    </xf>
    <xf numFmtId="3" fontId="0" fillId="3" borderId="0" xfId="0" applyNumberFormat="1" applyFill="1" applyAlignment="1">
      <alignment horizontal="right" vertical="top"/>
    </xf>
    <xf numFmtId="3" fontId="0" fillId="3" borderId="0" xfId="0" applyNumberFormat="1" applyFill="1"/>
    <xf numFmtId="0" fontId="0" fillId="0" borderId="0" xfId="0" pivotButton="1"/>
    <xf numFmtId="0" fontId="0" fillId="0" borderId="0" xfId="0" applyAlignment="1">
      <alignment horizontal="left"/>
    </xf>
    <xf numFmtId="9" fontId="0" fillId="0" borderId="0" xfId="1" applyFont="1"/>
    <xf numFmtId="9" fontId="0" fillId="0" borderId="0" xfId="0" applyNumberFormat="1"/>
    <xf numFmtId="3" fontId="0" fillId="0" borderId="0" xfId="0" applyNumberFormat="1"/>
    <xf numFmtId="0" fontId="0" fillId="4" borderId="0" xfId="0" applyFill="1"/>
    <xf numFmtId="0" fontId="3" fillId="0" borderId="0" xfId="0" applyFont="1" applyAlignment="1">
      <alignment horizontal="center"/>
    </xf>
    <xf numFmtId="164" fontId="3" fillId="0" borderId="0" xfId="2" applyNumberFormat="1" applyFont="1" applyAlignment="1">
      <alignment horizontal="center" vertical="center"/>
    </xf>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3" fontId="0" fillId="0" borderId="0" xfId="0" applyNumberFormat="1" applyAlignment="1">
      <alignment horizontal="left"/>
    </xf>
    <xf numFmtId="0" fontId="0" fillId="0" borderId="0" xfId="0" applyAlignment="1">
      <alignment horizontal="left" indent="1"/>
    </xf>
    <xf numFmtId="165" fontId="0" fillId="0" borderId="0" xfId="0" applyNumberFormat="1"/>
    <xf numFmtId="164" fontId="0" fillId="0" borderId="0" xfId="0" applyNumberFormat="1"/>
    <xf numFmtId="0" fontId="4" fillId="4" borderId="0" xfId="0" applyFont="1" applyFill="1"/>
    <xf numFmtId="0" fontId="2" fillId="0" borderId="0" xfId="0" applyFont="1" applyAlignment="1">
      <alignment horizontal="left"/>
    </xf>
  </cellXfs>
  <cellStyles count="3">
    <cellStyle name="Comma" xfId="2" builtinId="3"/>
    <cellStyle name="Normal" xfId="0" builtinId="0"/>
    <cellStyle name="Percent" xfId="1" builtinId="5"/>
  </cellStyles>
  <dxfs count="11">
    <dxf>
      <numFmt numFmtId="164" formatCode="_(* #,##0_);_(* \(#,##0\);_(* &quot;-&quot;??_);_(@_)"/>
    </dxf>
    <dxf>
      <numFmt numFmtId="35" formatCode="_(* #,##0.00_);_(* \(#,##0.00\);_(* &quot;-&quot;??_);_(@_)"/>
    </dxf>
    <dxf>
      <numFmt numFmtId="164" formatCode="_(* #,##0_);_(* \(#,##0\);_(* &quot;-&quot;??_);_(@_)"/>
    </dxf>
    <dxf>
      <font>
        <b/>
        <color theme="1"/>
      </font>
      <border>
        <bottom style="thin">
          <color rgb="FF4F81BD"/>
        </bottom>
        <vertical/>
        <horizontal/>
      </border>
    </dxf>
    <dxf>
      <font>
        <color theme="1"/>
      </font>
      <fill>
        <patternFill>
          <bgColor theme="2" tint="-0.24994659260841701"/>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fill>
        <patternFill>
          <bgColor theme="2" tint="-0.24994659260841701"/>
        </patternFill>
      </fill>
      <border>
        <left style="thin">
          <color rgb="FF4F81BD"/>
        </left>
        <right style="thin">
          <color rgb="FF4F81BD"/>
        </right>
        <top style="thin">
          <color rgb="FF4F81BD"/>
        </top>
        <bottom style="thin">
          <color rgb="FF4F81BD"/>
        </bottom>
        <vertical/>
        <horizontal/>
      </border>
    </dxf>
    <dxf>
      <font>
        <b/>
        <color theme="1"/>
      </font>
      <border>
        <bottom style="thin">
          <color theme="0" tint="-0.34998626667073579"/>
        </bottom>
        <vertical/>
        <horizontal/>
      </border>
    </dxf>
    <dxf>
      <font>
        <color theme="1"/>
      </font>
      <fill>
        <patternFill>
          <bgColor theme="2"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6"/>
        </bottom>
        <vertical/>
        <horizontal/>
      </border>
    </dxf>
    <dxf>
      <font>
        <color theme="1"/>
      </font>
      <fill>
        <patternFill>
          <bgColor theme="2" tint="-0.24994659260841701"/>
        </patternFill>
      </fill>
      <border>
        <left style="thin">
          <color theme="6"/>
        </left>
        <right style="thin">
          <color theme="6"/>
        </right>
        <top style="thin">
          <color theme="6"/>
        </top>
        <bottom style="thin">
          <color theme="6"/>
        </bottom>
        <vertical/>
        <horizontal/>
      </border>
    </dxf>
  </dxfs>
  <tableStyles count="5" defaultTableStyle="TableStyleMedium2" defaultPivotStyle="PivotStyleLight16">
    <tableStyle name="Slicer Style 1" pivot="0" table="0" count="0" xr9:uid="{5F55A35F-DFBE-4AA4-AB10-557F179B6AEE}"/>
    <tableStyle name="SlicerStyleDark3 2" pivot="0" table="0" count="10" xr9:uid="{87AE3D63-F7A7-4C10-9666-ADDE8C04F33D}">
      <tableStyleElement type="wholeTable" dxfId="10"/>
      <tableStyleElement type="headerRow" dxfId="9"/>
    </tableStyle>
    <tableStyle name="SlicerStyleOther1 2" pivot="0" table="0" count="10" xr9:uid="{2C1CB7BD-49E6-41E3-8597-92F5A5991FA2}">
      <tableStyleElement type="wholeTable" dxfId="8"/>
      <tableStyleElement type="headerRow" dxfId="7"/>
    </tableStyle>
    <tableStyle name="SlicerStyleOther2 2" pivot="0" table="0" count="10" xr9:uid="{A6FB3C6A-4EE8-4BEC-A07E-4AFEA7F6EDA2}">
      <tableStyleElement type="wholeTable" dxfId="6"/>
      <tableStyleElement type="headerRow" dxfId="5"/>
    </tableStyle>
    <tableStyle name="SlicerStyleOther2 3" pivot="0" table="0" count="10" xr9:uid="{EB6D8B10-CDD4-4331-AC65-5E0E5BD124F2}">
      <tableStyleElement type="wholeTable" dxfId="4"/>
      <tableStyleElement type="headerRow" dxfId="3"/>
    </tableStyle>
  </tableStyles>
  <colors>
    <mruColors>
      <color rgb="FFFF6699"/>
      <color rgb="FF663300"/>
      <color rgb="FF191D43"/>
    </mruColors>
  </colors>
  <extLst>
    <ext xmlns:x14="http://schemas.microsoft.com/office/spreadsheetml/2009/9/main" uri="{46F421CA-312F-682f-3DD2-61675219B42D}">
      <x14:dxfs count="3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3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1.xlsx]pivot!PivotTable15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pivot!$G$29</c:f>
              <c:strCache>
                <c:ptCount val="1"/>
                <c:pt idx="0">
                  <c:v>Total</c:v>
                </c:pt>
              </c:strCache>
            </c:strRef>
          </c:tx>
          <c:spPr>
            <a:solidFill>
              <a:schemeClr val="accent1"/>
            </a:solidFill>
            <a:ln>
              <a:noFill/>
            </a:ln>
            <a:effectLst/>
          </c:spPr>
          <c:invertIfNegative val="0"/>
          <c:cat>
            <c:strRef>
              <c:f>pivot!$G$30</c:f>
              <c:strCache>
                <c:ptCount val="1"/>
                <c:pt idx="0">
                  <c:v>Total</c:v>
                </c:pt>
              </c:strCache>
            </c:strRef>
          </c:cat>
          <c:val>
            <c:numRef>
              <c:f>pivot!$G$30</c:f>
              <c:numCache>
                <c:formatCode>General</c:formatCode>
                <c:ptCount val="1"/>
                <c:pt idx="0">
                  <c:v>527</c:v>
                </c:pt>
              </c:numCache>
            </c:numRef>
          </c:val>
          <c:extLst>
            <c:ext xmlns:c16="http://schemas.microsoft.com/office/drawing/2014/chart" uri="{C3380CC4-5D6E-409C-BE32-E72D297353CC}">
              <c16:uniqueId val="{00000000-23F1-4415-8549-235589C56A26}"/>
            </c:ext>
          </c:extLst>
        </c:ser>
        <c:dLbls>
          <c:showLegendKey val="0"/>
          <c:showVal val="0"/>
          <c:showCatName val="0"/>
          <c:showSerName val="0"/>
          <c:showPercent val="0"/>
          <c:showBubbleSize val="0"/>
        </c:dLbls>
        <c:gapWidth val="182"/>
        <c:axId val="979135816"/>
        <c:axId val="979132936"/>
      </c:barChart>
      <c:catAx>
        <c:axId val="979135816"/>
        <c:scaling>
          <c:orientation val="minMax"/>
        </c:scaling>
        <c:delete val="1"/>
        <c:axPos val="l"/>
        <c:numFmt formatCode="General" sourceLinked="1"/>
        <c:majorTickMark val="none"/>
        <c:minorTickMark val="none"/>
        <c:tickLblPos val="nextTo"/>
        <c:crossAx val="979132936"/>
        <c:crosses val="autoZero"/>
        <c:auto val="1"/>
        <c:lblAlgn val="ctr"/>
        <c:lblOffset val="100"/>
        <c:noMultiLvlLbl val="0"/>
      </c:catAx>
      <c:valAx>
        <c:axId val="97913293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7913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1.xlsx]pivot!PivotTable3</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c:f>
              <c:strCache>
                <c:ptCount val="1"/>
                <c:pt idx="0">
                  <c:v>Total</c:v>
                </c:pt>
              </c:strCache>
            </c:strRef>
          </c:tx>
          <c:spPr>
            <a:solidFill>
              <a:schemeClr val="accent1"/>
            </a:solidFill>
            <a:ln>
              <a:noFill/>
            </a:ln>
            <a:effectLst/>
          </c:spPr>
          <c:invertIfNegative val="0"/>
          <c:cat>
            <c:strRef>
              <c:f>pivot!$B$11</c:f>
              <c:strCache>
                <c:ptCount val="1"/>
                <c:pt idx="0">
                  <c:v>Total</c:v>
                </c:pt>
              </c:strCache>
            </c:strRef>
          </c:cat>
          <c:val>
            <c:numRef>
              <c:f>pivot!$B$11</c:f>
              <c:numCache>
                <c:formatCode>_(* #,##0_);_(* \(#,##0\);_(* "-"??_);_(@_)</c:formatCode>
                <c:ptCount val="1"/>
                <c:pt idx="0">
                  <c:v>8914000</c:v>
                </c:pt>
              </c:numCache>
            </c:numRef>
          </c:val>
          <c:extLst>
            <c:ext xmlns:c16="http://schemas.microsoft.com/office/drawing/2014/chart" uri="{C3380CC4-5D6E-409C-BE32-E72D297353CC}">
              <c16:uniqueId val="{00000000-585D-4DB8-8807-DE778171DD3E}"/>
            </c:ext>
          </c:extLst>
        </c:ser>
        <c:dLbls>
          <c:showLegendKey val="0"/>
          <c:showVal val="0"/>
          <c:showCatName val="0"/>
          <c:showSerName val="0"/>
          <c:showPercent val="0"/>
          <c:showBubbleSize val="0"/>
        </c:dLbls>
        <c:gapWidth val="182"/>
        <c:axId val="979129336"/>
        <c:axId val="979121056"/>
      </c:barChart>
      <c:catAx>
        <c:axId val="979129336"/>
        <c:scaling>
          <c:orientation val="minMax"/>
        </c:scaling>
        <c:delete val="1"/>
        <c:axPos val="l"/>
        <c:numFmt formatCode="General" sourceLinked="1"/>
        <c:majorTickMark val="none"/>
        <c:minorTickMark val="none"/>
        <c:tickLblPos val="nextTo"/>
        <c:crossAx val="979121056"/>
        <c:crosses val="autoZero"/>
        <c:auto val="1"/>
        <c:lblAlgn val="ctr"/>
        <c:lblOffset val="100"/>
        <c:noMultiLvlLbl val="0"/>
      </c:catAx>
      <c:valAx>
        <c:axId val="979121056"/>
        <c:scaling>
          <c:orientation val="minMax"/>
        </c:scaling>
        <c:delete val="1"/>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979129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1.xlsx]pivot!PivotTable2</c:name>
    <c:fmtId val="3"/>
  </c:pivotSource>
  <c:chart>
    <c:title>
      <c:tx>
        <c:rich>
          <a:bodyPr rot="0" spcFirstLastPara="1" vertOverflow="ellipsis" vert="horz" wrap="square" anchor="ctr" anchorCtr="1"/>
          <a:lstStyle/>
          <a:p>
            <a:pPr>
              <a:defRPr sz="1050" b="0" i="0" u="none" strike="noStrike" kern="1200" spc="0" baseline="0">
                <a:solidFill>
                  <a:schemeClr val="bg1"/>
                </a:solidFill>
                <a:latin typeface="+mn-lt"/>
                <a:ea typeface="+mn-ea"/>
                <a:cs typeface="+mn-cs"/>
              </a:defRPr>
            </a:pPr>
            <a:r>
              <a:rPr lang="en-US" sz="1050">
                <a:solidFill>
                  <a:schemeClr val="bg1"/>
                </a:solidFill>
              </a:rPr>
              <a:t>Penjualan per  Kategori Jan 2020 </a:t>
            </a:r>
          </a:p>
        </c:rich>
      </c:tx>
      <c:layout>
        <c:manualLayout>
          <c:xMode val="edge"/>
          <c:yMode val="edge"/>
          <c:x val="0.3465769510038757"/>
          <c:y val="0"/>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s>
    <c:plotArea>
      <c:layout>
        <c:manualLayout>
          <c:layoutTarget val="inner"/>
          <c:xMode val="edge"/>
          <c:yMode val="edge"/>
          <c:x val="0.35028922855231331"/>
          <c:y val="8.4993395444320538E-2"/>
          <c:w val="0.62242396171066849"/>
          <c:h val="0.75998233208157695"/>
        </c:manualLayout>
      </c:layout>
      <c:barChart>
        <c:barDir val="col"/>
        <c:grouping val="clustered"/>
        <c:varyColors val="0"/>
        <c:ser>
          <c:idx val="0"/>
          <c:order val="0"/>
          <c:tx>
            <c:strRef>
              <c:f>pivot!$C$4</c:f>
              <c:strCache>
                <c:ptCount val="1"/>
                <c:pt idx="0">
                  <c:v>Total</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1-3E12-4CB8-9A73-1C6AB4042BD9}"/>
              </c:ext>
            </c:extLst>
          </c:dPt>
          <c:cat>
            <c:strRef>
              <c:f>pivot!$B$5:$B$7</c:f>
              <c:strCache>
                <c:ptCount val="2"/>
                <c:pt idx="0">
                  <c:v>Single Origin</c:v>
                </c:pt>
                <c:pt idx="1">
                  <c:v>Special Cold Brew</c:v>
                </c:pt>
              </c:strCache>
            </c:strRef>
          </c:cat>
          <c:val>
            <c:numRef>
              <c:f>pivot!$C$5:$C$7</c:f>
              <c:numCache>
                <c:formatCode>General</c:formatCode>
                <c:ptCount val="2"/>
                <c:pt idx="0">
                  <c:v>1660000</c:v>
                </c:pt>
                <c:pt idx="1">
                  <c:v>7254000</c:v>
                </c:pt>
              </c:numCache>
            </c:numRef>
          </c:val>
          <c:extLst>
            <c:ext xmlns:c16="http://schemas.microsoft.com/office/drawing/2014/chart" uri="{C3380CC4-5D6E-409C-BE32-E72D297353CC}">
              <c16:uniqueId val="{00000000-3E12-4CB8-9A73-1C6AB4042BD9}"/>
            </c:ext>
          </c:extLst>
        </c:ser>
        <c:dLbls>
          <c:showLegendKey val="0"/>
          <c:showVal val="0"/>
          <c:showCatName val="0"/>
          <c:showSerName val="0"/>
          <c:showPercent val="0"/>
          <c:showBubbleSize val="0"/>
        </c:dLbls>
        <c:gapWidth val="219"/>
        <c:overlap val="-27"/>
        <c:axId val="378955976"/>
        <c:axId val="493866600"/>
      </c:barChart>
      <c:catAx>
        <c:axId val="37895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3866600"/>
        <c:crosses val="autoZero"/>
        <c:auto val="1"/>
        <c:lblAlgn val="ctr"/>
        <c:lblOffset val="100"/>
        <c:noMultiLvlLbl val="0"/>
      </c:catAx>
      <c:valAx>
        <c:axId val="493866600"/>
        <c:scaling>
          <c:orientation val="minMax"/>
        </c:scaling>
        <c:delete val="0"/>
        <c:axPos val="l"/>
        <c:majorGridlines>
          <c:spPr>
            <a:ln w="9525" cap="flat" cmpd="sng" algn="ctr">
              <a:solidFill>
                <a:schemeClr val="tx1">
                  <a:lumMod val="15000"/>
                  <a:lumOff val="85000"/>
                </a:schemeClr>
              </a:solidFill>
              <a:prstDash val="dashDot"/>
              <a:round/>
            </a:ln>
            <a:effectLst/>
          </c:spPr>
        </c:majorGridlines>
        <c:numFmt formatCode="General" sourceLinked="1"/>
        <c:majorTickMark val="none"/>
        <c:minorTickMark val="none"/>
        <c:tickLblPos val="nextTo"/>
        <c:spPr>
          <a:noFill/>
          <a:ln>
            <a:solidFill>
              <a:schemeClr val="accent5">
                <a:lumMod val="75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955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70C0"/>
            </a:solidFill>
            <a:ln>
              <a:noFill/>
            </a:ln>
          </c:spPr>
          <c:dPt>
            <c:idx val="0"/>
            <c:bubble3D val="0"/>
            <c:spPr>
              <a:solidFill>
                <a:srgbClr val="0070C0"/>
              </a:solidFill>
              <a:ln w="19050">
                <a:noFill/>
              </a:ln>
              <a:effectLst/>
            </c:spPr>
            <c:extLst>
              <c:ext xmlns:c16="http://schemas.microsoft.com/office/drawing/2014/chart" uri="{C3380CC4-5D6E-409C-BE32-E72D297353CC}">
                <c16:uniqueId val="{00000001-E4CE-418B-85E0-271DD65132E4}"/>
              </c:ext>
            </c:extLst>
          </c:dPt>
          <c:dPt>
            <c:idx val="1"/>
            <c:bubble3D val="0"/>
            <c:spPr>
              <a:solidFill>
                <a:schemeClr val="tx1"/>
              </a:solidFill>
              <a:ln w="19050">
                <a:noFill/>
              </a:ln>
              <a:effectLst/>
            </c:spPr>
            <c:extLst>
              <c:ext xmlns:c16="http://schemas.microsoft.com/office/drawing/2014/chart" uri="{C3380CC4-5D6E-409C-BE32-E72D297353CC}">
                <c16:uniqueId val="{00000003-E4CE-418B-85E0-271DD65132E4}"/>
              </c:ext>
            </c:extLst>
          </c:dPt>
          <c:val>
            <c:numRef>
              <c:f>pivot!$E$5:$F$5</c:f>
              <c:numCache>
                <c:formatCode>0%</c:formatCode>
                <c:ptCount val="2"/>
                <c:pt idx="0">
                  <c:v>0.18622391743325106</c:v>
                </c:pt>
                <c:pt idx="1">
                  <c:v>0.81377608256674894</c:v>
                </c:pt>
              </c:numCache>
            </c:numRef>
          </c:val>
          <c:extLst>
            <c:ext xmlns:c16="http://schemas.microsoft.com/office/drawing/2014/chart" uri="{C3380CC4-5D6E-409C-BE32-E72D297353CC}">
              <c16:uniqueId val="{00000004-E4CE-418B-85E0-271DD65132E4}"/>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43344158251403"/>
          <c:y val="9.6546771653543279E-2"/>
          <c:w val="0.52353989649598887"/>
          <c:h val="0.75956263462212004"/>
        </c:manualLayout>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E4CE-418B-85E0-271DD65132E4}"/>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E4CE-418B-85E0-271DD65132E4}"/>
              </c:ext>
            </c:extLst>
          </c:dPt>
          <c:val>
            <c:numRef>
              <c:f>pivot!$E$6:$F$6</c:f>
              <c:numCache>
                <c:formatCode>0%</c:formatCode>
                <c:ptCount val="2"/>
                <c:pt idx="0">
                  <c:v>0.81377608256674894</c:v>
                </c:pt>
                <c:pt idx="1">
                  <c:v>0.18622391743325106</c:v>
                </c:pt>
              </c:numCache>
            </c:numRef>
          </c:val>
          <c:extLst>
            <c:ext xmlns:c16="http://schemas.microsoft.com/office/drawing/2014/chart" uri="{C3380CC4-5D6E-409C-BE32-E72D297353CC}">
              <c16:uniqueId val="{00000004-E4CE-418B-85E0-271DD65132E4}"/>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1.xlsx]pivot!PivotTable5</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D">
                <a:solidFill>
                  <a:schemeClr val="bg1"/>
                </a:solidFill>
              </a:rPr>
              <a:t>Inventory</a:t>
            </a:r>
            <a:r>
              <a:rPr lang="en-ID" baseline="0">
                <a:solidFill>
                  <a:schemeClr val="bg1"/>
                </a:solidFill>
              </a:rPr>
              <a:t> Jan 2020</a:t>
            </a:r>
            <a:endParaRPr lang="en-ID">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pivot!$C$29</c:f>
              <c:strCache>
                <c:ptCount val="1"/>
                <c:pt idx="0">
                  <c:v>Total</c:v>
                </c:pt>
              </c:strCache>
            </c:strRef>
          </c:tx>
          <c:spPr>
            <a:solidFill>
              <a:srgbClr val="00B050"/>
            </a:solidFill>
            <a:ln>
              <a:noFill/>
            </a:ln>
            <a:effectLst/>
          </c:spPr>
          <c:invertIfNegative val="0"/>
          <c:cat>
            <c:strRef>
              <c:f>pivot!$B$30:$B$41</c:f>
              <c:strCache>
                <c:ptCount val="11"/>
                <c:pt idx="0">
                  <c:v>Aceh Gayo</c:v>
                </c:pt>
                <c:pt idx="1">
                  <c:v>Bigben Original</c:v>
                </c:pt>
                <c:pt idx="2">
                  <c:v>Bigbensu</c:v>
                </c:pt>
                <c:pt idx="3">
                  <c:v>Caramel Latte</c:v>
                </c:pt>
                <c:pt idx="4">
                  <c:v>Chocolate</c:v>
                </c:pt>
                <c:pt idx="5">
                  <c:v>Flores Bajawa</c:v>
                </c:pt>
                <c:pt idx="6">
                  <c:v>Greentea Latte</c:v>
                </c:pt>
                <c:pt idx="7">
                  <c:v>Hazelnut Latte</c:v>
                </c:pt>
                <c:pt idx="8">
                  <c:v>Java Preanger</c:v>
                </c:pt>
                <c:pt idx="9">
                  <c:v>Milk Berry</c:v>
                </c:pt>
                <c:pt idx="10">
                  <c:v>Vanilla Latte</c:v>
                </c:pt>
              </c:strCache>
            </c:strRef>
          </c:cat>
          <c:val>
            <c:numRef>
              <c:f>pivot!$C$30:$C$41</c:f>
              <c:numCache>
                <c:formatCode>General</c:formatCode>
                <c:ptCount val="11"/>
                <c:pt idx="0">
                  <c:v>37</c:v>
                </c:pt>
                <c:pt idx="1">
                  <c:v>60</c:v>
                </c:pt>
                <c:pt idx="2">
                  <c:v>185</c:v>
                </c:pt>
                <c:pt idx="3">
                  <c:v>41</c:v>
                </c:pt>
                <c:pt idx="4">
                  <c:v>23</c:v>
                </c:pt>
                <c:pt idx="5">
                  <c:v>25</c:v>
                </c:pt>
                <c:pt idx="6">
                  <c:v>47</c:v>
                </c:pt>
                <c:pt idx="7">
                  <c:v>52</c:v>
                </c:pt>
                <c:pt idx="8">
                  <c:v>21</c:v>
                </c:pt>
                <c:pt idx="9">
                  <c:v>19</c:v>
                </c:pt>
                <c:pt idx="10">
                  <c:v>17</c:v>
                </c:pt>
              </c:numCache>
            </c:numRef>
          </c:val>
          <c:extLst>
            <c:ext xmlns:c16="http://schemas.microsoft.com/office/drawing/2014/chart" uri="{C3380CC4-5D6E-409C-BE32-E72D297353CC}">
              <c16:uniqueId val="{00000000-E027-48AB-9384-4F6FC3952B5C}"/>
            </c:ext>
          </c:extLst>
        </c:ser>
        <c:dLbls>
          <c:showLegendKey val="0"/>
          <c:showVal val="0"/>
          <c:showCatName val="0"/>
          <c:showSerName val="0"/>
          <c:showPercent val="0"/>
          <c:showBubbleSize val="0"/>
        </c:dLbls>
        <c:gapWidth val="219"/>
        <c:axId val="507526832"/>
        <c:axId val="507528272"/>
      </c:barChart>
      <c:catAx>
        <c:axId val="50752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7528272"/>
        <c:crosses val="autoZero"/>
        <c:auto val="1"/>
        <c:lblAlgn val="ctr"/>
        <c:lblOffset val="100"/>
        <c:noMultiLvlLbl val="0"/>
      </c:catAx>
      <c:valAx>
        <c:axId val="50752827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752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t>Penjualan Jan 2020</a:t>
            </a:r>
          </a:p>
        </c:rich>
      </c:tx>
      <c:layout>
        <c:manualLayout>
          <c:xMode val="edge"/>
          <c:yMode val="edge"/>
          <c:x val="0.354101221640488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7481276882273"/>
          <c:y val="0.10886151607286712"/>
          <c:w val="0.81427876489260831"/>
          <c:h val="0.8547854785478548"/>
        </c:manualLayout>
      </c:layout>
      <c:lineChart>
        <c:grouping val="stacked"/>
        <c:varyColors val="0"/>
        <c:ser>
          <c:idx val="0"/>
          <c:order val="0"/>
          <c:tx>
            <c:strRef>
              <c:f>pivot!$C$49</c:f>
              <c:strCache>
                <c:ptCount val="1"/>
                <c:pt idx="0">
                  <c:v>Total</c:v>
                </c:pt>
              </c:strCache>
            </c:strRef>
          </c:tx>
          <c:spPr>
            <a:ln w="28575" cap="rnd">
              <a:solidFill>
                <a:schemeClr val="accent1"/>
              </a:solidFill>
              <a:round/>
            </a:ln>
            <a:effectLst/>
          </c:spPr>
          <c:marker>
            <c:symbol val="none"/>
          </c:marker>
          <c:cat>
            <c:strRef>
              <c:f>pivot!$B$50:$B$441</c:f>
              <c:strCache>
                <c:ptCount val="391"/>
                <c:pt idx="0">
                  <c:v>01-01-2020 10:23:13</c:v>
                </c:pt>
                <c:pt idx="1">
                  <c:v>01-01-2020 10:39:32</c:v>
                </c:pt>
                <c:pt idx="2">
                  <c:v>01-01-2020 11:04:45</c:v>
                </c:pt>
                <c:pt idx="3">
                  <c:v>01-01-2020 12:00:29</c:v>
                </c:pt>
                <c:pt idx="4">
                  <c:v>01-01-2020 14:16:44</c:v>
                </c:pt>
                <c:pt idx="5">
                  <c:v>01-01-2020 15:01:18</c:v>
                </c:pt>
                <c:pt idx="6">
                  <c:v>01-01-2020 15:05:09</c:v>
                </c:pt>
                <c:pt idx="7">
                  <c:v>01-01-2020 15:18:53</c:v>
                </c:pt>
                <c:pt idx="8">
                  <c:v>01-01-2020 15:40:45</c:v>
                </c:pt>
                <c:pt idx="9">
                  <c:v>01-01-2020 16:43:18</c:v>
                </c:pt>
                <c:pt idx="10">
                  <c:v>01-01-2020 21:02:07</c:v>
                </c:pt>
                <c:pt idx="11">
                  <c:v>01-01-2020 21:03:14</c:v>
                </c:pt>
                <c:pt idx="12">
                  <c:v>02-01-2020 10:22:44</c:v>
                </c:pt>
                <c:pt idx="13">
                  <c:v>02-01-2020 12:05:23</c:v>
                </c:pt>
                <c:pt idx="14">
                  <c:v>02-01-2020 13:02:24</c:v>
                </c:pt>
                <c:pt idx="15">
                  <c:v>02-01-2020 14:35:03</c:v>
                </c:pt>
                <c:pt idx="16">
                  <c:v>02-01-2020 16:35:35</c:v>
                </c:pt>
                <c:pt idx="17">
                  <c:v>02-01-2020 17:49:53</c:v>
                </c:pt>
                <c:pt idx="18">
                  <c:v>02-01-2020 18:58:12</c:v>
                </c:pt>
                <c:pt idx="19">
                  <c:v>02-01-2020 19:05:14</c:v>
                </c:pt>
                <c:pt idx="20">
                  <c:v>02-01-2020 21:10:27</c:v>
                </c:pt>
                <c:pt idx="21">
                  <c:v>02-01-2020 21:32:14</c:v>
                </c:pt>
                <c:pt idx="22">
                  <c:v>03-01-2020 10:07:26</c:v>
                </c:pt>
                <c:pt idx="23">
                  <c:v>03-01-2020 10:22:08</c:v>
                </c:pt>
                <c:pt idx="24">
                  <c:v>03-01-2020 10:45:35</c:v>
                </c:pt>
                <c:pt idx="25">
                  <c:v>03-01-2020 10:48:15</c:v>
                </c:pt>
                <c:pt idx="26">
                  <c:v>03-01-2020 10:49:22</c:v>
                </c:pt>
                <c:pt idx="27">
                  <c:v>03-01-2020 12:50:47</c:v>
                </c:pt>
                <c:pt idx="28">
                  <c:v>03-01-2020 14:05:37</c:v>
                </c:pt>
                <c:pt idx="29">
                  <c:v>03-01-2020 14:14:38</c:v>
                </c:pt>
                <c:pt idx="30">
                  <c:v>03-01-2020 14:35:08</c:v>
                </c:pt>
                <c:pt idx="31">
                  <c:v>03-01-2020 14:55:46</c:v>
                </c:pt>
                <c:pt idx="32">
                  <c:v>03-01-2020 15:28:52</c:v>
                </c:pt>
                <c:pt idx="33">
                  <c:v>03-01-2020 15:48:50</c:v>
                </c:pt>
                <c:pt idx="34">
                  <c:v>03-01-2020 16:03:23</c:v>
                </c:pt>
                <c:pt idx="35">
                  <c:v>03-01-2020 16:20:08</c:v>
                </c:pt>
                <c:pt idx="36">
                  <c:v>03-01-2020 16:33:52</c:v>
                </c:pt>
                <c:pt idx="37">
                  <c:v>03-01-2020 17:01:32</c:v>
                </c:pt>
                <c:pt idx="38">
                  <c:v>03-01-2020 17:02:31</c:v>
                </c:pt>
                <c:pt idx="39">
                  <c:v>03-01-2020 18:25:13</c:v>
                </c:pt>
                <c:pt idx="40">
                  <c:v>04-01-2020 10:28:12</c:v>
                </c:pt>
                <c:pt idx="41">
                  <c:v>04-01-2020 13:11:28</c:v>
                </c:pt>
                <c:pt idx="42">
                  <c:v>04-01-2020 13:51:55</c:v>
                </c:pt>
                <c:pt idx="43">
                  <c:v>04-01-2020 14:04:16</c:v>
                </c:pt>
                <c:pt idx="44">
                  <c:v>04-01-2020 14:30:25</c:v>
                </c:pt>
                <c:pt idx="45">
                  <c:v>04-01-2020 15:17:30</c:v>
                </c:pt>
                <c:pt idx="46">
                  <c:v>04-01-2020 15:38:04</c:v>
                </c:pt>
                <c:pt idx="47">
                  <c:v>04-01-2020 15:49:08</c:v>
                </c:pt>
                <c:pt idx="48">
                  <c:v>04-01-2020 16:19:25</c:v>
                </c:pt>
                <c:pt idx="49">
                  <c:v>04-01-2020 16:28:23</c:v>
                </c:pt>
                <c:pt idx="50">
                  <c:v>04-01-2020 17:11:21</c:v>
                </c:pt>
                <c:pt idx="51">
                  <c:v>04-01-2020 20:13:18</c:v>
                </c:pt>
                <c:pt idx="52">
                  <c:v>04-01-2020 20:14:12</c:v>
                </c:pt>
                <c:pt idx="53">
                  <c:v>04-01-2020 20:35:59</c:v>
                </c:pt>
                <c:pt idx="54">
                  <c:v>05-01-2020 13:08:37</c:v>
                </c:pt>
                <c:pt idx="55">
                  <c:v>05-01-2020 13:09:03</c:v>
                </c:pt>
                <c:pt idx="56">
                  <c:v>05-01-2020 13:15:53</c:v>
                </c:pt>
                <c:pt idx="57">
                  <c:v>05-01-2020 14:27:43</c:v>
                </c:pt>
                <c:pt idx="58">
                  <c:v>05-01-2020 15:36:13</c:v>
                </c:pt>
                <c:pt idx="59">
                  <c:v>05-01-2020 15:58:55</c:v>
                </c:pt>
                <c:pt idx="60">
                  <c:v>05-01-2020 16:24:01</c:v>
                </c:pt>
                <c:pt idx="61">
                  <c:v>06-01-2020 09:47:02</c:v>
                </c:pt>
                <c:pt idx="62">
                  <c:v>06-01-2020 09:47:48</c:v>
                </c:pt>
                <c:pt idx="63">
                  <c:v>06-01-2020 10:06:33</c:v>
                </c:pt>
                <c:pt idx="64">
                  <c:v>06-01-2020 10:07:18</c:v>
                </c:pt>
                <c:pt idx="65">
                  <c:v>06-01-2020 10:20:06</c:v>
                </c:pt>
                <c:pt idx="66">
                  <c:v>06-01-2020 15:00:26</c:v>
                </c:pt>
                <c:pt idx="67">
                  <c:v>06-01-2020 15:49:35</c:v>
                </c:pt>
                <c:pt idx="68">
                  <c:v>06-01-2020 15:54:32</c:v>
                </c:pt>
                <c:pt idx="69">
                  <c:v>06-01-2020 16:50:44</c:v>
                </c:pt>
                <c:pt idx="70">
                  <c:v>06-01-2020 17:21:20</c:v>
                </c:pt>
                <c:pt idx="71">
                  <c:v>07-01-2020 11:08:40</c:v>
                </c:pt>
                <c:pt idx="72">
                  <c:v>07-01-2020 14:04:38</c:v>
                </c:pt>
                <c:pt idx="73">
                  <c:v>07-01-2020 14:38:57</c:v>
                </c:pt>
                <c:pt idx="74">
                  <c:v>07-01-2020 15:37:28</c:v>
                </c:pt>
                <c:pt idx="75">
                  <c:v>07-01-2020 15:44:25</c:v>
                </c:pt>
                <c:pt idx="76">
                  <c:v>07-01-2020 16:21:19</c:v>
                </c:pt>
                <c:pt idx="77">
                  <c:v>07-01-2020 16:38:23</c:v>
                </c:pt>
                <c:pt idx="78">
                  <c:v>07-01-2020 17:14:22</c:v>
                </c:pt>
                <c:pt idx="79">
                  <c:v>07-01-2020 17:34:31</c:v>
                </c:pt>
                <c:pt idx="80">
                  <c:v>07-01-2020 18:29:19</c:v>
                </c:pt>
                <c:pt idx="81">
                  <c:v>07-01-2020 18:32:35</c:v>
                </c:pt>
                <c:pt idx="82">
                  <c:v>07-01-2020 18:38:34</c:v>
                </c:pt>
                <c:pt idx="83">
                  <c:v>07-01-2020 21:02:55</c:v>
                </c:pt>
                <c:pt idx="84">
                  <c:v>08-01-2020 10:50:42</c:v>
                </c:pt>
                <c:pt idx="85">
                  <c:v>08-01-2020 13:37:10</c:v>
                </c:pt>
                <c:pt idx="86">
                  <c:v>08-01-2020 14:05:02</c:v>
                </c:pt>
                <c:pt idx="87">
                  <c:v>08-01-2020 14:29:49</c:v>
                </c:pt>
                <c:pt idx="88">
                  <c:v>08-01-2020 15:10:18</c:v>
                </c:pt>
                <c:pt idx="89">
                  <c:v>08-01-2020 15:38:12</c:v>
                </c:pt>
                <c:pt idx="90">
                  <c:v>08-01-2020 15:53:35</c:v>
                </c:pt>
                <c:pt idx="91">
                  <c:v>08-01-2020 16:43:02</c:v>
                </c:pt>
                <c:pt idx="92">
                  <c:v>08-01-2020 17:17:25</c:v>
                </c:pt>
                <c:pt idx="93">
                  <c:v>08-01-2020 18:52:11</c:v>
                </c:pt>
                <c:pt idx="94">
                  <c:v>08-01-2020 20:32:58</c:v>
                </c:pt>
                <c:pt idx="95">
                  <c:v>08-01-2020 21:04:34</c:v>
                </c:pt>
                <c:pt idx="96">
                  <c:v>09-01-2020 09:53:12</c:v>
                </c:pt>
                <c:pt idx="97">
                  <c:v>09-01-2020 10:00:26</c:v>
                </c:pt>
                <c:pt idx="98">
                  <c:v>09-01-2020 10:05:40</c:v>
                </c:pt>
                <c:pt idx="99">
                  <c:v>09-01-2020 10:12:29</c:v>
                </c:pt>
                <c:pt idx="100">
                  <c:v>09-01-2020 10:17:00</c:v>
                </c:pt>
                <c:pt idx="101">
                  <c:v>09-01-2020 13:41:17</c:v>
                </c:pt>
                <c:pt idx="102">
                  <c:v>09-01-2020 13:52:51</c:v>
                </c:pt>
                <c:pt idx="103">
                  <c:v>09-01-2020 14:06:57</c:v>
                </c:pt>
                <c:pt idx="104">
                  <c:v>09-01-2020 14:45:54</c:v>
                </c:pt>
                <c:pt idx="105">
                  <c:v>09-01-2020 15:16:55</c:v>
                </c:pt>
                <c:pt idx="106">
                  <c:v>09-01-2020 15:53:19</c:v>
                </c:pt>
                <c:pt idx="107">
                  <c:v>09-01-2020 15:54:48</c:v>
                </c:pt>
                <c:pt idx="108">
                  <c:v>09-01-2020 19:50:14</c:v>
                </c:pt>
                <c:pt idx="109">
                  <c:v>09-01-2020 20:51:04</c:v>
                </c:pt>
                <c:pt idx="110">
                  <c:v>10-01-2020 11:06:55</c:v>
                </c:pt>
                <c:pt idx="111">
                  <c:v>10-01-2020 12:50:55</c:v>
                </c:pt>
                <c:pt idx="112">
                  <c:v>10-01-2020 16:13:33</c:v>
                </c:pt>
                <c:pt idx="113">
                  <c:v>10-01-2020 16:18:30</c:v>
                </c:pt>
                <c:pt idx="114">
                  <c:v>10-01-2020 18:08:32</c:v>
                </c:pt>
                <c:pt idx="115">
                  <c:v>10-01-2020 18:12:10</c:v>
                </c:pt>
                <c:pt idx="116">
                  <c:v>10-01-2020 18:42:00</c:v>
                </c:pt>
                <c:pt idx="117">
                  <c:v>10-01-2020 18:57:54</c:v>
                </c:pt>
                <c:pt idx="118">
                  <c:v>10-01-2020 19:23:50</c:v>
                </c:pt>
                <c:pt idx="119">
                  <c:v>10-01-2020 20:55:26</c:v>
                </c:pt>
                <c:pt idx="120">
                  <c:v>10-01-2020 20:56:50</c:v>
                </c:pt>
                <c:pt idx="121">
                  <c:v>10-01-2020 20:57:37</c:v>
                </c:pt>
                <c:pt idx="122">
                  <c:v>10-01-2020 21:15:18</c:v>
                </c:pt>
                <c:pt idx="123">
                  <c:v>11-01-2020 10:08:44</c:v>
                </c:pt>
                <c:pt idx="124">
                  <c:v>11-01-2020 11:05:24</c:v>
                </c:pt>
                <c:pt idx="125">
                  <c:v>11-01-2020 11:06:21</c:v>
                </c:pt>
                <c:pt idx="126">
                  <c:v>11-01-2020 12:50:33</c:v>
                </c:pt>
                <c:pt idx="127">
                  <c:v>11-01-2020 15:24:32</c:v>
                </c:pt>
                <c:pt idx="128">
                  <c:v>11-01-2020 15:26:27</c:v>
                </c:pt>
                <c:pt idx="129">
                  <c:v>11-01-2020 15:45:48</c:v>
                </c:pt>
                <c:pt idx="130">
                  <c:v>11-01-2020 15:47:29</c:v>
                </c:pt>
                <c:pt idx="131">
                  <c:v>11-01-2020 15:47:53</c:v>
                </c:pt>
                <c:pt idx="132">
                  <c:v>11-01-2020 17:22:37</c:v>
                </c:pt>
                <c:pt idx="133">
                  <c:v>11-01-2020 18:01:04</c:v>
                </c:pt>
                <c:pt idx="134">
                  <c:v>11-01-2020 20:59:26</c:v>
                </c:pt>
                <c:pt idx="135">
                  <c:v>11-01-2020 21:11:06</c:v>
                </c:pt>
                <c:pt idx="136">
                  <c:v>11-01-2020 21:15:00</c:v>
                </c:pt>
                <c:pt idx="137">
                  <c:v>12-01-2020 11:16:30</c:v>
                </c:pt>
                <c:pt idx="138">
                  <c:v>12-01-2020 11:17:02</c:v>
                </c:pt>
                <c:pt idx="139">
                  <c:v>12-01-2020 12:22:29</c:v>
                </c:pt>
                <c:pt idx="140">
                  <c:v>12-01-2020 14:09:38</c:v>
                </c:pt>
                <c:pt idx="141">
                  <c:v>12-01-2020 14:58:44</c:v>
                </c:pt>
                <c:pt idx="142">
                  <c:v>12-01-2020 15:05:53</c:v>
                </c:pt>
                <c:pt idx="143">
                  <c:v>12-01-2020 15:29:08</c:v>
                </c:pt>
                <c:pt idx="144">
                  <c:v>12-01-2020 15:30:55</c:v>
                </c:pt>
                <c:pt idx="145">
                  <c:v>12-01-2020 15:54:53</c:v>
                </c:pt>
                <c:pt idx="146">
                  <c:v>12-01-2020 16:39:35</c:v>
                </c:pt>
                <c:pt idx="147">
                  <c:v>12-01-2020 18:55:10</c:v>
                </c:pt>
                <c:pt idx="148">
                  <c:v>13-01-2020 09:45:10</c:v>
                </c:pt>
                <c:pt idx="149">
                  <c:v>13-01-2020 12:33:26</c:v>
                </c:pt>
                <c:pt idx="150">
                  <c:v>13-01-2020 12:49:13</c:v>
                </c:pt>
                <c:pt idx="151">
                  <c:v>13-01-2020 13:21:59</c:v>
                </c:pt>
                <c:pt idx="152">
                  <c:v>13-01-2020 14:07:51</c:v>
                </c:pt>
                <c:pt idx="153">
                  <c:v>13-01-2020 15:40:16</c:v>
                </c:pt>
                <c:pt idx="154">
                  <c:v>13-01-2020 16:57:06</c:v>
                </c:pt>
                <c:pt idx="155">
                  <c:v>13-01-2020 17:04:02</c:v>
                </c:pt>
                <c:pt idx="156">
                  <c:v>13-01-2020 17:59:29</c:v>
                </c:pt>
                <c:pt idx="157">
                  <c:v>13-01-2020 18:57:27</c:v>
                </c:pt>
                <c:pt idx="158">
                  <c:v>13-01-2020 19:22:36</c:v>
                </c:pt>
                <c:pt idx="159">
                  <c:v>13-01-2020 20:48:36</c:v>
                </c:pt>
                <c:pt idx="160">
                  <c:v>13-01-2020 21:02:32</c:v>
                </c:pt>
                <c:pt idx="161">
                  <c:v>14-01-2020 10:20:56</c:v>
                </c:pt>
                <c:pt idx="162">
                  <c:v>14-01-2020 10:34:32</c:v>
                </c:pt>
                <c:pt idx="163">
                  <c:v>14-01-2020 10:36:54</c:v>
                </c:pt>
                <c:pt idx="164">
                  <c:v>14-01-2020 11:01:17</c:v>
                </c:pt>
                <c:pt idx="165">
                  <c:v>14-01-2020 12:22:11</c:v>
                </c:pt>
                <c:pt idx="166">
                  <c:v>14-01-2020 14:39:23</c:v>
                </c:pt>
                <c:pt idx="167">
                  <c:v>14-01-2020 16:33:44</c:v>
                </c:pt>
                <c:pt idx="168">
                  <c:v>14-01-2020 17:22:16</c:v>
                </c:pt>
                <c:pt idx="169">
                  <c:v>14-01-2020 18:49:27</c:v>
                </c:pt>
                <c:pt idx="170">
                  <c:v>14-01-2020 20:50:43</c:v>
                </c:pt>
                <c:pt idx="171">
                  <c:v>15-01-2020 12:03:07</c:v>
                </c:pt>
                <c:pt idx="172">
                  <c:v>15-01-2020 15:54:44</c:v>
                </c:pt>
                <c:pt idx="173">
                  <c:v>15-01-2020 16:19:40</c:v>
                </c:pt>
                <c:pt idx="174">
                  <c:v>15-01-2020 16:39:22</c:v>
                </c:pt>
                <c:pt idx="175">
                  <c:v>15-01-2020 19:22:37</c:v>
                </c:pt>
                <c:pt idx="176">
                  <c:v>15-01-2020 20:39:29</c:v>
                </c:pt>
                <c:pt idx="177">
                  <c:v>16-01-2020 13:07:43</c:v>
                </c:pt>
                <c:pt idx="178">
                  <c:v>16-01-2020 13:38:38</c:v>
                </c:pt>
                <c:pt idx="179">
                  <c:v>16-01-2020 14:58:08</c:v>
                </c:pt>
                <c:pt idx="180">
                  <c:v>16-01-2020 15:50:19</c:v>
                </c:pt>
                <c:pt idx="181">
                  <c:v>16-01-2020 16:06:46</c:v>
                </c:pt>
                <c:pt idx="182">
                  <c:v>16-01-2020 16:39:41</c:v>
                </c:pt>
                <c:pt idx="183">
                  <c:v>16-01-2020 17:35:02</c:v>
                </c:pt>
                <c:pt idx="184">
                  <c:v>16-01-2020 17:59:20</c:v>
                </c:pt>
                <c:pt idx="185">
                  <c:v>16-01-2020 18:03:58</c:v>
                </c:pt>
                <c:pt idx="186">
                  <c:v>16-01-2020 18:12:20</c:v>
                </c:pt>
                <c:pt idx="187">
                  <c:v>16-01-2020 18:18:33</c:v>
                </c:pt>
                <c:pt idx="188">
                  <c:v>16-01-2020 18:51:16</c:v>
                </c:pt>
                <c:pt idx="189">
                  <c:v>16-01-2020 20:51:58</c:v>
                </c:pt>
                <c:pt idx="190">
                  <c:v>17-01-2020 09:44:49</c:v>
                </c:pt>
                <c:pt idx="191">
                  <c:v>17-01-2020 10:06:47</c:v>
                </c:pt>
                <c:pt idx="192">
                  <c:v>17-01-2020 10:50:27</c:v>
                </c:pt>
                <c:pt idx="193">
                  <c:v>17-01-2020 13:16:55</c:v>
                </c:pt>
                <c:pt idx="194">
                  <c:v>17-01-2020 13:51:57</c:v>
                </c:pt>
                <c:pt idx="195">
                  <c:v>17-01-2020 14:15:53</c:v>
                </c:pt>
                <c:pt idx="196">
                  <c:v>17-01-2020 14:18:35</c:v>
                </c:pt>
                <c:pt idx="197">
                  <c:v>17-01-2020 15:15:01</c:v>
                </c:pt>
                <c:pt idx="198">
                  <c:v>17-01-2020 15:32:55</c:v>
                </c:pt>
                <c:pt idx="199">
                  <c:v>17-01-2020 15:42:05</c:v>
                </c:pt>
                <c:pt idx="200">
                  <c:v>17-01-2020 16:01:30</c:v>
                </c:pt>
                <c:pt idx="201">
                  <c:v>17-01-2020 16:08:03</c:v>
                </c:pt>
                <c:pt idx="202">
                  <c:v>17-01-2020 16:15:05</c:v>
                </c:pt>
                <c:pt idx="203">
                  <c:v>17-01-2020 16:48:05</c:v>
                </c:pt>
                <c:pt idx="204">
                  <c:v>17-01-2020 17:14:14</c:v>
                </c:pt>
                <c:pt idx="205">
                  <c:v>17-01-2020 17:41:09</c:v>
                </c:pt>
                <c:pt idx="206">
                  <c:v>17-01-2020 20:11:21</c:v>
                </c:pt>
                <c:pt idx="207">
                  <c:v>17-01-2020 20:21:52</c:v>
                </c:pt>
                <c:pt idx="208">
                  <c:v>17-01-2020 20:50:29</c:v>
                </c:pt>
                <c:pt idx="209">
                  <c:v>18-01-2020 10:10:15</c:v>
                </c:pt>
                <c:pt idx="210">
                  <c:v>18-01-2020 10:42:44</c:v>
                </c:pt>
                <c:pt idx="211">
                  <c:v>18-01-2020 13:53:08</c:v>
                </c:pt>
                <c:pt idx="212">
                  <c:v>18-01-2020 14:09:40</c:v>
                </c:pt>
                <c:pt idx="213">
                  <c:v>18-01-2020 15:07:09</c:v>
                </c:pt>
                <c:pt idx="214">
                  <c:v>18-01-2020 15:12:09</c:v>
                </c:pt>
                <c:pt idx="215">
                  <c:v>18-01-2020 15:14:26</c:v>
                </c:pt>
                <c:pt idx="216">
                  <c:v>18-01-2020 15:34:51</c:v>
                </c:pt>
                <c:pt idx="217">
                  <c:v>18-01-2020 15:38:58</c:v>
                </c:pt>
                <c:pt idx="218">
                  <c:v>18-01-2020 15:48:01</c:v>
                </c:pt>
                <c:pt idx="219">
                  <c:v>18-01-2020 16:01:24</c:v>
                </c:pt>
                <c:pt idx="220">
                  <c:v>18-01-2020 16:06:17</c:v>
                </c:pt>
                <c:pt idx="221">
                  <c:v>18-01-2020 16:13:45</c:v>
                </c:pt>
                <c:pt idx="222">
                  <c:v>18-01-2020 17:25:49</c:v>
                </c:pt>
                <c:pt idx="223">
                  <c:v>18-01-2020 17:51:05</c:v>
                </c:pt>
                <c:pt idx="224">
                  <c:v>18-01-2020 19:14:38</c:v>
                </c:pt>
                <c:pt idx="225">
                  <c:v>18-01-2020 20:52:31</c:v>
                </c:pt>
                <c:pt idx="226">
                  <c:v>19-01-2020 10:24:34</c:v>
                </c:pt>
                <c:pt idx="227">
                  <c:v>19-01-2020 10:25:35</c:v>
                </c:pt>
                <c:pt idx="228">
                  <c:v>19-01-2020 10:30:42</c:v>
                </c:pt>
                <c:pt idx="229">
                  <c:v>19-01-2020 11:07:26</c:v>
                </c:pt>
                <c:pt idx="230">
                  <c:v>19-01-2020 12:04:20</c:v>
                </c:pt>
                <c:pt idx="231">
                  <c:v>19-01-2020 12:10:04</c:v>
                </c:pt>
                <c:pt idx="232">
                  <c:v>19-01-2020 13:33:09</c:v>
                </c:pt>
                <c:pt idx="233">
                  <c:v>19-01-2020 14:21:49</c:v>
                </c:pt>
                <c:pt idx="234">
                  <c:v>19-01-2020 15:36:23</c:v>
                </c:pt>
                <c:pt idx="235">
                  <c:v>19-01-2020 15:37:33</c:v>
                </c:pt>
                <c:pt idx="236">
                  <c:v>19-01-2020 16:13:18</c:v>
                </c:pt>
                <c:pt idx="237">
                  <c:v>19-01-2020 16:33:34</c:v>
                </c:pt>
                <c:pt idx="238">
                  <c:v>19-01-2020 16:46:43</c:v>
                </c:pt>
                <c:pt idx="239">
                  <c:v>19-01-2020 17:32:08</c:v>
                </c:pt>
                <c:pt idx="240">
                  <c:v>20-01-2020 10:54:20</c:v>
                </c:pt>
                <c:pt idx="241">
                  <c:v>20-01-2020 11:47:10</c:v>
                </c:pt>
                <c:pt idx="242">
                  <c:v>20-01-2020 13:21:19</c:v>
                </c:pt>
                <c:pt idx="243">
                  <c:v>20-01-2020 13:24:26</c:v>
                </c:pt>
                <c:pt idx="244">
                  <c:v>20-01-2020 15:06:42</c:v>
                </c:pt>
                <c:pt idx="245">
                  <c:v>20-01-2020 17:04:43</c:v>
                </c:pt>
                <c:pt idx="246">
                  <c:v>20-01-2020 19:14:45</c:v>
                </c:pt>
                <c:pt idx="247">
                  <c:v>20-01-2020 20:56:31</c:v>
                </c:pt>
                <c:pt idx="248">
                  <c:v>20-01-2020 21:04:13</c:v>
                </c:pt>
                <c:pt idx="249">
                  <c:v>21-01-2020 10:17:58</c:v>
                </c:pt>
                <c:pt idx="250">
                  <c:v>21-01-2020 10:45:22</c:v>
                </c:pt>
                <c:pt idx="251">
                  <c:v>21-01-2020 11:37:18</c:v>
                </c:pt>
                <c:pt idx="252">
                  <c:v>21-01-2020 12:39:49</c:v>
                </c:pt>
                <c:pt idx="253">
                  <c:v>21-01-2020 13:15:09</c:v>
                </c:pt>
                <c:pt idx="254">
                  <c:v>22-01-2020 10:12:45</c:v>
                </c:pt>
                <c:pt idx="255">
                  <c:v>22-01-2020 10:24:05</c:v>
                </c:pt>
                <c:pt idx="256">
                  <c:v>22-01-2020 10:39:36</c:v>
                </c:pt>
                <c:pt idx="257">
                  <c:v>22-01-2020 11:15:19</c:v>
                </c:pt>
                <c:pt idx="258">
                  <c:v>22-01-2020 12:25:54</c:v>
                </c:pt>
                <c:pt idx="259">
                  <c:v>22-01-2020 13:26:28</c:v>
                </c:pt>
                <c:pt idx="260">
                  <c:v>22-01-2020 13:37:06</c:v>
                </c:pt>
                <c:pt idx="261">
                  <c:v>22-01-2020 14:41:13</c:v>
                </c:pt>
                <c:pt idx="262">
                  <c:v>22-01-2020 15:11:02</c:v>
                </c:pt>
                <c:pt idx="263">
                  <c:v>22-01-2020 16:07:55</c:v>
                </c:pt>
                <c:pt idx="264">
                  <c:v>22-01-2020 16:12:36</c:v>
                </c:pt>
                <c:pt idx="265">
                  <c:v>22-01-2020 16:47:37</c:v>
                </c:pt>
                <c:pt idx="266">
                  <c:v>22-01-2020 16:59:56</c:v>
                </c:pt>
                <c:pt idx="267">
                  <c:v>22-01-2020 17:28:46</c:v>
                </c:pt>
                <c:pt idx="268">
                  <c:v>22-01-2020 18:53:09</c:v>
                </c:pt>
                <c:pt idx="269">
                  <c:v>22-01-2020 19:09:58</c:v>
                </c:pt>
                <c:pt idx="270">
                  <c:v>22-01-2020 20:37:58</c:v>
                </c:pt>
                <c:pt idx="271">
                  <c:v>22-01-2020 20:54:38</c:v>
                </c:pt>
                <c:pt idx="272">
                  <c:v>22-01-2020 20:55:38</c:v>
                </c:pt>
                <c:pt idx="273">
                  <c:v>23-01-2020 10:30:31</c:v>
                </c:pt>
                <c:pt idx="274">
                  <c:v>23-01-2020 10:32:35</c:v>
                </c:pt>
                <c:pt idx="275">
                  <c:v>23-01-2020 10:57:12</c:v>
                </c:pt>
                <c:pt idx="276">
                  <c:v>23-01-2020 12:15:54</c:v>
                </c:pt>
                <c:pt idx="277">
                  <c:v>23-01-2020 13:15:27</c:v>
                </c:pt>
                <c:pt idx="278">
                  <c:v>23-01-2020 14:00:45</c:v>
                </c:pt>
                <c:pt idx="279">
                  <c:v>23-01-2020 15:21:16</c:v>
                </c:pt>
                <c:pt idx="280">
                  <c:v>23-01-2020 15:27:10</c:v>
                </c:pt>
                <c:pt idx="281">
                  <c:v>23-01-2020 15:43:52</c:v>
                </c:pt>
                <c:pt idx="282">
                  <c:v>23-01-2020 18:07:31</c:v>
                </c:pt>
                <c:pt idx="283">
                  <c:v>23-01-2020 18:29:31</c:v>
                </c:pt>
                <c:pt idx="284">
                  <c:v>23-01-2020 18:42:23</c:v>
                </c:pt>
                <c:pt idx="285">
                  <c:v>23-01-2020 18:58:38</c:v>
                </c:pt>
                <c:pt idx="286">
                  <c:v>23-01-2020 19:04:59</c:v>
                </c:pt>
                <c:pt idx="287">
                  <c:v>23-01-2020 20:56:10</c:v>
                </c:pt>
                <c:pt idx="288">
                  <c:v>23-01-2020 21:10:16</c:v>
                </c:pt>
                <c:pt idx="289">
                  <c:v>24-01-2020 10:01:33</c:v>
                </c:pt>
                <c:pt idx="290">
                  <c:v>24-01-2020 11:48:31</c:v>
                </c:pt>
                <c:pt idx="291">
                  <c:v>24-01-2020 11:49:29</c:v>
                </c:pt>
                <c:pt idx="292">
                  <c:v>24-01-2020 13:39:57</c:v>
                </c:pt>
                <c:pt idx="293">
                  <c:v>24-01-2020 14:07:01</c:v>
                </c:pt>
                <c:pt idx="294">
                  <c:v>24-01-2020 15:27:43</c:v>
                </c:pt>
                <c:pt idx="295">
                  <c:v>24-01-2020 15:45:35</c:v>
                </c:pt>
                <c:pt idx="296">
                  <c:v>24-01-2020 15:48:48</c:v>
                </c:pt>
                <c:pt idx="297">
                  <c:v>24-01-2020 16:18:00</c:v>
                </c:pt>
                <c:pt idx="298">
                  <c:v>24-01-2020 17:22:28</c:v>
                </c:pt>
                <c:pt idx="299">
                  <c:v>24-01-2020 19:39:30</c:v>
                </c:pt>
                <c:pt idx="300">
                  <c:v>24-01-2020 19:48:46</c:v>
                </c:pt>
                <c:pt idx="301">
                  <c:v>24-01-2020 20:27:05</c:v>
                </c:pt>
                <c:pt idx="302">
                  <c:v>25-01-2020 09:49:36</c:v>
                </c:pt>
                <c:pt idx="303">
                  <c:v>25-01-2020 11:09:16</c:v>
                </c:pt>
                <c:pt idx="304">
                  <c:v>25-01-2020 11:16:51</c:v>
                </c:pt>
                <c:pt idx="305">
                  <c:v>25-01-2020 11:23:08</c:v>
                </c:pt>
                <c:pt idx="306">
                  <c:v>25-01-2020 12:04:39</c:v>
                </c:pt>
                <c:pt idx="307">
                  <c:v>25-01-2020 14:23:37</c:v>
                </c:pt>
                <c:pt idx="308">
                  <c:v>25-01-2020 14:55:51</c:v>
                </c:pt>
                <c:pt idx="309">
                  <c:v>25-01-2020 15:31:24</c:v>
                </c:pt>
                <c:pt idx="310">
                  <c:v>25-01-2020 16:09:22</c:v>
                </c:pt>
                <c:pt idx="311">
                  <c:v>25-01-2020 16:19:48</c:v>
                </c:pt>
                <c:pt idx="312">
                  <c:v>25-01-2020 17:05:14</c:v>
                </c:pt>
                <c:pt idx="313">
                  <c:v>25-01-2020 17:14:59</c:v>
                </c:pt>
                <c:pt idx="314">
                  <c:v>25-01-2020 17:54:11</c:v>
                </c:pt>
                <c:pt idx="315">
                  <c:v>25-01-2020 18:09:23</c:v>
                </c:pt>
                <c:pt idx="316">
                  <c:v>25-01-2020 19:48:08</c:v>
                </c:pt>
                <c:pt idx="317">
                  <c:v>26-01-2020 13:11:33</c:v>
                </c:pt>
                <c:pt idx="318">
                  <c:v>26-01-2020 14:22:26</c:v>
                </c:pt>
                <c:pt idx="319">
                  <c:v>26-01-2020 14:36:05</c:v>
                </c:pt>
                <c:pt idx="320">
                  <c:v>26-01-2020 14:50:09</c:v>
                </c:pt>
                <c:pt idx="321">
                  <c:v>26-01-2020 14:52:08</c:v>
                </c:pt>
                <c:pt idx="322">
                  <c:v>26-01-2020 15:04:55</c:v>
                </c:pt>
                <c:pt idx="323">
                  <c:v>26-01-2020 15:16:32</c:v>
                </c:pt>
                <c:pt idx="324">
                  <c:v>26-01-2020 15:18:05</c:v>
                </c:pt>
                <c:pt idx="325">
                  <c:v>26-01-2020 15:26:18</c:v>
                </c:pt>
                <c:pt idx="326">
                  <c:v>26-01-2020 15:38:17</c:v>
                </c:pt>
                <c:pt idx="327">
                  <c:v>26-01-2020 16:06:09</c:v>
                </c:pt>
                <c:pt idx="328">
                  <c:v>26-01-2020 16:08:58</c:v>
                </c:pt>
                <c:pt idx="329">
                  <c:v>26-01-2020 16:10:22</c:v>
                </c:pt>
                <c:pt idx="330">
                  <c:v>26-01-2020 16:19:47</c:v>
                </c:pt>
                <c:pt idx="331">
                  <c:v>26-01-2020 16:50:01</c:v>
                </c:pt>
                <c:pt idx="332">
                  <c:v>26-01-2020 17:31:51</c:v>
                </c:pt>
                <c:pt idx="333">
                  <c:v>26-01-2020 17:33:10</c:v>
                </c:pt>
                <c:pt idx="334">
                  <c:v>26-01-2020 19:15:25</c:v>
                </c:pt>
                <c:pt idx="335">
                  <c:v>26-01-2020 20:57:01</c:v>
                </c:pt>
                <c:pt idx="336">
                  <c:v>27-01-2020 09:42:23</c:v>
                </c:pt>
                <c:pt idx="337">
                  <c:v>27-01-2020 10:53:36</c:v>
                </c:pt>
                <c:pt idx="338">
                  <c:v>27-01-2020 11:00:07</c:v>
                </c:pt>
                <c:pt idx="339">
                  <c:v>27-01-2020 13:14:11</c:v>
                </c:pt>
                <c:pt idx="340">
                  <c:v>27-01-2020 15:59:49</c:v>
                </c:pt>
                <c:pt idx="341">
                  <c:v>27-01-2020 16:09:00</c:v>
                </c:pt>
                <c:pt idx="342">
                  <c:v>27-01-2020 19:17:08</c:v>
                </c:pt>
                <c:pt idx="343">
                  <c:v>27-01-2020 19:42:09</c:v>
                </c:pt>
                <c:pt idx="344">
                  <c:v>28-01-2020 10:07:36</c:v>
                </c:pt>
                <c:pt idx="345">
                  <c:v>28-01-2020 13:43:48</c:v>
                </c:pt>
                <c:pt idx="346">
                  <c:v>28-01-2020 15:25:10</c:v>
                </c:pt>
                <c:pt idx="347">
                  <c:v>28-01-2020 15:30:38</c:v>
                </c:pt>
                <c:pt idx="348">
                  <c:v>28-01-2020 17:09:12</c:v>
                </c:pt>
                <c:pt idx="349">
                  <c:v>28-01-2020 18:27:08</c:v>
                </c:pt>
                <c:pt idx="350">
                  <c:v>28-01-2020 18:28:08</c:v>
                </c:pt>
                <c:pt idx="351">
                  <c:v>28-01-2020 18:44:19</c:v>
                </c:pt>
                <c:pt idx="352">
                  <c:v>28-01-2020 18:50:19</c:v>
                </c:pt>
                <c:pt idx="353">
                  <c:v>29-01-2020 10:49:07</c:v>
                </c:pt>
                <c:pt idx="354">
                  <c:v>29-01-2020 13:07:57</c:v>
                </c:pt>
                <c:pt idx="355">
                  <c:v>29-01-2020 14:26:15</c:v>
                </c:pt>
                <c:pt idx="356">
                  <c:v>29-01-2020 14:35:53</c:v>
                </c:pt>
                <c:pt idx="357">
                  <c:v>29-01-2020 15:27:19</c:v>
                </c:pt>
                <c:pt idx="358">
                  <c:v>29-01-2020 15:35:38</c:v>
                </c:pt>
                <c:pt idx="359">
                  <c:v>29-01-2020 18:36:55</c:v>
                </c:pt>
                <c:pt idx="360">
                  <c:v>30-01-2020 10:49:33</c:v>
                </c:pt>
                <c:pt idx="361">
                  <c:v>30-01-2020 12:22:48</c:v>
                </c:pt>
                <c:pt idx="362">
                  <c:v>30-01-2020 15:29:25</c:v>
                </c:pt>
                <c:pt idx="363">
                  <c:v>30-01-2020 15:56:47</c:v>
                </c:pt>
                <c:pt idx="364">
                  <c:v>30-01-2020 16:06:11</c:v>
                </c:pt>
                <c:pt idx="365">
                  <c:v>30-01-2020 16:59:50</c:v>
                </c:pt>
                <c:pt idx="366">
                  <c:v>30-01-2020 17:14:04</c:v>
                </c:pt>
                <c:pt idx="367">
                  <c:v>30-01-2020 18:22:48</c:v>
                </c:pt>
                <c:pt idx="368">
                  <c:v>30-01-2020 19:07:57</c:v>
                </c:pt>
                <c:pt idx="369">
                  <c:v>30-01-2020 20:42:17</c:v>
                </c:pt>
                <c:pt idx="370">
                  <c:v>30-01-2020 20:49:59</c:v>
                </c:pt>
                <c:pt idx="371">
                  <c:v>31-01-2020 11:28:55</c:v>
                </c:pt>
                <c:pt idx="372">
                  <c:v>31-01-2020 14:03:41</c:v>
                </c:pt>
                <c:pt idx="373">
                  <c:v>31-01-2020 14:24:53</c:v>
                </c:pt>
                <c:pt idx="374">
                  <c:v>31-01-2020 15:45:30</c:v>
                </c:pt>
                <c:pt idx="375">
                  <c:v>31-01-2020 15:50:37</c:v>
                </c:pt>
                <c:pt idx="376">
                  <c:v>31-01-2020 15:53:36</c:v>
                </c:pt>
                <c:pt idx="377">
                  <c:v>31-01-2020 16:10:10</c:v>
                </c:pt>
                <c:pt idx="378">
                  <c:v>31-01-2020 16:16:02</c:v>
                </c:pt>
                <c:pt idx="379">
                  <c:v>31-01-2020 16:24:37</c:v>
                </c:pt>
                <c:pt idx="380">
                  <c:v>31-01-2020 16:26:46</c:v>
                </c:pt>
                <c:pt idx="381">
                  <c:v>31-01-2020 16:29:16</c:v>
                </c:pt>
                <c:pt idx="382">
                  <c:v>31-01-2020 16:57:07</c:v>
                </c:pt>
                <c:pt idx="383">
                  <c:v>31-01-2020 17:00:00</c:v>
                </c:pt>
                <c:pt idx="384">
                  <c:v>31-01-2020 17:19:49</c:v>
                </c:pt>
                <c:pt idx="385">
                  <c:v>31-01-2020 18:01:00</c:v>
                </c:pt>
                <c:pt idx="386">
                  <c:v>31-01-2020 18:12:13</c:v>
                </c:pt>
                <c:pt idx="387">
                  <c:v>31-01-2020 18:29:01</c:v>
                </c:pt>
                <c:pt idx="388">
                  <c:v>31-01-2020 19:18:46</c:v>
                </c:pt>
                <c:pt idx="389">
                  <c:v>31-01-2020 19:51:59</c:v>
                </c:pt>
                <c:pt idx="390">
                  <c:v>31-01-2020 21:18:30</c:v>
                </c:pt>
              </c:strCache>
            </c:strRef>
          </c:cat>
          <c:val>
            <c:numRef>
              <c:f>pivot!$C$50:$C$441</c:f>
              <c:numCache>
                <c:formatCode>General</c:formatCode>
                <c:ptCount val="391"/>
                <c:pt idx="0">
                  <c:v>18000</c:v>
                </c:pt>
                <c:pt idx="1">
                  <c:v>18000</c:v>
                </c:pt>
                <c:pt idx="2">
                  <c:v>58000</c:v>
                </c:pt>
                <c:pt idx="3">
                  <c:v>64000</c:v>
                </c:pt>
                <c:pt idx="4">
                  <c:v>22000</c:v>
                </c:pt>
                <c:pt idx="5">
                  <c:v>15000</c:v>
                </c:pt>
                <c:pt idx="6">
                  <c:v>18000</c:v>
                </c:pt>
                <c:pt idx="7">
                  <c:v>40000</c:v>
                </c:pt>
                <c:pt idx="8">
                  <c:v>33000</c:v>
                </c:pt>
                <c:pt idx="9">
                  <c:v>33000</c:v>
                </c:pt>
                <c:pt idx="10">
                  <c:v>18000</c:v>
                </c:pt>
                <c:pt idx="11">
                  <c:v>13000</c:v>
                </c:pt>
                <c:pt idx="12">
                  <c:v>15000</c:v>
                </c:pt>
                <c:pt idx="13">
                  <c:v>33000</c:v>
                </c:pt>
                <c:pt idx="14">
                  <c:v>22000</c:v>
                </c:pt>
                <c:pt idx="15">
                  <c:v>20000</c:v>
                </c:pt>
                <c:pt idx="16">
                  <c:v>51000</c:v>
                </c:pt>
                <c:pt idx="17">
                  <c:v>18000</c:v>
                </c:pt>
                <c:pt idx="18">
                  <c:v>35000</c:v>
                </c:pt>
                <c:pt idx="19">
                  <c:v>18000</c:v>
                </c:pt>
                <c:pt idx="20">
                  <c:v>15000</c:v>
                </c:pt>
                <c:pt idx="21">
                  <c:v>15000</c:v>
                </c:pt>
                <c:pt idx="22">
                  <c:v>30000</c:v>
                </c:pt>
                <c:pt idx="23">
                  <c:v>33000</c:v>
                </c:pt>
                <c:pt idx="24">
                  <c:v>18000</c:v>
                </c:pt>
                <c:pt idx="25">
                  <c:v>18000</c:v>
                </c:pt>
                <c:pt idx="26">
                  <c:v>20000</c:v>
                </c:pt>
                <c:pt idx="27">
                  <c:v>15000</c:v>
                </c:pt>
                <c:pt idx="28">
                  <c:v>22000</c:v>
                </c:pt>
                <c:pt idx="29">
                  <c:v>15000</c:v>
                </c:pt>
                <c:pt idx="30">
                  <c:v>53000</c:v>
                </c:pt>
                <c:pt idx="31">
                  <c:v>35000</c:v>
                </c:pt>
                <c:pt idx="32">
                  <c:v>15000</c:v>
                </c:pt>
                <c:pt idx="33">
                  <c:v>18000</c:v>
                </c:pt>
                <c:pt idx="34">
                  <c:v>20000</c:v>
                </c:pt>
                <c:pt idx="35">
                  <c:v>13000</c:v>
                </c:pt>
                <c:pt idx="36">
                  <c:v>20000</c:v>
                </c:pt>
                <c:pt idx="37">
                  <c:v>20000</c:v>
                </c:pt>
                <c:pt idx="38">
                  <c:v>33000</c:v>
                </c:pt>
                <c:pt idx="39">
                  <c:v>33000</c:v>
                </c:pt>
                <c:pt idx="40">
                  <c:v>61000</c:v>
                </c:pt>
                <c:pt idx="41">
                  <c:v>18000</c:v>
                </c:pt>
                <c:pt idx="42">
                  <c:v>20000</c:v>
                </c:pt>
                <c:pt idx="43">
                  <c:v>15000</c:v>
                </c:pt>
                <c:pt idx="44">
                  <c:v>18000</c:v>
                </c:pt>
                <c:pt idx="45">
                  <c:v>35000</c:v>
                </c:pt>
                <c:pt idx="46">
                  <c:v>13000</c:v>
                </c:pt>
                <c:pt idx="47">
                  <c:v>30000</c:v>
                </c:pt>
                <c:pt idx="48">
                  <c:v>15000</c:v>
                </c:pt>
                <c:pt idx="49">
                  <c:v>33000</c:v>
                </c:pt>
                <c:pt idx="50">
                  <c:v>36000</c:v>
                </c:pt>
                <c:pt idx="51">
                  <c:v>18000</c:v>
                </c:pt>
                <c:pt idx="52">
                  <c:v>15000</c:v>
                </c:pt>
                <c:pt idx="53">
                  <c:v>15000</c:v>
                </c:pt>
                <c:pt idx="54">
                  <c:v>15000</c:v>
                </c:pt>
                <c:pt idx="55">
                  <c:v>18000</c:v>
                </c:pt>
                <c:pt idx="56">
                  <c:v>15000</c:v>
                </c:pt>
                <c:pt idx="57">
                  <c:v>18000</c:v>
                </c:pt>
                <c:pt idx="58">
                  <c:v>18000</c:v>
                </c:pt>
                <c:pt idx="59">
                  <c:v>15000</c:v>
                </c:pt>
                <c:pt idx="60">
                  <c:v>15000</c:v>
                </c:pt>
                <c:pt idx="61">
                  <c:v>15000</c:v>
                </c:pt>
                <c:pt idx="62">
                  <c:v>15000</c:v>
                </c:pt>
                <c:pt idx="63">
                  <c:v>18000</c:v>
                </c:pt>
                <c:pt idx="64">
                  <c:v>15000</c:v>
                </c:pt>
                <c:pt idx="65">
                  <c:v>18000</c:v>
                </c:pt>
                <c:pt idx="66">
                  <c:v>18000</c:v>
                </c:pt>
                <c:pt idx="67">
                  <c:v>15000</c:v>
                </c:pt>
                <c:pt idx="68">
                  <c:v>36000</c:v>
                </c:pt>
                <c:pt idx="69">
                  <c:v>20000</c:v>
                </c:pt>
                <c:pt idx="70">
                  <c:v>18000</c:v>
                </c:pt>
                <c:pt idx="71">
                  <c:v>15000</c:v>
                </c:pt>
                <c:pt idx="72">
                  <c:v>33000</c:v>
                </c:pt>
                <c:pt idx="73">
                  <c:v>36000</c:v>
                </c:pt>
                <c:pt idx="74">
                  <c:v>33000</c:v>
                </c:pt>
                <c:pt idx="75">
                  <c:v>20000</c:v>
                </c:pt>
                <c:pt idx="76">
                  <c:v>15000</c:v>
                </c:pt>
                <c:pt idx="77">
                  <c:v>18000</c:v>
                </c:pt>
                <c:pt idx="78">
                  <c:v>15000</c:v>
                </c:pt>
                <c:pt idx="79">
                  <c:v>15000</c:v>
                </c:pt>
                <c:pt idx="80">
                  <c:v>87000</c:v>
                </c:pt>
                <c:pt idx="81">
                  <c:v>18000</c:v>
                </c:pt>
                <c:pt idx="82">
                  <c:v>30000</c:v>
                </c:pt>
                <c:pt idx="83">
                  <c:v>28000</c:v>
                </c:pt>
                <c:pt idx="84">
                  <c:v>15000</c:v>
                </c:pt>
                <c:pt idx="85">
                  <c:v>20000</c:v>
                </c:pt>
                <c:pt idx="86">
                  <c:v>18000</c:v>
                </c:pt>
                <c:pt idx="87">
                  <c:v>18000</c:v>
                </c:pt>
                <c:pt idx="88">
                  <c:v>15000</c:v>
                </c:pt>
                <c:pt idx="89">
                  <c:v>15000</c:v>
                </c:pt>
                <c:pt idx="90">
                  <c:v>48000</c:v>
                </c:pt>
                <c:pt idx="91">
                  <c:v>15000</c:v>
                </c:pt>
                <c:pt idx="92">
                  <c:v>15000</c:v>
                </c:pt>
                <c:pt idx="93">
                  <c:v>35000</c:v>
                </c:pt>
                <c:pt idx="94">
                  <c:v>15000</c:v>
                </c:pt>
                <c:pt idx="95">
                  <c:v>18000</c:v>
                </c:pt>
                <c:pt idx="96">
                  <c:v>15000</c:v>
                </c:pt>
                <c:pt idx="97">
                  <c:v>18000</c:v>
                </c:pt>
                <c:pt idx="98">
                  <c:v>15000</c:v>
                </c:pt>
                <c:pt idx="99">
                  <c:v>64000</c:v>
                </c:pt>
                <c:pt idx="100">
                  <c:v>22000</c:v>
                </c:pt>
                <c:pt idx="101">
                  <c:v>20000</c:v>
                </c:pt>
                <c:pt idx="102">
                  <c:v>20000</c:v>
                </c:pt>
                <c:pt idx="103">
                  <c:v>42000</c:v>
                </c:pt>
                <c:pt idx="104">
                  <c:v>20000</c:v>
                </c:pt>
                <c:pt idx="105">
                  <c:v>20000</c:v>
                </c:pt>
                <c:pt idx="106">
                  <c:v>20000</c:v>
                </c:pt>
                <c:pt idx="107">
                  <c:v>13000</c:v>
                </c:pt>
                <c:pt idx="108">
                  <c:v>60000</c:v>
                </c:pt>
                <c:pt idx="109">
                  <c:v>15000</c:v>
                </c:pt>
                <c:pt idx="110">
                  <c:v>49000</c:v>
                </c:pt>
                <c:pt idx="111">
                  <c:v>18000</c:v>
                </c:pt>
                <c:pt idx="112">
                  <c:v>33000</c:v>
                </c:pt>
                <c:pt idx="113">
                  <c:v>15000</c:v>
                </c:pt>
                <c:pt idx="114">
                  <c:v>18000</c:v>
                </c:pt>
                <c:pt idx="115">
                  <c:v>30000</c:v>
                </c:pt>
                <c:pt idx="116">
                  <c:v>20000</c:v>
                </c:pt>
                <c:pt idx="117">
                  <c:v>22000</c:v>
                </c:pt>
                <c:pt idx="118">
                  <c:v>15000</c:v>
                </c:pt>
                <c:pt idx="119">
                  <c:v>15000</c:v>
                </c:pt>
                <c:pt idx="120">
                  <c:v>22000</c:v>
                </c:pt>
                <c:pt idx="121">
                  <c:v>15000</c:v>
                </c:pt>
                <c:pt idx="122">
                  <c:v>15000</c:v>
                </c:pt>
                <c:pt idx="123">
                  <c:v>15000</c:v>
                </c:pt>
                <c:pt idx="124">
                  <c:v>15000</c:v>
                </c:pt>
                <c:pt idx="125">
                  <c:v>15000</c:v>
                </c:pt>
                <c:pt idx="126">
                  <c:v>22000</c:v>
                </c:pt>
                <c:pt idx="127">
                  <c:v>15000</c:v>
                </c:pt>
                <c:pt idx="128">
                  <c:v>18000</c:v>
                </c:pt>
                <c:pt idx="129">
                  <c:v>18000</c:v>
                </c:pt>
                <c:pt idx="130">
                  <c:v>15000</c:v>
                </c:pt>
                <c:pt idx="131">
                  <c:v>15000</c:v>
                </c:pt>
                <c:pt idx="132">
                  <c:v>20000</c:v>
                </c:pt>
                <c:pt idx="133">
                  <c:v>72000</c:v>
                </c:pt>
                <c:pt idx="134">
                  <c:v>30000</c:v>
                </c:pt>
                <c:pt idx="135">
                  <c:v>22000</c:v>
                </c:pt>
                <c:pt idx="136">
                  <c:v>15000</c:v>
                </c:pt>
                <c:pt idx="137">
                  <c:v>31000</c:v>
                </c:pt>
                <c:pt idx="138">
                  <c:v>15000</c:v>
                </c:pt>
                <c:pt idx="139">
                  <c:v>15000</c:v>
                </c:pt>
                <c:pt idx="140">
                  <c:v>15000</c:v>
                </c:pt>
                <c:pt idx="141">
                  <c:v>60000</c:v>
                </c:pt>
                <c:pt idx="142">
                  <c:v>51000</c:v>
                </c:pt>
                <c:pt idx="143">
                  <c:v>15000</c:v>
                </c:pt>
                <c:pt idx="144">
                  <c:v>20000</c:v>
                </c:pt>
                <c:pt idx="145">
                  <c:v>15000</c:v>
                </c:pt>
                <c:pt idx="146">
                  <c:v>18000</c:v>
                </c:pt>
                <c:pt idx="147">
                  <c:v>18000</c:v>
                </c:pt>
                <c:pt idx="148">
                  <c:v>18000</c:v>
                </c:pt>
                <c:pt idx="149">
                  <c:v>20000</c:v>
                </c:pt>
                <c:pt idx="150">
                  <c:v>30000</c:v>
                </c:pt>
                <c:pt idx="151">
                  <c:v>18000</c:v>
                </c:pt>
                <c:pt idx="152">
                  <c:v>20000</c:v>
                </c:pt>
                <c:pt idx="153">
                  <c:v>35000</c:v>
                </c:pt>
                <c:pt idx="154">
                  <c:v>18000</c:v>
                </c:pt>
                <c:pt idx="155">
                  <c:v>15000</c:v>
                </c:pt>
                <c:pt idx="156">
                  <c:v>102000</c:v>
                </c:pt>
                <c:pt idx="157">
                  <c:v>15000</c:v>
                </c:pt>
                <c:pt idx="158">
                  <c:v>15000</c:v>
                </c:pt>
                <c:pt idx="159">
                  <c:v>22000</c:v>
                </c:pt>
                <c:pt idx="160">
                  <c:v>60000</c:v>
                </c:pt>
                <c:pt idx="161">
                  <c:v>18000</c:v>
                </c:pt>
                <c:pt idx="162">
                  <c:v>18000</c:v>
                </c:pt>
                <c:pt idx="163">
                  <c:v>20000</c:v>
                </c:pt>
                <c:pt idx="164">
                  <c:v>20000</c:v>
                </c:pt>
                <c:pt idx="165">
                  <c:v>20000</c:v>
                </c:pt>
                <c:pt idx="166">
                  <c:v>22000</c:v>
                </c:pt>
                <c:pt idx="167">
                  <c:v>15000</c:v>
                </c:pt>
                <c:pt idx="168">
                  <c:v>15000</c:v>
                </c:pt>
                <c:pt idx="169">
                  <c:v>15000</c:v>
                </c:pt>
                <c:pt idx="170">
                  <c:v>37000</c:v>
                </c:pt>
                <c:pt idx="171">
                  <c:v>15000</c:v>
                </c:pt>
                <c:pt idx="172">
                  <c:v>15000</c:v>
                </c:pt>
                <c:pt idx="173">
                  <c:v>45000</c:v>
                </c:pt>
                <c:pt idx="174">
                  <c:v>20000</c:v>
                </c:pt>
                <c:pt idx="175">
                  <c:v>15000</c:v>
                </c:pt>
                <c:pt idx="176">
                  <c:v>15000</c:v>
                </c:pt>
                <c:pt idx="177">
                  <c:v>18000</c:v>
                </c:pt>
                <c:pt idx="178">
                  <c:v>18000</c:v>
                </c:pt>
                <c:pt idx="179">
                  <c:v>59000</c:v>
                </c:pt>
                <c:pt idx="180">
                  <c:v>45000</c:v>
                </c:pt>
                <c:pt idx="181">
                  <c:v>20000</c:v>
                </c:pt>
                <c:pt idx="182">
                  <c:v>40000</c:v>
                </c:pt>
                <c:pt idx="183">
                  <c:v>15000</c:v>
                </c:pt>
                <c:pt idx="184">
                  <c:v>20000</c:v>
                </c:pt>
                <c:pt idx="185">
                  <c:v>15000</c:v>
                </c:pt>
                <c:pt idx="186">
                  <c:v>15000</c:v>
                </c:pt>
                <c:pt idx="187">
                  <c:v>61000</c:v>
                </c:pt>
                <c:pt idx="188">
                  <c:v>15000</c:v>
                </c:pt>
                <c:pt idx="189">
                  <c:v>18000</c:v>
                </c:pt>
                <c:pt idx="190">
                  <c:v>15000</c:v>
                </c:pt>
                <c:pt idx="191">
                  <c:v>15000</c:v>
                </c:pt>
                <c:pt idx="192">
                  <c:v>18000</c:v>
                </c:pt>
                <c:pt idx="193">
                  <c:v>15000</c:v>
                </c:pt>
                <c:pt idx="194">
                  <c:v>18000</c:v>
                </c:pt>
                <c:pt idx="195">
                  <c:v>15000</c:v>
                </c:pt>
                <c:pt idx="196">
                  <c:v>18000</c:v>
                </c:pt>
                <c:pt idx="197">
                  <c:v>20000</c:v>
                </c:pt>
                <c:pt idx="198">
                  <c:v>15000</c:v>
                </c:pt>
                <c:pt idx="199">
                  <c:v>20000</c:v>
                </c:pt>
                <c:pt idx="200">
                  <c:v>20000</c:v>
                </c:pt>
                <c:pt idx="201">
                  <c:v>30000</c:v>
                </c:pt>
                <c:pt idx="202">
                  <c:v>15000</c:v>
                </c:pt>
                <c:pt idx="203">
                  <c:v>30000</c:v>
                </c:pt>
                <c:pt idx="204">
                  <c:v>15000</c:v>
                </c:pt>
                <c:pt idx="205">
                  <c:v>15000</c:v>
                </c:pt>
                <c:pt idx="206">
                  <c:v>15000</c:v>
                </c:pt>
                <c:pt idx="207">
                  <c:v>18000</c:v>
                </c:pt>
                <c:pt idx="208">
                  <c:v>36000</c:v>
                </c:pt>
                <c:pt idx="209">
                  <c:v>15000</c:v>
                </c:pt>
                <c:pt idx="210">
                  <c:v>33000</c:v>
                </c:pt>
                <c:pt idx="211">
                  <c:v>33000</c:v>
                </c:pt>
                <c:pt idx="212">
                  <c:v>20000</c:v>
                </c:pt>
                <c:pt idx="213">
                  <c:v>30000</c:v>
                </c:pt>
                <c:pt idx="214">
                  <c:v>20000</c:v>
                </c:pt>
                <c:pt idx="215">
                  <c:v>20000</c:v>
                </c:pt>
                <c:pt idx="216">
                  <c:v>15000</c:v>
                </c:pt>
                <c:pt idx="217">
                  <c:v>36000</c:v>
                </c:pt>
                <c:pt idx="218">
                  <c:v>18000</c:v>
                </c:pt>
                <c:pt idx="219">
                  <c:v>18000</c:v>
                </c:pt>
                <c:pt idx="220">
                  <c:v>20000</c:v>
                </c:pt>
                <c:pt idx="221">
                  <c:v>22000</c:v>
                </c:pt>
                <c:pt idx="222">
                  <c:v>36000</c:v>
                </c:pt>
                <c:pt idx="223">
                  <c:v>18000</c:v>
                </c:pt>
                <c:pt idx="224">
                  <c:v>18000</c:v>
                </c:pt>
                <c:pt idx="225">
                  <c:v>18000</c:v>
                </c:pt>
                <c:pt idx="226">
                  <c:v>15000</c:v>
                </c:pt>
                <c:pt idx="227">
                  <c:v>15000</c:v>
                </c:pt>
                <c:pt idx="228">
                  <c:v>15000</c:v>
                </c:pt>
                <c:pt idx="229">
                  <c:v>15000</c:v>
                </c:pt>
                <c:pt idx="230">
                  <c:v>15000</c:v>
                </c:pt>
                <c:pt idx="231">
                  <c:v>33000</c:v>
                </c:pt>
                <c:pt idx="232">
                  <c:v>33000</c:v>
                </c:pt>
                <c:pt idx="233">
                  <c:v>15000</c:v>
                </c:pt>
                <c:pt idx="234">
                  <c:v>18000</c:v>
                </c:pt>
                <c:pt idx="235">
                  <c:v>15000</c:v>
                </c:pt>
                <c:pt idx="236">
                  <c:v>15000</c:v>
                </c:pt>
                <c:pt idx="237">
                  <c:v>15000</c:v>
                </c:pt>
                <c:pt idx="238">
                  <c:v>18000</c:v>
                </c:pt>
                <c:pt idx="239">
                  <c:v>15000</c:v>
                </c:pt>
                <c:pt idx="240">
                  <c:v>20000</c:v>
                </c:pt>
                <c:pt idx="241">
                  <c:v>36000</c:v>
                </c:pt>
                <c:pt idx="242">
                  <c:v>20000</c:v>
                </c:pt>
                <c:pt idx="243">
                  <c:v>51000</c:v>
                </c:pt>
                <c:pt idx="244">
                  <c:v>18000</c:v>
                </c:pt>
                <c:pt idx="245">
                  <c:v>40000</c:v>
                </c:pt>
                <c:pt idx="246">
                  <c:v>78000</c:v>
                </c:pt>
                <c:pt idx="247">
                  <c:v>36000</c:v>
                </c:pt>
                <c:pt idx="248">
                  <c:v>15000</c:v>
                </c:pt>
                <c:pt idx="249">
                  <c:v>18000</c:v>
                </c:pt>
                <c:pt idx="250">
                  <c:v>15000</c:v>
                </c:pt>
                <c:pt idx="251">
                  <c:v>15000</c:v>
                </c:pt>
                <c:pt idx="252">
                  <c:v>20000</c:v>
                </c:pt>
                <c:pt idx="253">
                  <c:v>15000</c:v>
                </c:pt>
                <c:pt idx="254">
                  <c:v>128000</c:v>
                </c:pt>
                <c:pt idx="255">
                  <c:v>36000</c:v>
                </c:pt>
                <c:pt idx="256">
                  <c:v>18000</c:v>
                </c:pt>
                <c:pt idx="257">
                  <c:v>15000</c:v>
                </c:pt>
                <c:pt idx="258">
                  <c:v>36000</c:v>
                </c:pt>
                <c:pt idx="259">
                  <c:v>33000</c:v>
                </c:pt>
                <c:pt idx="260">
                  <c:v>18000</c:v>
                </c:pt>
                <c:pt idx="261">
                  <c:v>22000</c:v>
                </c:pt>
                <c:pt idx="262">
                  <c:v>40000</c:v>
                </c:pt>
                <c:pt idx="263">
                  <c:v>40000</c:v>
                </c:pt>
                <c:pt idx="264">
                  <c:v>20000</c:v>
                </c:pt>
                <c:pt idx="265">
                  <c:v>18000</c:v>
                </c:pt>
                <c:pt idx="266">
                  <c:v>20000</c:v>
                </c:pt>
                <c:pt idx="267">
                  <c:v>42000</c:v>
                </c:pt>
                <c:pt idx="268">
                  <c:v>15000</c:v>
                </c:pt>
                <c:pt idx="269">
                  <c:v>22000</c:v>
                </c:pt>
                <c:pt idx="270">
                  <c:v>15000</c:v>
                </c:pt>
                <c:pt idx="271">
                  <c:v>18000</c:v>
                </c:pt>
                <c:pt idx="272">
                  <c:v>20000</c:v>
                </c:pt>
                <c:pt idx="273">
                  <c:v>15000</c:v>
                </c:pt>
                <c:pt idx="274">
                  <c:v>33000</c:v>
                </c:pt>
                <c:pt idx="275">
                  <c:v>33000</c:v>
                </c:pt>
                <c:pt idx="276">
                  <c:v>15000</c:v>
                </c:pt>
                <c:pt idx="277">
                  <c:v>13000</c:v>
                </c:pt>
                <c:pt idx="278">
                  <c:v>30000</c:v>
                </c:pt>
                <c:pt idx="279">
                  <c:v>15000</c:v>
                </c:pt>
                <c:pt idx="280">
                  <c:v>15000</c:v>
                </c:pt>
                <c:pt idx="281">
                  <c:v>30000</c:v>
                </c:pt>
                <c:pt idx="282">
                  <c:v>15000</c:v>
                </c:pt>
                <c:pt idx="283">
                  <c:v>15000</c:v>
                </c:pt>
                <c:pt idx="284">
                  <c:v>20000</c:v>
                </c:pt>
                <c:pt idx="285">
                  <c:v>15000</c:v>
                </c:pt>
                <c:pt idx="286">
                  <c:v>15000</c:v>
                </c:pt>
                <c:pt idx="287">
                  <c:v>15000</c:v>
                </c:pt>
                <c:pt idx="288">
                  <c:v>20000</c:v>
                </c:pt>
                <c:pt idx="289">
                  <c:v>15000</c:v>
                </c:pt>
                <c:pt idx="290">
                  <c:v>15000</c:v>
                </c:pt>
                <c:pt idx="291">
                  <c:v>15000</c:v>
                </c:pt>
                <c:pt idx="292">
                  <c:v>15000</c:v>
                </c:pt>
                <c:pt idx="293">
                  <c:v>15000</c:v>
                </c:pt>
                <c:pt idx="294">
                  <c:v>13000</c:v>
                </c:pt>
                <c:pt idx="295">
                  <c:v>22000</c:v>
                </c:pt>
                <c:pt idx="296">
                  <c:v>45000</c:v>
                </c:pt>
                <c:pt idx="297">
                  <c:v>15000</c:v>
                </c:pt>
                <c:pt idx="298">
                  <c:v>22000</c:v>
                </c:pt>
                <c:pt idx="299">
                  <c:v>15000</c:v>
                </c:pt>
                <c:pt idx="300">
                  <c:v>15000</c:v>
                </c:pt>
                <c:pt idx="301">
                  <c:v>20000</c:v>
                </c:pt>
                <c:pt idx="302">
                  <c:v>35000</c:v>
                </c:pt>
                <c:pt idx="303">
                  <c:v>15000</c:v>
                </c:pt>
                <c:pt idx="304">
                  <c:v>15000</c:v>
                </c:pt>
                <c:pt idx="305">
                  <c:v>15000</c:v>
                </c:pt>
                <c:pt idx="306">
                  <c:v>49000</c:v>
                </c:pt>
                <c:pt idx="307">
                  <c:v>15000</c:v>
                </c:pt>
                <c:pt idx="308">
                  <c:v>20000</c:v>
                </c:pt>
                <c:pt idx="309">
                  <c:v>15000</c:v>
                </c:pt>
                <c:pt idx="310">
                  <c:v>15000</c:v>
                </c:pt>
                <c:pt idx="311">
                  <c:v>13000</c:v>
                </c:pt>
                <c:pt idx="312">
                  <c:v>18000</c:v>
                </c:pt>
                <c:pt idx="313">
                  <c:v>30000</c:v>
                </c:pt>
                <c:pt idx="314">
                  <c:v>18000</c:v>
                </c:pt>
                <c:pt idx="315">
                  <c:v>36000</c:v>
                </c:pt>
                <c:pt idx="316">
                  <c:v>15000</c:v>
                </c:pt>
                <c:pt idx="317">
                  <c:v>18000</c:v>
                </c:pt>
                <c:pt idx="318">
                  <c:v>30000</c:v>
                </c:pt>
                <c:pt idx="319">
                  <c:v>15000</c:v>
                </c:pt>
                <c:pt idx="320">
                  <c:v>15000</c:v>
                </c:pt>
                <c:pt idx="321">
                  <c:v>15000</c:v>
                </c:pt>
                <c:pt idx="322">
                  <c:v>15000</c:v>
                </c:pt>
                <c:pt idx="323">
                  <c:v>18000</c:v>
                </c:pt>
                <c:pt idx="324">
                  <c:v>15000</c:v>
                </c:pt>
                <c:pt idx="325">
                  <c:v>15000</c:v>
                </c:pt>
                <c:pt idx="326">
                  <c:v>15000</c:v>
                </c:pt>
                <c:pt idx="327">
                  <c:v>15000</c:v>
                </c:pt>
                <c:pt idx="328">
                  <c:v>48000</c:v>
                </c:pt>
                <c:pt idx="329">
                  <c:v>18000</c:v>
                </c:pt>
                <c:pt idx="330">
                  <c:v>15000</c:v>
                </c:pt>
                <c:pt idx="331">
                  <c:v>18000</c:v>
                </c:pt>
                <c:pt idx="332">
                  <c:v>20000</c:v>
                </c:pt>
                <c:pt idx="333">
                  <c:v>18000</c:v>
                </c:pt>
                <c:pt idx="334">
                  <c:v>15000</c:v>
                </c:pt>
                <c:pt idx="335">
                  <c:v>20000</c:v>
                </c:pt>
                <c:pt idx="336">
                  <c:v>30000</c:v>
                </c:pt>
                <c:pt idx="337">
                  <c:v>15000</c:v>
                </c:pt>
                <c:pt idx="338">
                  <c:v>28000</c:v>
                </c:pt>
                <c:pt idx="339">
                  <c:v>15000</c:v>
                </c:pt>
                <c:pt idx="340">
                  <c:v>20000</c:v>
                </c:pt>
                <c:pt idx="341">
                  <c:v>20000</c:v>
                </c:pt>
                <c:pt idx="342">
                  <c:v>15000</c:v>
                </c:pt>
                <c:pt idx="343">
                  <c:v>13000</c:v>
                </c:pt>
                <c:pt idx="344">
                  <c:v>18000</c:v>
                </c:pt>
                <c:pt idx="345">
                  <c:v>15000</c:v>
                </c:pt>
                <c:pt idx="346">
                  <c:v>15000</c:v>
                </c:pt>
                <c:pt idx="347">
                  <c:v>18000</c:v>
                </c:pt>
                <c:pt idx="348">
                  <c:v>15000</c:v>
                </c:pt>
                <c:pt idx="349">
                  <c:v>20000</c:v>
                </c:pt>
                <c:pt idx="350">
                  <c:v>36000</c:v>
                </c:pt>
                <c:pt idx="351">
                  <c:v>18000</c:v>
                </c:pt>
                <c:pt idx="352">
                  <c:v>20000</c:v>
                </c:pt>
                <c:pt idx="353">
                  <c:v>18000</c:v>
                </c:pt>
                <c:pt idx="354">
                  <c:v>15000</c:v>
                </c:pt>
                <c:pt idx="355">
                  <c:v>18000</c:v>
                </c:pt>
                <c:pt idx="356">
                  <c:v>20000</c:v>
                </c:pt>
                <c:pt idx="357">
                  <c:v>54000</c:v>
                </c:pt>
                <c:pt idx="358">
                  <c:v>15000</c:v>
                </c:pt>
                <c:pt idx="359">
                  <c:v>15000</c:v>
                </c:pt>
                <c:pt idx="360">
                  <c:v>15000</c:v>
                </c:pt>
                <c:pt idx="361">
                  <c:v>15000</c:v>
                </c:pt>
                <c:pt idx="362">
                  <c:v>15000</c:v>
                </c:pt>
                <c:pt idx="363">
                  <c:v>38000</c:v>
                </c:pt>
                <c:pt idx="364">
                  <c:v>15000</c:v>
                </c:pt>
                <c:pt idx="365">
                  <c:v>40000</c:v>
                </c:pt>
                <c:pt idx="366">
                  <c:v>15000</c:v>
                </c:pt>
                <c:pt idx="367">
                  <c:v>50000</c:v>
                </c:pt>
                <c:pt idx="368">
                  <c:v>15000</c:v>
                </c:pt>
                <c:pt idx="369">
                  <c:v>20000</c:v>
                </c:pt>
                <c:pt idx="370">
                  <c:v>15000</c:v>
                </c:pt>
                <c:pt idx="371">
                  <c:v>15000</c:v>
                </c:pt>
                <c:pt idx="372">
                  <c:v>20000</c:v>
                </c:pt>
                <c:pt idx="373">
                  <c:v>18000</c:v>
                </c:pt>
                <c:pt idx="374">
                  <c:v>18000</c:v>
                </c:pt>
                <c:pt idx="375">
                  <c:v>15000</c:v>
                </c:pt>
                <c:pt idx="376">
                  <c:v>15000</c:v>
                </c:pt>
                <c:pt idx="377">
                  <c:v>18000</c:v>
                </c:pt>
                <c:pt idx="378">
                  <c:v>20000</c:v>
                </c:pt>
                <c:pt idx="379">
                  <c:v>15000</c:v>
                </c:pt>
                <c:pt idx="380">
                  <c:v>18000</c:v>
                </c:pt>
                <c:pt idx="381">
                  <c:v>36000</c:v>
                </c:pt>
                <c:pt idx="382">
                  <c:v>15000</c:v>
                </c:pt>
                <c:pt idx="383">
                  <c:v>15000</c:v>
                </c:pt>
                <c:pt idx="384">
                  <c:v>20000</c:v>
                </c:pt>
                <c:pt idx="385">
                  <c:v>15000</c:v>
                </c:pt>
                <c:pt idx="386">
                  <c:v>15000</c:v>
                </c:pt>
                <c:pt idx="387">
                  <c:v>18000</c:v>
                </c:pt>
                <c:pt idx="388">
                  <c:v>20000</c:v>
                </c:pt>
                <c:pt idx="389">
                  <c:v>15000</c:v>
                </c:pt>
                <c:pt idx="390">
                  <c:v>38000</c:v>
                </c:pt>
              </c:numCache>
            </c:numRef>
          </c:val>
          <c:smooth val="0"/>
          <c:extLst>
            <c:ext xmlns:c16="http://schemas.microsoft.com/office/drawing/2014/chart" uri="{C3380CC4-5D6E-409C-BE32-E72D297353CC}">
              <c16:uniqueId val="{00000000-56AF-4E09-8039-1AABF7720285}"/>
            </c:ext>
          </c:extLst>
        </c:ser>
        <c:dLbls>
          <c:showLegendKey val="0"/>
          <c:showVal val="0"/>
          <c:showCatName val="0"/>
          <c:showSerName val="0"/>
          <c:showPercent val="0"/>
          <c:showBubbleSize val="0"/>
        </c:dLbls>
        <c:smooth val="0"/>
        <c:axId val="537956856"/>
        <c:axId val="537962256"/>
      </c:lineChart>
      <c:catAx>
        <c:axId val="537956856"/>
        <c:scaling>
          <c:orientation val="minMax"/>
        </c:scaling>
        <c:delete val="1"/>
        <c:axPos val="b"/>
        <c:numFmt formatCode="General" sourceLinked="1"/>
        <c:majorTickMark val="none"/>
        <c:minorTickMark val="none"/>
        <c:tickLblPos val="nextTo"/>
        <c:crossAx val="537962256"/>
        <c:crosses val="autoZero"/>
        <c:auto val="1"/>
        <c:lblAlgn val="ctr"/>
        <c:lblOffset val="100"/>
        <c:noMultiLvlLbl val="0"/>
      </c:catAx>
      <c:valAx>
        <c:axId val="537962256"/>
        <c:scaling>
          <c:orientation val="minMax"/>
        </c:scaling>
        <c:delete val="0"/>
        <c:axPos val="l"/>
        <c:majorGridlines>
          <c:spPr>
            <a:ln w="9525" cap="flat" cmpd="sng" algn="ctr">
              <a:solidFill>
                <a:schemeClr val="tx1">
                  <a:lumMod val="15000"/>
                  <a:lumOff val="85000"/>
                </a:schemeClr>
              </a:solidFill>
              <a:prstDash val="dash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7956856"/>
        <c:crosses val="autoZero"/>
        <c:crossBetween val="between"/>
      </c:valAx>
      <c:spPr>
        <a:noFill/>
        <a:ln>
          <a:solidFill>
            <a:schemeClr val="tx1">
              <a:lumMod val="15000"/>
              <a:lumOff val="85000"/>
            </a:schemeClr>
          </a:solidFill>
          <a:prstDash val="dash"/>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1.xlsx]pivot!PivotTable15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20562172012734E-2"/>
          <c:y val="0.25974025974025972"/>
          <c:w val="0.89175887565597456"/>
          <c:h val="0.44588744588744589"/>
        </c:manualLayout>
      </c:layout>
      <c:barChart>
        <c:barDir val="bar"/>
        <c:grouping val="clustered"/>
        <c:varyColors val="0"/>
        <c:ser>
          <c:idx val="0"/>
          <c:order val="0"/>
          <c:tx>
            <c:strRef>
              <c:f>pivot!$G$29</c:f>
              <c:strCache>
                <c:ptCount val="1"/>
                <c:pt idx="0">
                  <c:v>Total</c:v>
                </c:pt>
              </c:strCache>
            </c:strRef>
          </c:tx>
          <c:spPr>
            <a:solidFill>
              <a:schemeClr val="accent1"/>
            </a:solidFill>
            <a:ln>
              <a:noFill/>
            </a:ln>
            <a:effectLst/>
          </c:spPr>
          <c:invertIfNegative val="0"/>
          <c:cat>
            <c:strRef>
              <c:f>pivot!$G$30</c:f>
              <c:strCache>
                <c:ptCount val="1"/>
                <c:pt idx="0">
                  <c:v>Total</c:v>
                </c:pt>
              </c:strCache>
            </c:strRef>
          </c:cat>
          <c:val>
            <c:numRef>
              <c:f>pivot!$G$30</c:f>
              <c:numCache>
                <c:formatCode>General</c:formatCode>
                <c:ptCount val="1"/>
                <c:pt idx="0">
                  <c:v>527</c:v>
                </c:pt>
              </c:numCache>
            </c:numRef>
          </c:val>
          <c:extLst>
            <c:ext xmlns:c16="http://schemas.microsoft.com/office/drawing/2014/chart" uri="{C3380CC4-5D6E-409C-BE32-E72D297353CC}">
              <c16:uniqueId val="{00000000-7F69-4722-9201-20CDC3D74CF3}"/>
            </c:ext>
          </c:extLst>
        </c:ser>
        <c:dLbls>
          <c:showLegendKey val="0"/>
          <c:showVal val="0"/>
          <c:showCatName val="0"/>
          <c:showSerName val="0"/>
          <c:showPercent val="0"/>
          <c:showBubbleSize val="0"/>
        </c:dLbls>
        <c:gapWidth val="0"/>
        <c:axId val="979135816"/>
        <c:axId val="979132936"/>
      </c:barChart>
      <c:catAx>
        <c:axId val="979135816"/>
        <c:scaling>
          <c:orientation val="minMax"/>
        </c:scaling>
        <c:delete val="1"/>
        <c:axPos val="l"/>
        <c:numFmt formatCode="General" sourceLinked="1"/>
        <c:majorTickMark val="none"/>
        <c:minorTickMark val="none"/>
        <c:tickLblPos val="nextTo"/>
        <c:crossAx val="979132936"/>
        <c:crosses val="autoZero"/>
        <c:auto val="1"/>
        <c:lblAlgn val="ctr"/>
        <c:lblOffset val="100"/>
        <c:noMultiLvlLbl val="0"/>
      </c:catAx>
      <c:valAx>
        <c:axId val="97913293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7913581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1.xlsx]pivot!PivotTable3</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c:f>
              <c:strCache>
                <c:ptCount val="1"/>
                <c:pt idx="0">
                  <c:v>Total</c:v>
                </c:pt>
              </c:strCache>
            </c:strRef>
          </c:tx>
          <c:spPr>
            <a:solidFill>
              <a:schemeClr val="accent1"/>
            </a:solidFill>
            <a:ln>
              <a:noFill/>
            </a:ln>
            <a:effectLst/>
          </c:spPr>
          <c:invertIfNegative val="0"/>
          <c:cat>
            <c:strRef>
              <c:f>pivot!$B$11</c:f>
              <c:strCache>
                <c:ptCount val="1"/>
                <c:pt idx="0">
                  <c:v>Total</c:v>
                </c:pt>
              </c:strCache>
            </c:strRef>
          </c:cat>
          <c:val>
            <c:numRef>
              <c:f>pivot!$B$11</c:f>
              <c:numCache>
                <c:formatCode>_(* #,##0_);_(* \(#,##0\);_(* "-"??_);_(@_)</c:formatCode>
                <c:ptCount val="1"/>
                <c:pt idx="0">
                  <c:v>8914000</c:v>
                </c:pt>
              </c:numCache>
            </c:numRef>
          </c:val>
          <c:extLst>
            <c:ext xmlns:c16="http://schemas.microsoft.com/office/drawing/2014/chart" uri="{C3380CC4-5D6E-409C-BE32-E72D297353CC}">
              <c16:uniqueId val="{00000000-C58F-4FB3-A138-0736ABF980A4}"/>
            </c:ext>
          </c:extLst>
        </c:ser>
        <c:dLbls>
          <c:showLegendKey val="0"/>
          <c:showVal val="0"/>
          <c:showCatName val="0"/>
          <c:showSerName val="0"/>
          <c:showPercent val="0"/>
          <c:showBubbleSize val="0"/>
        </c:dLbls>
        <c:gapWidth val="0"/>
        <c:axId val="979129336"/>
        <c:axId val="979121056"/>
      </c:barChart>
      <c:catAx>
        <c:axId val="979129336"/>
        <c:scaling>
          <c:orientation val="minMax"/>
        </c:scaling>
        <c:delete val="1"/>
        <c:axPos val="l"/>
        <c:numFmt formatCode="General" sourceLinked="1"/>
        <c:majorTickMark val="none"/>
        <c:minorTickMark val="none"/>
        <c:tickLblPos val="nextTo"/>
        <c:crossAx val="979121056"/>
        <c:crosses val="autoZero"/>
        <c:auto val="1"/>
        <c:lblAlgn val="ctr"/>
        <c:lblOffset val="100"/>
        <c:noMultiLvlLbl val="0"/>
      </c:catAx>
      <c:valAx>
        <c:axId val="979121056"/>
        <c:scaling>
          <c:orientation val="minMax"/>
        </c:scaling>
        <c:delete val="1"/>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97912933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1.jpe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152400</xdr:colOff>
      <xdr:row>23</xdr:row>
      <xdr:rowOff>47625</xdr:rowOff>
    </xdr:from>
    <xdr:to>
      <xdr:col>8</xdr:col>
      <xdr:colOff>200025</xdr:colOff>
      <xdr:row>26</xdr:row>
      <xdr:rowOff>95250</xdr:rowOff>
    </xdr:to>
    <xdr:graphicFrame macro="">
      <xdr:nvGraphicFramePr>
        <xdr:cNvPr id="2" name="Chart 1">
          <a:extLst>
            <a:ext uri="{FF2B5EF4-FFF2-40B4-BE49-F238E27FC236}">
              <a16:creationId xmlns:a16="http://schemas.microsoft.com/office/drawing/2014/main" id="{3BE094F7-8A76-84E6-795B-0576A677C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80962</xdr:colOff>
      <xdr:row>4</xdr:row>
      <xdr:rowOff>0</xdr:rowOff>
    </xdr:from>
    <xdr:to>
      <xdr:col>5</xdr:col>
      <xdr:colOff>742950</xdr:colOff>
      <xdr:row>7</xdr:row>
      <xdr:rowOff>133350</xdr:rowOff>
    </xdr:to>
    <xdr:graphicFrame macro="">
      <xdr:nvGraphicFramePr>
        <xdr:cNvPr id="3" name="Chart 2">
          <a:extLst>
            <a:ext uri="{FF2B5EF4-FFF2-40B4-BE49-F238E27FC236}">
              <a16:creationId xmlns:a16="http://schemas.microsoft.com/office/drawing/2014/main" id="{CE5CDC4A-8A68-33C9-EE70-355E215AC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21</xdr:row>
      <xdr:rowOff>104773</xdr:rowOff>
    </xdr:from>
    <xdr:to>
      <xdr:col>6</xdr:col>
      <xdr:colOff>28575</xdr:colOff>
      <xdr:row>33</xdr:row>
      <xdr:rowOff>152399</xdr:rowOff>
    </xdr:to>
    <xdr:sp macro="" textlink="">
      <xdr:nvSpPr>
        <xdr:cNvPr id="2" name="Rectangle 1">
          <a:extLst>
            <a:ext uri="{FF2B5EF4-FFF2-40B4-BE49-F238E27FC236}">
              <a16:creationId xmlns:a16="http://schemas.microsoft.com/office/drawing/2014/main" id="{9089BA31-7700-A04F-1247-4305157A5363}"/>
            </a:ext>
          </a:extLst>
        </xdr:cNvPr>
        <xdr:cNvSpPr/>
      </xdr:nvSpPr>
      <xdr:spPr>
        <a:xfrm>
          <a:off x="95250" y="4105273"/>
          <a:ext cx="3590925" cy="2343151"/>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800">
            <a:ln>
              <a:noFill/>
            </a:ln>
            <a:solidFill>
              <a:srgbClr val="191D43"/>
            </a:solidFill>
          </a:endParaRPr>
        </a:p>
      </xdr:txBody>
    </xdr:sp>
    <xdr:clientData/>
  </xdr:twoCellAnchor>
  <xdr:twoCellAnchor>
    <xdr:from>
      <xdr:col>6</xdr:col>
      <xdr:colOff>114300</xdr:colOff>
      <xdr:row>0</xdr:row>
      <xdr:rowOff>180975</xdr:rowOff>
    </xdr:from>
    <xdr:to>
      <xdr:col>13</xdr:col>
      <xdr:colOff>600075</xdr:colOff>
      <xdr:row>15</xdr:row>
      <xdr:rowOff>38100</xdr:rowOff>
    </xdr:to>
    <xdr:sp macro="" textlink="">
      <xdr:nvSpPr>
        <xdr:cNvPr id="3" name="Rectangle 2">
          <a:extLst>
            <a:ext uri="{FF2B5EF4-FFF2-40B4-BE49-F238E27FC236}">
              <a16:creationId xmlns:a16="http://schemas.microsoft.com/office/drawing/2014/main" id="{37E1DE22-3144-4D87-A699-ED9BDA763D3F}"/>
            </a:ext>
          </a:extLst>
        </xdr:cNvPr>
        <xdr:cNvSpPr/>
      </xdr:nvSpPr>
      <xdr:spPr>
        <a:xfrm>
          <a:off x="3771900" y="180975"/>
          <a:ext cx="4752975" cy="2714625"/>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ln>
              <a:noFill/>
            </a:ln>
            <a:solidFill>
              <a:srgbClr val="191D43"/>
            </a:solidFill>
          </a:endParaRPr>
        </a:p>
      </xdr:txBody>
    </xdr:sp>
    <xdr:clientData/>
  </xdr:twoCellAnchor>
  <xdr:twoCellAnchor>
    <xdr:from>
      <xdr:col>6</xdr:col>
      <xdr:colOff>114300</xdr:colOff>
      <xdr:row>29</xdr:row>
      <xdr:rowOff>1</xdr:rowOff>
    </xdr:from>
    <xdr:to>
      <xdr:col>13</xdr:col>
      <xdr:colOff>600076</xdr:colOff>
      <xdr:row>33</xdr:row>
      <xdr:rowOff>152401</xdr:rowOff>
    </xdr:to>
    <xdr:sp macro="" textlink="">
      <xdr:nvSpPr>
        <xdr:cNvPr id="6" name="Rectangle 5">
          <a:extLst>
            <a:ext uri="{FF2B5EF4-FFF2-40B4-BE49-F238E27FC236}">
              <a16:creationId xmlns:a16="http://schemas.microsoft.com/office/drawing/2014/main" id="{8E1561B5-8A86-473B-B035-9C9EEBC935FF}"/>
            </a:ext>
          </a:extLst>
        </xdr:cNvPr>
        <xdr:cNvSpPr/>
      </xdr:nvSpPr>
      <xdr:spPr>
        <a:xfrm>
          <a:off x="3771900" y="5534026"/>
          <a:ext cx="4752976" cy="914400"/>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D" sz="1100">
            <a:ln>
              <a:noFill/>
            </a:ln>
            <a:solidFill>
              <a:srgbClr val="191D43"/>
            </a:solidFill>
          </a:endParaRPr>
        </a:p>
      </xdr:txBody>
    </xdr:sp>
    <xdr:clientData/>
  </xdr:twoCellAnchor>
  <xdr:twoCellAnchor>
    <xdr:from>
      <xdr:col>6</xdr:col>
      <xdr:colOff>171450</xdr:colOff>
      <xdr:row>1</xdr:row>
      <xdr:rowOff>142875</xdr:rowOff>
    </xdr:from>
    <xdr:to>
      <xdr:col>10</xdr:col>
      <xdr:colOff>571499</xdr:colOff>
      <xdr:row>14</xdr:row>
      <xdr:rowOff>123825</xdr:rowOff>
    </xdr:to>
    <xdr:graphicFrame macro="">
      <xdr:nvGraphicFramePr>
        <xdr:cNvPr id="9" name="Chart 8">
          <a:extLst>
            <a:ext uri="{FF2B5EF4-FFF2-40B4-BE49-F238E27FC236}">
              <a16:creationId xmlns:a16="http://schemas.microsoft.com/office/drawing/2014/main" id="{ECC6A606-CF95-455C-B9F1-47476EC26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85725</xdr:colOff>
      <xdr:row>1</xdr:row>
      <xdr:rowOff>142874</xdr:rowOff>
    </xdr:from>
    <xdr:to>
      <xdr:col>13</xdr:col>
      <xdr:colOff>552450</xdr:colOff>
      <xdr:row>7</xdr:row>
      <xdr:rowOff>152399</xdr:rowOff>
    </xdr:to>
    <xdr:graphicFrame macro="">
      <xdr:nvGraphicFramePr>
        <xdr:cNvPr id="12" name="Chart 11">
          <a:extLst>
            <a:ext uri="{FF2B5EF4-FFF2-40B4-BE49-F238E27FC236}">
              <a16:creationId xmlns:a16="http://schemas.microsoft.com/office/drawing/2014/main" id="{AACA6C33-9EBE-41E7-B221-E356CA34D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95250</xdr:colOff>
      <xdr:row>3</xdr:row>
      <xdr:rowOff>123826</xdr:rowOff>
    </xdr:from>
    <xdr:to>
      <xdr:col>12</xdr:col>
      <xdr:colOff>504825</xdr:colOff>
      <xdr:row>5</xdr:row>
      <xdr:rowOff>142875</xdr:rowOff>
    </xdr:to>
    <xdr:sp macro="" textlink="">
      <xdr:nvSpPr>
        <xdr:cNvPr id="13" name="Oval 12">
          <a:extLst>
            <a:ext uri="{FF2B5EF4-FFF2-40B4-BE49-F238E27FC236}">
              <a16:creationId xmlns:a16="http://schemas.microsoft.com/office/drawing/2014/main" id="{B20869BE-4041-9D4A-D608-D4C02A3E82E7}"/>
            </a:ext>
          </a:extLst>
        </xdr:cNvPr>
        <xdr:cNvSpPr/>
      </xdr:nvSpPr>
      <xdr:spPr>
        <a:xfrm>
          <a:off x="7410450" y="695326"/>
          <a:ext cx="409575" cy="400049"/>
        </a:xfrm>
        <a:prstGeom prst="ellipse">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800"/>
            <a:t>19%</a:t>
          </a:r>
        </a:p>
      </xdr:txBody>
    </xdr:sp>
    <xdr:clientData/>
  </xdr:twoCellAnchor>
  <xdr:twoCellAnchor>
    <xdr:from>
      <xdr:col>11</xdr:col>
      <xdr:colOff>114300</xdr:colOff>
      <xdr:row>8</xdr:row>
      <xdr:rowOff>152401</xdr:rowOff>
    </xdr:from>
    <xdr:to>
      <xdr:col>13</xdr:col>
      <xdr:colOff>581025</xdr:colOff>
      <xdr:row>14</xdr:row>
      <xdr:rowOff>152401</xdr:rowOff>
    </xdr:to>
    <xdr:graphicFrame macro="">
      <xdr:nvGraphicFramePr>
        <xdr:cNvPr id="20" name="Chart 19">
          <a:extLst>
            <a:ext uri="{FF2B5EF4-FFF2-40B4-BE49-F238E27FC236}">
              <a16:creationId xmlns:a16="http://schemas.microsoft.com/office/drawing/2014/main" id="{221E41C1-89AA-E96B-E8F5-8BA026F7F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19050</xdr:colOff>
      <xdr:row>10</xdr:row>
      <xdr:rowOff>85725</xdr:rowOff>
    </xdr:from>
    <xdr:to>
      <xdr:col>12</xdr:col>
      <xdr:colOff>428625</xdr:colOff>
      <xdr:row>12</xdr:row>
      <xdr:rowOff>133350</xdr:rowOff>
    </xdr:to>
    <xdr:sp macro="" textlink="">
      <xdr:nvSpPr>
        <xdr:cNvPr id="21" name="Oval 20">
          <a:extLst>
            <a:ext uri="{FF2B5EF4-FFF2-40B4-BE49-F238E27FC236}">
              <a16:creationId xmlns:a16="http://schemas.microsoft.com/office/drawing/2014/main" id="{DFD1BDD2-3A03-D9B3-9FB8-E9CABB6D09B6}"/>
            </a:ext>
          </a:extLst>
        </xdr:cNvPr>
        <xdr:cNvSpPr/>
      </xdr:nvSpPr>
      <xdr:spPr>
        <a:xfrm>
          <a:off x="7334250" y="1990725"/>
          <a:ext cx="409575" cy="428625"/>
        </a:xfrm>
        <a:prstGeom prst="ellipse">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800"/>
            <a:t>81%</a:t>
          </a:r>
        </a:p>
      </xdr:txBody>
    </xdr:sp>
    <xdr:clientData/>
  </xdr:twoCellAnchor>
  <xdr:twoCellAnchor>
    <xdr:from>
      <xdr:col>6</xdr:col>
      <xdr:colOff>114300</xdr:colOff>
      <xdr:row>15</xdr:row>
      <xdr:rowOff>66675</xdr:rowOff>
    </xdr:from>
    <xdr:to>
      <xdr:col>13</xdr:col>
      <xdr:colOff>600076</xdr:colOff>
      <xdr:row>28</xdr:row>
      <xdr:rowOff>142875</xdr:rowOff>
    </xdr:to>
    <xdr:sp macro="" textlink="">
      <xdr:nvSpPr>
        <xdr:cNvPr id="17" name="Rectangle 16">
          <a:extLst>
            <a:ext uri="{FF2B5EF4-FFF2-40B4-BE49-F238E27FC236}">
              <a16:creationId xmlns:a16="http://schemas.microsoft.com/office/drawing/2014/main" id="{23AB29CE-0670-4B30-921C-D34F500CF7E1}"/>
            </a:ext>
          </a:extLst>
        </xdr:cNvPr>
        <xdr:cNvSpPr/>
      </xdr:nvSpPr>
      <xdr:spPr>
        <a:xfrm>
          <a:off x="3771900" y="2924175"/>
          <a:ext cx="4752976" cy="2562225"/>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ln>
              <a:noFill/>
            </a:ln>
            <a:solidFill>
              <a:schemeClr val="bg1"/>
            </a:solidFill>
          </a:endParaRPr>
        </a:p>
      </xdr:txBody>
    </xdr:sp>
    <xdr:clientData/>
  </xdr:twoCellAnchor>
  <xdr:twoCellAnchor>
    <xdr:from>
      <xdr:col>6</xdr:col>
      <xdr:colOff>180976</xdr:colOff>
      <xdr:row>15</xdr:row>
      <xdr:rowOff>133350</xdr:rowOff>
    </xdr:from>
    <xdr:to>
      <xdr:col>9</xdr:col>
      <xdr:colOff>552450</xdr:colOff>
      <xdr:row>28</xdr:row>
      <xdr:rowOff>9526</xdr:rowOff>
    </xdr:to>
    <xdr:graphicFrame macro="">
      <xdr:nvGraphicFramePr>
        <xdr:cNvPr id="33" name="Chart 32">
          <a:extLst>
            <a:ext uri="{FF2B5EF4-FFF2-40B4-BE49-F238E27FC236}">
              <a16:creationId xmlns:a16="http://schemas.microsoft.com/office/drawing/2014/main" id="{BB3C6D68-0F42-484A-975B-C66C5FDB5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104774</xdr:colOff>
      <xdr:row>22</xdr:row>
      <xdr:rowOff>38100</xdr:rowOff>
    </xdr:from>
    <xdr:to>
      <xdr:col>5</xdr:col>
      <xdr:colOff>590549</xdr:colOff>
      <xdr:row>32</xdr:row>
      <xdr:rowOff>28575</xdr:rowOff>
    </xdr:to>
    <xdr:graphicFrame macro="">
      <xdr:nvGraphicFramePr>
        <xdr:cNvPr id="41" name="Chart 40">
          <a:extLst>
            <a:ext uri="{FF2B5EF4-FFF2-40B4-BE49-F238E27FC236}">
              <a16:creationId xmlns:a16="http://schemas.microsoft.com/office/drawing/2014/main" id="{13957B6A-B459-4AAB-8BC6-E83C41F7F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0</xdr:row>
      <xdr:rowOff>161924</xdr:rowOff>
    </xdr:from>
    <xdr:to>
      <xdr:col>6</xdr:col>
      <xdr:colOff>19051</xdr:colOff>
      <xdr:row>21</xdr:row>
      <xdr:rowOff>9525</xdr:rowOff>
    </xdr:to>
    <xdr:sp macro="" textlink="">
      <xdr:nvSpPr>
        <xdr:cNvPr id="42" name="Rectangle 41">
          <a:extLst>
            <a:ext uri="{FF2B5EF4-FFF2-40B4-BE49-F238E27FC236}">
              <a16:creationId xmlns:a16="http://schemas.microsoft.com/office/drawing/2014/main" id="{C5834702-8D9B-48EC-84BD-D8FE8D29747D}"/>
            </a:ext>
          </a:extLst>
        </xdr:cNvPr>
        <xdr:cNvSpPr/>
      </xdr:nvSpPr>
      <xdr:spPr>
        <a:xfrm>
          <a:off x="66675" y="161924"/>
          <a:ext cx="3609976" cy="3848101"/>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ln>
              <a:noFill/>
            </a:ln>
            <a:solidFill>
              <a:srgbClr val="191D43"/>
            </a:solidFill>
          </a:endParaRPr>
        </a:p>
      </xdr:txBody>
    </xdr:sp>
    <xdr:clientData/>
  </xdr:twoCellAnchor>
  <xdr:twoCellAnchor editAs="oneCell">
    <xdr:from>
      <xdr:col>0</xdr:col>
      <xdr:colOff>114299</xdr:colOff>
      <xdr:row>15</xdr:row>
      <xdr:rowOff>19051</xdr:rowOff>
    </xdr:from>
    <xdr:to>
      <xdr:col>5</xdr:col>
      <xdr:colOff>600074</xdr:colOff>
      <xdr:row>20</xdr:row>
      <xdr:rowOff>152401</xdr:rowOff>
    </xdr:to>
    <mc:AlternateContent xmlns:mc="http://schemas.openxmlformats.org/markup-compatibility/2006" xmlns:a14="http://schemas.microsoft.com/office/drawing/2010/main">
      <mc:Choice Requires="a14">
        <xdr:graphicFrame macro="">
          <xdr:nvGraphicFramePr>
            <xdr:cNvPr id="43" name="Tanggal &amp; Waktu">
              <a:extLst>
                <a:ext uri="{FF2B5EF4-FFF2-40B4-BE49-F238E27FC236}">
                  <a16:creationId xmlns:a16="http://schemas.microsoft.com/office/drawing/2014/main" id="{DACFAD53-AC08-8F62-2D0B-9613EC2D1233}"/>
                </a:ext>
              </a:extLst>
            </xdr:cNvPr>
            <xdr:cNvGraphicFramePr/>
          </xdr:nvGraphicFramePr>
          <xdr:xfrm>
            <a:off x="0" y="0"/>
            <a:ext cx="0" cy="0"/>
          </xdr:xfrm>
          <a:graphic>
            <a:graphicData uri="http://schemas.microsoft.com/office/drawing/2010/slicer">
              <sle:slicer xmlns:sle="http://schemas.microsoft.com/office/drawing/2010/slicer" name="Tanggal &amp; Waktu"/>
            </a:graphicData>
          </a:graphic>
        </xdr:graphicFrame>
      </mc:Choice>
      <mc:Fallback xmlns="">
        <xdr:sp macro="" textlink="">
          <xdr:nvSpPr>
            <xdr:cNvPr id="0" name=""/>
            <xdr:cNvSpPr>
              <a:spLocks noTextEdit="1"/>
            </xdr:cNvSpPr>
          </xdr:nvSpPr>
          <xdr:spPr>
            <a:xfrm>
              <a:off x="47625" y="2876551"/>
              <a:ext cx="3600450" cy="10858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2</xdr:row>
      <xdr:rowOff>45537</xdr:rowOff>
    </xdr:from>
    <xdr:to>
      <xdr:col>5</xdr:col>
      <xdr:colOff>390525</xdr:colOff>
      <xdr:row>14</xdr:row>
      <xdr:rowOff>57150</xdr:rowOff>
    </xdr:to>
    <xdr:pic>
      <xdr:nvPicPr>
        <xdr:cNvPr id="45" name="Picture 44">
          <a:extLst>
            <a:ext uri="{FF2B5EF4-FFF2-40B4-BE49-F238E27FC236}">
              <a16:creationId xmlns:a16="http://schemas.microsoft.com/office/drawing/2014/main" id="{67A036DA-0665-AF71-A798-3E3236E47B6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85750" y="426537"/>
          <a:ext cx="3152775" cy="2297613"/>
        </a:xfrm>
        <a:prstGeom prst="rect">
          <a:avLst/>
        </a:prstGeom>
      </xdr:spPr>
    </xdr:pic>
    <xdr:clientData/>
  </xdr:twoCellAnchor>
  <xdr:twoCellAnchor>
    <xdr:from>
      <xdr:col>10</xdr:col>
      <xdr:colOff>390525</xdr:colOff>
      <xdr:row>16</xdr:row>
      <xdr:rowOff>38100</xdr:rowOff>
    </xdr:from>
    <xdr:to>
      <xdr:col>13</xdr:col>
      <xdr:colOff>352425</xdr:colOff>
      <xdr:row>21</xdr:row>
      <xdr:rowOff>180975</xdr:rowOff>
    </xdr:to>
    <xdr:sp macro="" textlink="">
      <xdr:nvSpPr>
        <xdr:cNvPr id="7" name="Oval 6">
          <a:extLst>
            <a:ext uri="{FF2B5EF4-FFF2-40B4-BE49-F238E27FC236}">
              <a16:creationId xmlns:a16="http://schemas.microsoft.com/office/drawing/2014/main" id="{D3F32739-59B8-FF4F-70A7-75ED28E993A9}"/>
            </a:ext>
          </a:extLst>
        </xdr:cNvPr>
        <xdr:cNvSpPr/>
      </xdr:nvSpPr>
      <xdr:spPr>
        <a:xfrm>
          <a:off x="6486525" y="3086100"/>
          <a:ext cx="1790700" cy="10953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t>Top Penjualan</a:t>
          </a:r>
        </a:p>
      </xdr:txBody>
    </xdr:sp>
    <xdr:clientData/>
  </xdr:twoCellAnchor>
  <xdr:twoCellAnchor>
    <xdr:from>
      <xdr:col>11</xdr:col>
      <xdr:colOff>333375</xdr:colOff>
      <xdr:row>18</xdr:row>
      <xdr:rowOff>57150</xdr:rowOff>
    </xdr:from>
    <xdr:to>
      <xdr:col>13</xdr:col>
      <xdr:colOff>66675</xdr:colOff>
      <xdr:row>19</xdr:row>
      <xdr:rowOff>123825</xdr:rowOff>
    </xdr:to>
    <xdr:sp macro="" textlink="pivot!D16">
      <xdr:nvSpPr>
        <xdr:cNvPr id="8" name="Rectangle 7">
          <a:extLst>
            <a:ext uri="{FF2B5EF4-FFF2-40B4-BE49-F238E27FC236}">
              <a16:creationId xmlns:a16="http://schemas.microsoft.com/office/drawing/2014/main" id="{EBAD3D5C-F667-16F9-53CF-B8E767634EF1}"/>
            </a:ext>
          </a:extLst>
        </xdr:cNvPr>
        <xdr:cNvSpPr/>
      </xdr:nvSpPr>
      <xdr:spPr>
        <a:xfrm>
          <a:off x="7038975" y="3486150"/>
          <a:ext cx="952500"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FF24FE2-1136-4370-A8F5-C0A9AFE77E01}" type="TxLink">
            <a:rPr lang="en-US" sz="1100" b="0" i="0" u="none" strike="noStrike">
              <a:ln>
                <a:noFill/>
              </a:ln>
              <a:solidFill>
                <a:schemeClr val="bg1"/>
              </a:solidFill>
              <a:latin typeface="Arial"/>
              <a:cs typeface="Arial"/>
            </a:rPr>
            <a:pPr algn="l"/>
            <a:t>Bigbensu</a:t>
          </a:fld>
          <a:endParaRPr lang="en-ID" sz="1100">
            <a:ln>
              <a:noFill/>
            </a:ln>
            <a:solidFill>
              <a:schemeClr val="bg1"/>
            </a:solidFill>
          </a:endParaRPr>
        </a:p>
      </xdr:txBody>
    </xdr:sp>
    <xdr:clientData/>
  </xdr:twoCellAnchor>
  <xdr:twoCellAnchor>
    <xdr:from>
      <xdr:col>11</xdr:col>
      <xdr:colOff>333376</xdr:colOff>
      <xdr:row>19</xdr:row>
      <xdr:rowOff>161925</xdr:rowOff>
    </xdr:from>
    <xdr:to>
      <xdr:col>13</xdr:col>
      <xdr:colOff>66676</xdr:colOff>
      <xdr:row>21</xdr:row>
      <xdr:rowOff>38100</xdr:rowOff>
    </xdr:to>
    <xdr:sp macro="" textlink="pivot!D15">
      <xdr:nvSpPr>
        <xdr:cNvPr id="10" name="Rectangle 9">
          <a:extLst>
            <a:ext uri="{FF2B5EF4-FFF2-40B4-BE49-F238E27FC236}">
              <a16:creationId xmlns:a16="http://schemas.microsoft.com/office/drawing/2014/main" id="{30C00FCE-F2BA-4BC0-BDE7-084E227EA7F6}"/>
            </a:ext>
          </a:extLst>
        </xdr:cNvPr>
        <xdr:cNvSpPr/>
      </xdr:nvSpPr>
      <xdr:spPr>
        <a:xfrm>
          <a:off x="7038976" y="3781425"/>
          <a:ext cx="952500"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431B55F-36FF-416A-9BCD-9374E351553A}" type="TxLink">
            <a:rPr lang="en-US" sz="1000" b="0" i="0" u="none" strike="noStrike">
              <a:ln>
                <a:noFill/>
              </a:ln>
              <a:solidFill>
                <a:schemeClr val="bg1"/>
              </a:solidFill>
              <a:latin typeface="Arial"/>
              <a:cs typeface="Arial"/>
            </a:rPr>
            <a:pPr algn="l"/>
            <a:t> 3,016,000 </a:t>
          </a:fld>
          <a:endParaRPr lang="en-ID" sz="1000">
            <a:ln>
              <a:noFill/>
            </a:ln>
            <a:solidFill>
              <a:schemeClr val="bg1"/>
            </a:solidFill>
          </a:endParaRPr>
        </a:p>
      </xdr:txBody>
    </xdr:sp>
    <xdr:clientData/>
  </xdr:twoCellAnchor>
  <xdr:twoCellAnchor>
    <xdr:from>
      <xdr:col>10</xdr:col>
      <xdr:colOff>390525</xdr:colOff>
      <xdr:row>22</xdr:row>
      <xdr:rowOff>95250</xdr:rowOff>
    </xdr:from>
    <xdr:to>
      <xdr:col>13</xdr:col>
      <xdr:colOff>352425</xdr:colOff>
      <xdr:row>28</xdr:row>
      <xdr:rowOff>38100</xdr:rowOff>
    </xdr:to>
    <xdr:sp macro="" textlink="">
      <xdr:nvSpPr>
        <xdr:cNvPr id="11" name="Oval 10">
          <a:extLst>
            <a:ext uri="{FF2B5EF4-FFF2-40B4-BE49-F238E27FC236}">
              <a16:creationId xmlns:a16="http://schemas.microsoft.com/office/drawing/2014/main" id="{D5771B37-1EA9-4A99-AE83-54CD9DAABC2B}"/>
            </a:ext>
          </a:extLst>
        </xdr:cNvPr>
        <xdr:cNvSpPr/>
      </xdr:nvSpPr>
      <xdr:spPr>
        <a:xfrm>
          <a:off x="6486525" y="4286250"/>
          <a:ext cx="1790700" cy="10953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t>Top Price</a:t>
          </a:r>
        </a:p>
      </xdr:txBody>
    </xdr:sp>
    <xdr:clientData/>
  </xdr:twoCellAnchor>
  <xdr:twoCellAnchor>
    <xdr:from>
      <xdr:col>11</xdr:col>
      <xdr:colOff>285750</xdr:colOff>
      <xdr:row>24</xdr:row>
      <xdr:rowOff>114300</xdr:rowOff>
    </xdr:from>
    <xdr:to>
      <xdr:col>13</xdr:col>
      <xdr:colOff>19050</xdr:colOff>
      <xdr:row>25</xdr:row>
      <xdr:rowOff>180975</xdr:rowOff>
    </xdr:to>
    <xdr:sp macro="" textlink="pivot!L10">
      <xdr:nvSpPr>
        <xdr:cNvPr id="14" name="Rectangle 13">
          <a:extLst>
            <a:ext uri="{FF2B5EF4-FFF2-40B4-BE49-F238E27FC236}">
              <a16:creationId xmlns:a16="http://schemas.microsoft.com/office/drawing/2014/main" id="{837AF739-1ED9-425C-B28B-8B8A9DD6F86C}"/>
            </a:ext>
          </a:extLst>
        </xdr:cNvPr>
        <xdr:cNvSpPr/>
      </xdr:nvSpPr>
      <xdr:spPr>
        <a:xfrm>
          <a:off x="6991350" y="4686300"/>
          <a:ext cx="952500"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B2C40CE-C4D4-4502-BDE9-DC8C3A4B157E}" type="TxLink">
            <a:rPr lang="en-US" sz="1100" b="0" i="0" u="none" strike="noStrike">
              <a:ln>
                <a:noFill/>
              </a:ln>
              <a:solidFill>
                <a:schemeClr val="bg1"/>
              </a:solidFill>
              <a:latin typeface="Calibri"/>
              <a:cs typeface="Calibri"/>
            </a:rPr>
            <a:pPr algn="l"/>
            <a:t>Chocolate</a:t>
          </a:fld>
          <a:endParaRPr lang="en-ID" sz="1100">
            <a:ln>
              <a:noFill/>
            </a:ln>
            <a:solidFill>
              <a:schemeClr val="bg1"/>
            </a:solidFill>
          </a:endParaRPr>
        </a:p>
      </xdr:txBody>
    </xdr:sp>
    <xdr:clientData/>
  </xdr:twoCellAnchor>
  <xdr:twoCellAnchor>
    <xdr:from>
      <xdr:col>11</xdr:col>
      <xdr:colOff>285750</xdr:colOff>
      <xdr:row>25</xdr:row>
      <xdr:rowOff>171450</xdr:rowOff>
    </xdr:from>
    <xdr:to>
      <xdr:col>13</xdr:col>
      <xdr:colOff>19050</xdr:colOff>
      <xdr:row>27</xdr:row>
      <xdr:rowOff>38100</xdr:rowOff>
    </xdr:to>
    <xdr:sp macro="" textlink="pivot!L9">
      <xdr:nvSpPr>
        <xdr:cNvPr id="15" name="Rectangle 14">
          <a:extLst>
            <a:ext uri="{FF2B5EF4-FFF2-40B4-BE49-F238E27FC236}">
              <a16:creationId xmlns:a16="http://schemas.microsoft.com/office/drawing/2014/main" id="{1862C30D-53F1-4717-AB59-245023CD4EDB}"/>
            </a:ext>
          </a:extLst>
        </xdr:cNvPr>
        <xdr:cNvSpPr/>
      </xdr:nvSpPr>
      <xdr:spPr>
        <a:xfrm>
          <a:off x="6991350" y="4933950"/>
          <a:ext cx="952500"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CEB21B5-E30C-45FB-8149-AA1B4223CD32}" type="TxLink">
            <a:rPr lang="en-US" sz="1100" b="0" i="0" u="none" strike="noStrike">
              <a:ln>
                <a:noFill/>
              </a:ln>
              <a:solidFill>
                <a:schemeClr val="bg1"/>
              </a:solidFill>
              <a:latin typeface="Calibri"/>
              <a:cs typeface="Calibri"/>
            </a:rPr>
            <a:pPr algn="l"/>
            <a:t> Rp22,000 </a:t>
          </a:fld>
          <a:endParaRPr lang="en-ID" sz="1100">
            <a:ln>
              <a:noFill/>
            </a:ln>
            <a:solidFill>
              <a:schemeClr val="bg1"/>
            </a:solidFill>
          </a:endParaRPr>
        </a:p>
      </xdr:txBody>
    </xdr:sp>
    <xdr:clientData/>
  </xdr:twoCellAnchor>
  <xdr:twoCellAnchor>
    <xdr:from>
      <xdr:col>8</xdr:col>
      <xdr:colOff>352425</xdr:colOff>
      <xdr:row>29</xdr:row>
      <xdr:rowOff>19050</xdr:rowOff>
    </xdr:from>
    <xdr:to>
      <xdr:col>9</xdr:col>
      <xdr:colOff>485775</xdr:colOff>
      <xdr:row>30</xdr:row>
      <xdr:rowOff>47625</xdr:rowOff>
    </xdr:to>
    <xdr:sp macro="" textlink="pivot!B11">
      <xdr:nvSpPr>
        <xdr:cNvPr id="19" name="Rectangle 18">
          <a:extLst>
            <a:ext uri="{FF2B5EF4-FFF2-40B4-BE49-F238E27FC236}">
              <a16:creationId xmlns:a16="http://schemas.microsoft.com/office/drawing/2014/main" id="{C9232138-78A1-B344-B16B-79D64500AF3E}"/>
            </a:ext>
          </a:extLst>
        </xdr:cNvPr>
        <xdr:cNvSpPr/>
      </xdr:nvSpPr>
      <xdr:spPr>
        <a:xfrm>
          <a:off x="5229225" y="5553075"/>
          <a:ext cx="742950" cy="2190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3F234C5-B617-4780-B1CD-54515EFC55C6}" type="TxLink">
            <a:rPr lang="en-US" sz="1000" b="0" i="0" u="none" strike="noStrike">
              <a:solidFill>
                <a:schemeClr val="bg1"/>
              </a:solidFill>
              <a:latin typeface="Calibri"/>
              <a:cs typeface="Calibri"/>
            </a:rPr>
            <a:pPr algn="l"/>
            <a:t> 8,914,000 </a:t>
          </a:fld>
          <a:endParaRPr lang="en-ID" sz="1000">
            <a:solidFill>
              <a:schemeClr val="bg1"/>
            </a:solidFill>
          </a:endParaRPr>
        </a:p>
      </xdr:txBody>
    </xdr:sp>
    <xdr:clientData/>
  </xdr:twoCellAnchor>
  <xdr:twoCellAnchor>
    <xdr:from>
      <xdr:col>9</xdr:col>
      <xdr:colOff>476252</xdr:colOff>
      <xdr:row>30</xdr:row>
      <xdr:rowOff>38100</xdr:rowOff>
    </xdr:from>
    <xdr:to>
      <xdr:col>13</xdr:col>
      <xdr:colOff>333375</xdr:colOff>
      <xdr:row>33</xdr:row>
      <xdr:rowOff>0</xdr:rowOff>
    </xdr:to>
    <xdr:graphicFrame macro="">
      <xdr:nvGraphicFramePr>
        <xdr:cNvPr id="24" name="Chart 23">
          <a:extLst>
            <a:ext uri="{FF2B5EF4-FFF2-40B4-BE49-F238E27FC236}">
              <a16:creationId xmlns:a16="http://schemas.microsoft.com/office/drawing/2014/main" id="{80A785C7-2347-43B3-8A5C-28913E97B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323850</xdr:colOff>
      <xdr:row>29</xdr:row>
      <xdr:rowOff>38100</xdr:rowOff>
    </xdr:from>
    <xdr:to>
      <xdr:col>13</xdr:col>
      <xdr:colOff>457200</xdr:colOff>
      <xdr:row>30</xdr:row>
      <xdr:rowOff>66675</xdr:rowOff>
    </xdr:to>
    <xdr:sp macro="" textlink="pivot!$G$30">
      <xdr:nvSpPr>
        <xdr:cNvPr id="25" name="Rectangle 24">
          <a:extLst>
            <a:ext uri="{FF2B5EF4-FFF2-40B4-BE49-F238E27FC236}">
              <a16:creationId xmlns:a16="http://schemas.microsoft.com/office/drawing/2014/main" id="{0B886CF6-7E95-4033-A039-03855393EFDE}"/>
            </a:ext>
          </a:extLst>
        </xdr:cNvPr>
        <xdr:cNvSpPr/>
      </xdr:nvSpPr>
      <xdr:spPr>
        <a:xfrm>
          <a:off x="7639050" y="5572125"/>
          <a:ext cx="742950" cy="2190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D5CA7C9-E450-4564-A16D-6D1644EBFBB9}" type="TxLink">
            <a:rPr lang="en-US" sz="1000" b="0" i="0" u="none" strike="noStrike">
              <a:solidFill>
                <a:schemeClr val="bg1"/>
              </a:solidFill>
              <a:latin typeface="Calibri"/>
              <a:cs typeface="Calibri"/>
            </a:rPr>
            <a:pPr algn="l"/>
            <a:t>527</a:t>
          </a:fld>
          <a:endParaRPr lang="en-ID" sz="1000">
            <a:solidFill>
              <a:schemeClr val="bg1"/>
            </a:solidFill>
          </a:endParaRPr>
        </a:p>
      </xdr:txBody>
    </xdr:sp>
    <xdr:clientData/>
  </xdr:twoCellAnchor>
  <xdr:twoCellAnchor>
    <xdr:from>
      <xdr:col>6</xdr:col>
      <xdr:colOff>133350</xdr:colOff>
      <xdr:row>30</xdr:row>
      <xdr:rowOff>38100</xdr:rowOff>
    </xdr:from>
    <xdr:to>
      <xdr:col>9</xdr:col>
      <xdr:colOff>466725</xdr:colOff>
      <xdr:row>32</xdr:row>
      <xdr:rowOff>171450</xdr:rowOff>
    </xdr:to>
    <xdr:graphicFrame macro="">
      <xdr:nvGraphicFramePr>
        <xdr:cNvPr id="26" name="Chart 25">
          <a:extLst>
            <a:ext uri="{FF2B5EF4-FFF2-40B4-BE49-F238E27FC236}">
              <a16:creationId xmlns:a16="http://schemas.microsoft.com/office/drawing/2014/main" id="{2D755D70-4C42-41E4-80AC-7D6FA603C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523875</xdr:colOff>
      <xdr:row>32</xdr:row>
      <xdr:rowOff>38100</xdr:rowOff>
    </xdr:from>
    <xdr:to>
      <xdr:col>9</xdr:col>
      <xdr:colOff>114300</xdr:colOff>
      <xdr:row>33</xdr:row>
      <xdr:rowOff>104775</xdr:rowOff>
    </xdr:to>
    <xdr:sp macro="" textlink="pivot!$B$10">
      <xdr:nvSpPr>
        <xdr:cNvPr id="27" name="Rectangle 26">
          <a:extLst>
            <a:ext uri="{FF2B5EF4-FFF2-40B4-BE49-F238E27FC236}">
              <a16:creationId xmlns:a16="http://schemas.microsoft.com/office/drawing/2014/main" id="{B292BCBA-6161-4EF0-AEE1-4234B13FA5CA}"/>
            </a:ext>
          </a:extLst>
        </xdr:cNvPr>
        <xdr:cNvSpPr/>
      </xdr:nvSpPr>
      <xdr:spPr>
        <a:xfrm>
          <a:off x="4181475" y="6143625"/>
          <a:ext cx="1419225"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168D904-F3D0-4F72-93AD-45EB493F15D4}" type="TxLink">
            <a:rPr lang="en-US" sz="1000" b="0" i="0" u="none" strike="noStrike">
              <a:ln>
                <a:noFill/>
              </a:ln>
              <a:solidFill>
                <a:schemeClr val="bg1"/>
              </a:solidFill>
              <a:latin typeface="Calibri"/>
              <a:cs typeface="Calibri"/>
            </a:rPr>
            <a:pPr algn="l"/>
            <a:t>Sum of Penjualan Kotor</a:t>
          </a:fld>
          <a:endParaRPr lang="en-ID" sz="1000">
            <a:ln>
              <a:noFill/>
            </a:ln>
            <a:solidFill>
              <a:schemeClr val="bg1"/>
            </a:solidFill>
          </a:endParaRPr>
        </a:p>
      </xdr:txBody>
    </xdr:sp>
    <xdr:clientData/>
  </xdr:twoCellAnchor>
  <xdr:twoCellAnchor>
    <xdr:from>
      <xdr:col>10</xdr:col>
      <xdr:colOff>323850</xdr:colOff>
      <xdr:row>32</xdr:row>
      <xdr:rowOff>47625</xdr:rowOff>
    </xdr:from>
    <xdr:to>
      <xdr:col>12</xdr:col>
      <xdr:colOff>523875</xdr:colOff>
      <xdr:row>33</xdr:row>
      <xdr:rowOff>114300</xdr:rowOff>
    </xdr:to>
    <xdr:sp macro="" textlink="pivot!$G$29">
      <xdr:nvSpPr>
        <xdr:cNvPr id="29" name="Rectangle 28">
          <a:extLst>
            <a:ext uri="{FF2B5EF4-FFF2-40B4-BE49-F238E27FC236}">
              <a16:creationId xmlns:a16="http://schemas.microsoft.com/office/drawing/2014/main" id="{CA6F5BA4-9F1D-47CE-8C20-BFA5B2C5C95A}"/>
            </a:ext>
          </a:extLst>
        </xdr:cNvPr>
        <xdr:cNvSpPr/>
      </xdr:nvSpPr>
      <xdr:spPr>
        <a:xfrm>
          <a:off x="6419850" y="6153150"/>
          <a:ext cx="1419225"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C71046E-1208-4E48-ACBB-E071BBD0BE5B}" type="TxLink">
            <a:rPr lang="en-US" sz="1000" b="0" i="0" u="none" strike="noStrike">
              <a:ln>
                <a:noFill/>
              </a:ln>
              <a:solidFill>
                <a:schemeClr val="bg1"/>
              </a:solidFill>
              <a:latin typeface="Calibri"/>
              <a:cs typeface="Calibri"/>
            </a:rPr>
            <a:pPr algn="l"/>
            <a:t>Sum of Jumlah Produk</a:t>
          </a:fld>
          <a:endParaRPr lang="en-ID" sz="1000">
            <a:ln>
              <a:noFill/>
            </a:ln>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1.823439004627" createdVersion="8" refreshedVersion="8" minRefreshableVersion="3" recordCount="477" xr:uid="{7834FCDA-0C35-4737-BB64-22FFF4CF57AC}">
  <cacheSource type="worksheet">
    <worksheetSource ref="A8:AB485" sheet="Sheet1"/>
  </cacheSource>
  <cacheFields count="28">
    <cacheField name="Tanggal &amp; Waktu" numFmtId="0">
      <sharedItems count="391">
        <s v="31-01-2020 21:18:30"/>
        <s v="31-01-2020 19:51:59"/>
        <s v="31-01-2020 19:18:46"/>
        <s v="31-01-2020 18:29:01"/>
        <s v="31-01-2020 18:12:13"/>
        <s v="31-01-2020 18:01:00"/>
        <s v="31-01-2020 17:19:49"/>
        <s v="31-01-2020 17:00:00"/>
        <s v="31-01-2020 16:57:07"/>
        <s v="31-01-2020 16:29:16"/>
        <s v="31-01-2020 16:26:46"/>
        <s v="31-01-2020 16:24:37"/>
        <s v="31-01-2020 16:16:02"/>
        <s v="31-01-2020 16:10:10"/>
        <s v="31-01-2020 15:53:36"/>
        <s v="31-01-2020 15:50:37"/>
        <s v="31-01-2020 15:45:30"/>
        <s v="31-01-2020 14:24:53"/>
        <s v="31-01-2020 14:03:41"/>
        <s v="31-01-2020 11:28:55"/>
        <s v="30-01-2020 20:49:59"/>
        <s v="30-01-2020 20:42:17"/>
        <s v="30-01-2020 19:07:57"/>
        <s v="30-01-2020 18:22:48"/>
        <s v="30-01-2020 17:14:04"/>
        <s v="30-01-2020 16:59:50"/>
        <s v="30-01-2020 16:06:11"/>
        <s v="30-01-2020 15:56:47"/>
        <s v="30-01-2020 15:29:25"/>
        <s v="30-01-2020 12:22:48"/>
        <s v="30-01-2020 10:49:33"/>
        <s v="29-01-2020 18:36:55"/>
        <s v="29-01-2020 15:35:38"/>
        <s v="29-01-2020 15:27:19"/>
        <s v="29-01-2020 14:35:53"/>
        <s v="29-01-2020 14:26:15"/>
        <s v="29-01-2020 13:07:57"/>
        <s v="29-01-2020 10:49:07"/>
        <s v="28-01-2020 18:50:19"/>
        <s v="28-01-2020 18:44:19"/>
        <s v="28-01-2020 18:28:08"/>
        <s v="28-01-2020 18:27:08"/>
        <s v="28-01-2020 17:09:12"/>
        <s v="28-01-2020 15:30:38"/>
        <s v="28-01-2020 15:25:10"/>
        <s v="28-01-2020 13:43:48"/>
        <s v="28-01-2020 10:07:36"/>
        <s v="27-01-2020 19:42:09"/>
        <s v="27-01-2020 19:17:08"/>
        <s v="27-01-2020 16:09:00"/>
        <s v="27-01-2020 15:59:49"/>
        <s v="27-01-2020 13:14:11"/>
        <s v="27-01-2020 11:00:07"/>
        <s v="27-01-2020 10:53:36"/>
        <s v="27-01-2020 09:42:23"/>
        <s v="26-01-2020 20:57:01"/>
        <s v="26-01-2020 19:15:25"/>
        <s v="26-01-2020 17:33:10"/>
        <s v="26-01-2020 17:31:51"/>
        <s v="26-01-2020 16:50:01"/>
        <s v="26-01-2020 16:19:47"/>
        <s v="26-01-2020 16:10:22"/>
        <s v="26-01-2020 16:08:58"/>
        <s v="26-01-2020 16:06:09"/>
        <s v="26-01-2020 15:38:17"/>
        <s v="26-01-2020 15:26:18"/>
        <s v="26-01-2020 15:18:05"/>
        <s v="26-01-2020 15:16:32"/>
        <s v="26-01-2020 15:04:55"/>
        <s v="26-01-2020 14:52:08"/>
        <s v="26-01-2020 14:50:09"/>
        <s v="26-01-2020 14:36:05"/>
        <s v="26-01-2020 14:22:26"/>
        <s v="26-01-2020 13:11:33"/>
        <s v="25-01-2020 19:48:08"/>
        <s v="25-01-2020 18:09:23"/>
        <s v="25-01-2020 17:54:11"/>
        <s v="25-01-2020 17:14:59"/>
        <s v="25-01-2020 17:05:14"/>
        <s v="25-01-2020 16:19:48"/>
        <s v="25-01-2020 16:09:22"/>
        <s v="25-01-2020 15:31:24"/>
        <s v="25-01-2020 14:55:51"/>
        <s v="25-01-2020 14:23:37"/>
        <s v="25-01-2020 12:04:39"/>
        <s v="25-01-2020 11:23:08"/>
        <s v="25-01-2020 11:16:51"/>
        <s v="25-01-2020 11:09:16"/>
        <s v="25-01-2020 09:49:36"/>
        <s v="24-01-2020 20:27:05"/>
        <s v="24-01-2020 19:48:46"/>
        <s v="24-01-2020 19:39:30"/>
        <s v="24-01-2020 17:22:28"/>
        <s v="24-01-2020 16:18:00"/>
        <s v="24-01-2020 15:48:48"/>
        <s v="24-01-2020 15:45:35"/>
        <s v="24-01-2020 15:27:43"/>
        <s v="24-01-2020 14:07:01"/>
        <s v="24-01-2020 13:39:57"/>
        <s v="24-01-2020 11:49:29"/>
        <s v="24-01-2020 11:48:31"/>
        <s v="24-01-2020 10:01:33"/>
        <s v="23-01-2020 21:10:16"/>
        <s v="23-01-2020 20:56:10"/>
        <s v="23-01-2020 19:04:59"/>
        <s v="23-01-2020 18:58:38"/>
        <s v="23-01-2020 18:42:23"/>
        <s v="23-01-2020 18:29:31"/>
        <s v="23-01-2020 18:07:31"/>
        <s v="23-01-2020 15:43:52"/>
        <s v="23-01-2020 15:27:10"/>
        <s v="23-01-2020 15:21:16"/>
        <s v="23-01-2020 14:00:45"/>
        <s v="23-01-2020 13:15:27"/>
        <s v="23-01-2020 12:15:54"/>
        <s v="23-01-2020 10:57:12"/>
        <s v="23-01-2020 10:32:35"/>
        <s v="23-01-2020 10:30:31"/>
        <s v="22-01-2020 20:55:38"/>
        <s v="22-01-2020 20:54:38"/>
        <s v="22-01-2020 20:37:58"/>
        <s v="22-01-2020 19:09:58"/>
        <s v="22-01-2020 18:53:09"/>
        <s v="22-01-2020 17:28:46"/>
        <s v="22-01-2020 16:59:56"/>
        <s v="22-01-2020 16:47:37"/>
        <s v="22-01-2020 16:12:36"/>
        <s v="22-01-2020 16:07:55"/>
        <s v="22-01-2020 15:11:02"/>
        <s v="22-01-2020 14:41:13"/>
        <s v="22-01-2020 13:37:06"/>
        <s v="22-01-2020 13:26:28"/>
        <s v="22-01-2020 12:25:54"/>
        <s v="22-01-2020 11:15:19"/>
        <s v="22-01-2020 10:39:36"/>
        <s v="22-01-2020 10:24:05"/>
        <s v="22-01-2020 10:12:45"/>
        <s v="21-01-2020 13:15:09"/>
        <s v="21-01-2020 12:39:49"/>
        <s v="21-01-2020 11:37:18"/>
        <s v="21-01-2020 10:45:22"/>
        <s v="21-01-2020 10:17:58"/>
        <s v="20-01-2020 21:04:13"/>
        <s v="20-01-2020 20:56:31"/>
        <s v="20-01-2020 19:14:45"/>
        <s v="20-01-2020 17:04:43"/>
        <s v="20-01-2020 15:06:42"/>
        <s v="20-01-2020 13:24:26"/>
        <s v="20-01-2020 13:21:19"/>
        <s v="20-01-2020 11:47:10"/>
        <s v="20-01-2020 10:54:20"/>
        <s v="19-01-2020 17:32:08"/>
        <s v="19-01-2020 16:46:43"/>
        <s v="19-01-2020 16:33:34"/>
        <s v="19-01-2020 16:13:18"/>
        <s v="19-01-2020 15:37:33"/>
        <s v="19-01-2020 15:36:23"/>
        <s v="19-01-2020 14:21:49"/>
        <s v="19-01-2020 13:33:09"/>
        <s v="19-01-2020 12:10:04"/>
        <s v="19-01-2020 12:04:20"/>
        <s v="19-01-2020 11:07:26"/>
        <s v="19-01-2020 10:30:42"/>
        <s v="19-01-2020 10:25:35"/>
        <s v="19-01-2020 10:24:34"/>
        <s v="18-01-2020 20:52:31"/>
        <s v="18-01-2020 19:14:38"/>
        <s v="18-01-2020 17:51:05"/>
        <s v="18-01-2020 17:25:49"/>
        <s v="18-01-2020 16:13:45"/>
        <s v="18-01-2020 16:06:17"/>
        <s v="18-01-2020 16:01:24"/>
        <s v="18-01-2020 15:48:01"/>
        <s v="18-01-2020 15:38:58"/>
        <s v="18-01-2020 15:34:51"/>
        <s v="18-01-2020 15:14:26"/>
        <s v="18-01-2020 15:12:09"/>
        <s v="18-01-2020 15:07:09"/>
        <s v="18-01-2020 14:09:40"/>
        <s v="18-01-2020 13:53:08"/>
        <s v="18-01-2020 10:42:44"/>
        <s v="18-01-2020 10:10:15"/>
        <s v="17-01-2020 20:50:29"/>
        <s v="17-01-2020 20:21:52"/>
        <s v="17-01-2020 20:11:21"/>
        <s v="17-01-2020 17:41:09"/>
        <s v="17-01-2020 17:14:14"/>
        <s v="17-01-2020 16:48:05"/>
        <s v="17-01-2020 16:15:05"/>
        <s v="17-01-2020 16:08:03"/>
        <s v="17-01-2020 16:01:30"/>
        <s v="17-01-2020 15:42:05"/>
        <s v="17-01-2020 15:32:55"/>
        <s v="17-01-2020 15:15:01"/>
        <s v="17-01-2020 14:18:35"/>
        <s v="17-01-2020 14:15:53"/>
        <s v="17-01-2020 13:51:57"/>
        <s v="17-01-2020 13:16:55"/>
        <s v="17-01-2020 10:50:27"/>
        <s v="17-01-2020 10:06:47"/>
        <s v="17-01-2020 09:44:49"/>
        <s v="16-01-2020 20:51:58"/>
        <s v="16-01-2020 18:51:16"/>
        <s v="16-01-2020 18:18:33"/>
        <s v="16-01-2020 18:12:20"/>
        <s v="16-01-2020 18:03:58"/>
        <s v="16-01-2020 17:59:20"/>
        <s v="16-01-2020 17:35:02"/>
        <s v="16-01-2020 16:39:41"/>
        <s v="16-01-2020 16:06:46"/>
        <s v="16-01-2020 15:50:19"/>
        <s v="16-01-2020 14:58:08"/>
        <s v="16-01-2020 13:38:38"/>
        <s v="16-01-2020 13:07:43"/>
        <s v="15-01-2020 20:39:29"/>
        <s v="15-01-2020 19:22:37"/>
        <s v="15-01-2020 16:39:22"/>
        <s v="15-01-2020 16:19:40"/>
        <s v="15-01-2020 15:54:44"/>
        <s v="15-01-2020 12:03:07"/>
        <s v="14-01-2020 20:50:43"/>
        <s v="14-01-2020 18:49:27"/>
        <s v="14-01-2020 17:22:16"/>
        <s v="14-01-2020 16:33:44"/>
        <s v="14-01-2020 14:39:23"/>
        <s v="14-01-2020 12:22:11"/>
        <s v="14-01-2020 11:01:17"/>
        <s v="14-01-2020 10:36:54"/>
        <s v="14-01-2020 10:34:32"/>
        <s v="14-01-2020 10:20:56"/>
        <s v="13-01-2020 21:02:32"/>
        <s v="13-01-2020 20:48:36"/>
        <s v="13-01-2020 19:22:36"/>
        <s v="13-01-2020 18:57:27"/>
        <s v="13-01-2020 17:59:29"/>
        <s v="13-01-2020 17:04:02"/>
        <s v="13-01-2020 16:57:06"/>
        <s v="13-01-2020 15:40:16"/>
        <s v="13-01-2020 14:07:51"/>
        <s v="13-01-2020 13:21:59"/>
        <s v="13-01-2020 12:49:13"/>
        <s v="13-01-2020 12:33:26"/>
        <s v="13-01-2020 09:45:10"/>
        <s v="12-01-2020 18:55:10"/>
        <s v="12-01-2020 16:39:35"/>
        <s v="12-01-2020 15:54:53"/>
        <s v="12-01-2020 15:30:55"/>
        <s v="12-01-2020 15:29:08"/>
        <s v="12-01-2020 15:05:53"/>
        <s v="12-01-2020 14:58:44"/>
        <s v="12-01-2020 14:09:38"/>
        <s v="12-01-2020 12:22:29"/>
        <s v="12-01-2020 11:17:02"/>
        <s v="12-01-2020 11:16:30"/>
        <s v="11-01-2020 21:15:00"/>
        <s v="11-01-2020 21:11:06"/>
        <s v="11-01-2020 20:59:26"/>
        <s v="11-01-2020 18:01:04"/>
        <s v="11-01-2020 17:22:37"/>
        <s v="11-01-2020 15:47:53"/>
        <s v="11-01-2020 15:47:29"/>
        <s v="11-01-2020 15:45:48"/>
        <s v="11-01-2020 15:26:27"/>
        <s v="11-01-2020 15:24:32"/>
        <s v="11-01-2020 12:50:33"/>
        <s v="11-01-2020 11:06:21"/>
        <s v="11-01-2020 11:05:24"/>
        <s v="11-01-2020 10:08:44"/>
        <s v="10-01-2020 21:15:18"/>
        <s v="10-01-2020 20:57:37"/>
        <s v="10-01-2020 20:56:50"/>
        <s v="10-01-2020 20:55:26"/>
        <s v="10-01-2020 19:23:50"/>
        <s v="10-01-2020 18:57:54"/>
        <s v="10-01-2020 18:42:00"/>
        <s v="10-01-2020 18:12:10"/>
        <s v="10-01-2020 18:08:32"/>
        <s v="10-01-2020 16:18:30"/>
        <s v="10-01-2020 16:13:33"/>
        <s v="10-01-2020 12:50:55"/>
        <s v="10-01-2020 11:06:55"/>
        <s v="09-01-2020 20:51:04"/>
        <s v="09-01-2020 19:50:14"/>
        <s v="09-01-2020 15:54:48"/>
        <s v="09-01-2020 15:53:19"/>
        <s v="09-01-2020 15:16:55"/>
        <s v="09-01-2020 14:45:54"/>
        <s v="09-01-2020 14:06:57"/>
        <s v="09-01-2020 13:52:51"/>
        <s v="09-01-2020 13:41:17"/>
        <s v="09-01-2020 10:17:00"/>
        <s v="09-01-2020 10:12:29"/>
        <s v="09-01-2020 10:05:40"/>
        <s v="09-01-2020 10:00:26"/>
        <s v="09-01-2020 09:53:12"/>
        <s v="08-01-2020 21:04:34"/>
        <s v="08-01-2020 20:32:58"/>
        <s v="08-01-2020 18:52:11"/>
        <s v="08-01-2020 17:17:25"/>
        <s v="08-01-2020 16:43:02"/>
        <s v="08-01-2020 15:53:35"/>
        <s v="08-01-2020 15:38:12"/>
        <s v="08-01-2020 15:10:18"/>
        <s v="08-01-2020 14:29:49"/>
        <s v="08-01-2020 14:05:02"/>
        <s v="08-01-2020 13:37:10"/>
        <s v="08-01-2020 10:50:42"/>
        <s v="07-01-2020 21:02:55"/>
        <s v="07-01-2020 18:38:34"/>
        <s v="07-01-2020 18:32:35"/>
        <s v="07-01-2020 18:29:19"/>
        <s v="07-01-2020 17:34:31"/>
        <s v="07-01-2020 17:14:22"/>
        <s v="07-01-2020 16:38:23"/>
        <s v="07-01-2020 16:21:19"/>
        <s v="07-01-2020 15:44:25"/>
        <s v="07-01-2020 15:37:28"/>
        <s v="07-01-2020 14:38:57"/>
        <s v="07-01-2020 14:04:38"/>
        <s v="07-01-2020 11:08:40"/>
        <s v="06-01-2020 17:21:20"/>
        <s v="06-01-2020 16:50:44"/>
        <s v="06-01-2020 15:54:32"/>
        <s v="06-01-2020 15:49:35"/>
        <s v="06-01-2020 15:00:26"/>
        <s v="06-01-2020 10:20:06"/>
        <s v="06-01-2020 10:07:18"/>
        <s v="06-01-2020 10:06:33"/>
        <s v="06-01-2020 09:47:48"/>
        <s v="06-01-2020 09:47:02"/>
        <s v="05-01-2020 16:24:01"/>
        <s v="05-01-2020 15:58:55"/>
        <s v="05-01-2020 15:36:13"/>
        <s v="05-01-2020 14:27:43"/>
        <s v="05-01-2020 13:15:53"/>
        <s v="05-01-2020 13:09:03"/>
        <s v="05-01-2020 13:08:37"/>
        <s v="04-01-2020 20:35:59"/>
        <s v="04-01-2020 20:14:12"/>
        <s v="04-01-2020 20:13:18"/>
        <s v="04-01-2020 17:11:21"/>
        <s v="04-01-2020 16:28:23"/>
        <s v="04-01-2020 16:19:25"/>
        <s v="04-01-2020 15:49:08"/>
        <s v="04-01-2020 15:38:04"/>
        <s v="04-01-2020 15:17:30"/>
        <s v="04-01-2020 14:30:25"/>
        <s v="04-01-2020 14:04:16"/>
        <s v="04-01-2020 13:51:55"/>
        <s v="04-01-2020 13:11:28"/>
        <s v="04-01-2020 10:28:12"/>
        <s v="03-01-2020 18:25:13"/>
        <s v="03-01-2020 17:02:31"/>
        <s v="03-01-2020 17:01:32"/>
        <s v="03-01-2020 16:33:52"/>
        <s v="03-01-2020 16:20:08"/>
        <s v="03-01-2020 16:03:23"/>
        <s v="03-01-2020 15:48:50"/>
        <s v="03-01-2020 15:28:52"/>
        <s v="03-01-2020 14:55:46"/>
        <s v="03-01-2020 14:35:08"/>
        <s v="03-01-2020 14:14:38"/>
        <s v="03-01-2020 14:05:37"/>
        <s v="03-01-2020 12:50:47"/>
        <s v="03-01-2020 10:49:22"/>
        <s v="03-01-2020 10:48:15"/>
        <s v="03-01-2020 10:45:35"/>
        <s v="03-01-2020 10:22:08"/>
        <s v="03-01-2020 10:07:26"/>
        <s v="02-01-2020 21:32:14"/>
        <s v="02-01-2020 21:10:27"/>
        <s v="02-01-2020 19:05:14"/>
        <s v="02-01-2020 18:58:12"/>
        <s v="02-01-2020 17:49:53"/>
        <s v="02-01-2020 16:35:35"/>
        <s v="02-01-2020 14:35:03"/>
        <s v="02-01-2020 13:02:24"/>
        <s v="02-01-2020 12:05:23"/>
        <s v="02-01-2020 10:22:44"/>
        <s v="01-01-2020 21:03:14"/>
        <s v="01-01-2020 21:02:07"/>
        <s v="01-01-2020 16:43:18"/>
        <s v="01-01-2020 15:40:45"/>
        <s v="01-01-2020 15:18:53"/>
        <s v="01-01-2020 15:05:09"/>
        <s v="01-01-2020 15:01:18"/>
        <s v="01-01-2020 14:16:44"/>
        <s v="01-01-2020 12:00:29"/>
        <s v="01-01-2020 11:04:45"/>
        <s v="01-01-2020 10:39:32"/>
        <s v="01-01-2020 10:23:13"/>
      </sharedItems>
    </cacheField>
    <cacheField name="ID Struk" numFmtId="0">
      <sharedItems/>
    </cacheField>
    <cacheField name="Status Pembayaran" numFmtId="0">
      <sharedItems/>
    </cacheField>
    <cacheField name="ID / Kode Outlet" numFmtId="0">
      <sharedItems/>
    </cacheField>
    <cacheField name="Outlet" numFmtId="0">
      <sharedItems count="1">
        <s v="Big-Ben Kopi Gubeng"/>
      </sharedItems>
    </cacheField>
    <cacheField name="Tipe Penjualan" numFmtId="0">
      <sharedItems containsNonDate="0" containsString="0" containsBlank="1" count="1">
        <m/>
      </sharedItems>
    </cacheField>
    <cacheField name="Kasir" numFmtId="0">
      <sharedItems/>
    </cacheField>
    <cacheField name="No. Hp Pelanggan" numFmtId="0">
      <sharedItems containsNonDate="0" containsString="0" containsBlank="1"/>
    </cacheField>
    <cacheField name="Nama Pelanggan" numFmtId="0">
      <sharedItems containsNonDate="0" containsString="0" containsBlank="1"/>
    </cacheField>
    <cacheField name="SKU" numFmtId="0">
      <sharedItems containsNonDate="0" containsString="0" containsBlank="1"/>
    </cacheField>
    <cacheField name="Nama Produk" numFmtId="0">
      <sharedItems count="11">
        <s v="Flores Bajawa"/>
        <s v="Hazelnut Latte"/>
        <s v="Bigbensu"/>
        <s v="Aceh Gayo"/>
        <s v="Caramel Latte"/>
        <s v="Bigben Original"/>
        <s v="Greentea Latte"/>
        <s v="Java Preanger"/>
        <s v="Vanilla Latte"/>
        <s v="Milk Berry"/>
        <s v="Chocolate"/>
      </sharedItems>
    </cacheField>
    <cacheField name="Kategori" numFmtId="0">
      <sharedItems count="2">
        <s v="Single Origin"/>
        <s v="Special Cold Brew"/>
      </sharedItems>
    </cacheField>
    <cacheField name="Jumlah Produk" numFmtId="0">
      <sharedItems containsSemiMixedTypes="0" containsString="0" containsNumber="1" containsInteger="1" minValue="1" maxValue="5"/>
    </cacheField>
    <cacheField name="Harga Produk" numFmtId="3">
      <sharedItems containsSemiMixedTypes="0" containsString="0" containsNumber="1" containsInteger="1" minValue="13000" maxValue="22000" count="5">
        <n v="20000"/>
        <n v="18000"/>
        <n v="15000"/>
        <n v="13000"/>
        <n v="22000"/>
      </sharedItems>
    </cacheField>
    <cacheField name="Penjualan Kotor" numFmtId="3">
      <sharedItems containsSemiMixedTypes="0" containsString="0" containsNumber="1" containsInteger="1" minValue="13000" maxValue="75000"/>
    </cacheField>
    <cacheField name="Diskon Produk" numFmtId="3">
      <sharedItems containsSemiMixedTypes="0" containsString="0" containsNumber="1" containsInteger="1" minValue="0" maxValue="0"/>
    </cacheField>
    <cacheField name="Subtotal" numFmtId="3">
      <sharedItems containsString="0" containsBlank="1" containsNumber="1" containsInteger="1" minValue="13000" maxValue="128000"/>
    </cacheField>
    <cacheField name="Diskon Transaksi" numFmtId="3">
      <sharedItems containsString="0" containsBlank="1" containsNumber="1" containsInteger="1" minValue="0" maxValue="0"/>
    </cacheField>
    <cacheField name="Service Charge" numFmtId="3">
      <sharedItems containsString="0" containsBlank="1" containsNumber="1" containsInteger="1" minValue="0" maxValue="0"/>
    </cacheField>
    <cacheField name="Pajak" numFmtId="3">
      <sharedItems containsString="0" containsBlank="1" containsNumber="1" containsInteger="1" minValue="1300" maxValue="12800"/>
    </cacheField>
    <cacheField name="Pembulatan" numFmtId="3">
      <sharedItems containsString="0" containsBlank="1" containsNumber="1" containsInteger="1" minValue="0" maxValue="0"/>
    </cacheField>
    <cacheField name="Poin Ditukar" numFmtId="3">
      <sharedItems containsString="0" containsBlank="1" containsNumber="1" containsInteger="1" minValue="0" maxValue="0"/>
    </cacheField>
    <cacheField name="Total" numFmtId="3">
      <sharedItems containsString="0" containsBlank="1" containsNumber="1" containsInteger="1" minValue="14300" maxValue="140800"/>
    </cacheField>
    <cacheField name="Metode Pembayaran" numFmtId="0">
      <sharedItems containsBlank="1"/>
    </cacheField>
    <cacheField name="Pembayaran" numFmtId="3">
      <sharedItems containsString="0" containsBlank="1" containsNumber="1" containsInteger="1" minValue="14300" maxValue="140800"/>
    </cacheField>
    <cacheField name="Alasan Pembatalan" numFmtId="0">
      <sharedItems containsNonDate="0" containsString="0" containsBlank="1"/>
    </cacheField>
    <cacheField name="Catatan Transaksi" numFmtId="0">
      <sharedItems containsNonDate="0" containsString="0" containsBlank="1"/>
    </cacheField>
    <cacheField name="Catatan Custom Amount" numFmtId="0">
      <sharedItems containsNonDate="0" containsString="0" containsBlank="1"/>
    </cacheField>
  </cacheFields>
  <extLst>
    <ext xmlns:x14="http://schemas.microsoft.com/office/spreadsheetml/2009/9/main" uri="{725AE2AE-9491-48be-B2B4-4EB974FC3084}">
      <x14:pivotCacheDefinition pivotCacheId="19037689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7.898724652776" createdVersion="8" refreshedVersion="8" minRefreshableVersion="3" recordCount="481" xr:uid="{8881990B-C412-4152-BB0D-A45FF434DC75}">
  <cacheSource type="worksheet">
    <worksheetSource ref="A4:B485" sheet="Sheet1"/>
  </cacheSource>
  <cacheFields count="2">
    <cacheField name="Tanggal" numFmtId="0">
      <sharedItems containsBlank="1"/>
    </cacheField>
    <cacheField name="2020-01-01 - 2020-01-3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x v="0"/>
    <s v="PKFPRMZWWD7"/>
    <s v="Success"/>
    <s v="OT-42689"/>
    <x v="0"/>
    <x v="0"/>
    <s v="bigben kopi gubeng"/>
    <m/>
    <m/>
    <m/>
    <x v="0"/>
    <x v="0"/>
    <n v="1"/>
    <x v="0"/>
    <n v="20000"/>
    <n v="0"/>
    <n v="38000"/>
    <n v="0"/>
    <n v="0"/>
    <n v="3800"/>
    <n v="0"/>
    <n v="0"/>
    <n v="41800"/>
    <s v="Tunai"/>
    <n v="41800"/>
    <m/>
    <m/>
    <m/>
  </r>
  <r>
    <x v="0"/>
    <s v="PKFPRMZWWD7"/>
    <s v="Success"/>
    <s v="OT-42689"/>
    <x v="0"/>
    <x v="0"/>
    <s v="bigben kopi gubeng"/>
    <m/>
    <m/>
    <m/>
    <x v="1"/>
    <x v="1"/>
    <n v="1"/>
    <x v="1"/>
    <n v="18000"/>
    <n v="0"/>
    <m/>
    <m/>
    <m/>
    <m/>
    <m/>
    <m/>
    <m/>
    <m/>
    <m/>
    <m/>
    <m/>
    <m/>
  </r>
  <r>
    <x v="1"/>
    <s v="PKFPRML96D9"/>
    <s v="Success"/>
    <s v="OT-42689"/>
    <x v="0"/>
    <x v="0"/>
    <s v="bigben kopi gubeng"/>
    <m/>
    <m/>
    <m/>
    <x v="2"/>
    <x v="1"/>
    <n v="1"/>
    <x v="2"/>
    <n v="15000"/>
    <n v="0"/>
    <n v="15000"/>
    <n v="0"/>
    <n v="0"/>
    <n v="1500"/>
    <n v="0"/>
    <n v="0"/>
    <n v="16500"/>
    <s v="Tunai"/>
    <n v="16500"/>
    <m/>
    <m/>
    <m/>
  </r>
  <r>
    <x v="2"/>
    <s v="8WFKL89ZNDW"/>
    <s v="Success"/>
    <s v="OT-42689"/>
    <x v="0"/>
    <x v="0"/>
    <s v="bigben kopi gubeng"/>
    <m/>
    <m/>
    <m/>
    <x v="3"/>
    <x v="0"/>
    <n v="1"/>
    <x v="0"/>
    <n v="20000"/>
    <n v="0"/>
    <n v="20000"/>
    <n v="0"/>
    <n v="0"/>
    <n v="2000"/>
    <n v="0"/>
    <n v="0"/>
    <n v="22000"/>
    <s v="Tunai"/>
    <n v="22000"/>
    <m/>
    <m/>
    <m/>
  </r>
  <r>
    <x v="3"/>
    <s v="QYFLNYQ6WKL"/>
    <s v="Success"/>
    <s v="OT-42689"/>
    <x v="0"/>
    <x v="0"/>
    <s v="bigben kopi gubeng"/>
    <m/>
    <m/>
    <m/>
    <x v="1"/>
    <x v="1"/>
    <n v="1"/>
    <x v="1"/>
    <n v="18000"/>
    <n v="0"/>
    <n v="18000"/>
    <n v="0"/>
    <n v="0"/>
    <n v="1800"/>
    <n v="0"/>
    <n v="0"/>
    <n v="19800"/>
    <s v="Tunai"/>
    <n v="19800"/>
    <m/>
    <m/>
    <m/>
  </r>
  <r>
    <x v="4"/>
    <s v="GZFZL849NG8"/>
    <s v="Success"/>
    <s v="OT-42689"/>
    <x v="0"/>
    <x v="0"/>
    <s v="bigben kopi gubeng"/>
    <m/>
    <m/>
    <m/>
    <x v="2"/>
    <x v="1"/>
    <n v="1"/>
    <x v="2"/>
    <n v="15000"/>
    <n v="0"/>
    <n v="15000"/>
    <n v="0"/>
    <n v="0"/>
    <n v="1500"/>
    <n v="0"/>
    <n v="0"/>
    <n v="16500"/>
    <s v="Tunai"/>
    <n v="16500"/>
    <m/>
    <m/>
    <m/>
  </r>
  <r>
    <x v="5"/>
    <s v="8WFKL894MBQ"/>
    <s v="Success"/>
    <s v="OT-42689"/>
    <x v="0"/>
    <x v="0"/>
    <s v="bigben kopi gubeng"/>
    <m/>
    <m/>
    <m/>
    <x v="2"/>
    <x v="1"/>
    <n v="1"/>
    <x v="2"/>
    <n v="15000"/>
    <n v="0"/>
    <n v="15000"/>
    <n v="0"/>
    <n v="0"/>
    <n v="1500"/>
    <n v="0"/>
    <n v="0"/>
    <n v="16500"/>
    <s v="Tunai"/>
    <n v="16500"/>
    <m/>
    <m/>
    <m/>
  </r>
  <r>
    <x v="6"/>
    <s v="PKFPRMLZR94"/>
    <s v="Success"/>
    <s v="OT-42689"/>
    <x v="0"/>
    <x v="0"/>
    <s v="bigben kopi gubeng"/>
    <m/>
    <m/>
    <m/>
    <x v="0"/>
    <x v="0"/>
    <n v="1"/>
    <x v="0"/>
    <n v="20000"/>
    <n v="0"/>
    <n v="20000"/>
    <n v="0"/>
    <n v="0"/>
    <n v="2000"/>
    <n v="0"/>
    <n v="0"/>
    <n v="22000"/>
    <s v="Tunai"/>
    <n v="22000"/>
    <m/>
    <m/>
    <m/>
  </r>
  <r>
    <x v="7"/>
    <s v="4VFPY9KQD77"/>
    <s v="Success"/>
    <s v="OT-42689"/>
    <x v="0"/>
    <x v="0"/>
    <s v="bigben kopi gubeng"/>
    <m/>
    <m/>
    <m/>
    <x v="2"/>
    <x v="1"/>
    <n v="1"/>
    <x v="2"/>
    <n v="15000"/>
    <n v="0"/>
    <n v="15000"/>
    <n v="0"/>
    <n v="0"/>
    <n v="1500"/>
    <n v="0"/>
    <n v="0"/>
    <n v="16500"/>
    <s v="Tunai"/>
    <n v="16500"/>
    <m/>
    <m/>
    <m/>
  </r>
  <r>
    <x v="8"/>
    <s v="KBFDNLRPDZB"/>
    <s v="Success"/>
    <s v="OT-42689"/>
    <x v="0"/>
    <x v="0"/>
    <s v="bigben kopi gubeng"/>
    <m/>
    <m/>
    <m/>
    <x v="2"/>
    <x v="1"/>
    <n v="1"/>
    <x v="2"/>
    <n v="15000"/>
    <n v="0"/>
    <n v="15000"/>
    <n v="0"/>
    <n v="0"/>
    <n v="1500"/>
    <n v="0"/>
    <n v="0"/>
    <n v="16500"/>
    <s v="Tunai"/>
    <n v="16500"/>
    <m/>
    <m/>
    <m/>
  </r>
  <r>
    <x v="9"/>
    <s v="LJFLKMYYYR9"/>
    <s v="Success"/>
    <s v="OT-42689"/>
    <x v="0"/>
    <x v="0"/>
    <s v="bigben kopi gubeng"/>
    <m/>
    <m/>
    <m/>
    <x v="1"/>
    <x v="1"/>
    <n v="1"/>
    <x v="1"/>
    <n v="18000"/>
    <n v="0"/>
    <n v="36000"/>
    <n v="0"/>
    <n v="0"/>
    <n v="3600"/>
    <n v="0"/>
    <n v="0"/>
    <n v="39600"/>
    <s v="Tunai"/>
    <n v="39600"/>
    <m/>
    <m/>
    <m/>
  </r>
  <r>
    <x v="9"/>
    <s v="LJFLKMYYYR9"/>
    <s v="Success"/>
    <s v="OT-42689"/>
    <x v="0"/>
    <x v="0"/>
    <s v="bigben kopi gubeng"/>
    <m/>
    <m/>
    <m/>
    <x v="4"/>
    <x v="1"/>
    <n v="1"/>
    <x v="1"/>
    <n v="18000"/>
    <n v="0"/>
    <m/>
    <m/>
    <m/>
    <m/>
    <m/>
    <m/>
    <m/>
    <m/>
    <m/>
    <m/>
    <m/>
    <m/>
  </r>
  <r>
    <x v="10"/>
    <s v="7WFJ9RMMMBN"/>
    <s v="Success"/>
    <s v="OT-42689"/>
    <x v="0"/>
    <x v="0"/>
    <s v="bigben kopi gubeng"/>
    <m/>
    <m/>
    <m/>
    <x v="4"/>
    <x v="1"/>
    <n v="1"/>
    <x v="1"/>
    <n v="18000"/>
    <n v="0"/>
    <n v="18000"/>
    <n v="0"/>
    <n v="0"/>
    <n v="1800"/>
    <n v="0"/>
    <n v="0"/>
    <n v="19800"/>
    <s v="Tunai"/>
    <n v="19800"/>
    <m/>
    <m/>
    <m/>
  </r>
  <r>
    <x v="11"/>
    <s v="ZDFRG9BBW9B"/>
    <s v="Success"/>
    <s v="OT-42689"/>
    <x v="0"/>
    <x v="0"/>
    <s v="bigben kopi gubeng"/>
    <m/>
    <m/>
    <m/>
    <x v="2"/>
    <x v="1"/>
    <n v="1"/>
    <x v="2"/>
    <n v="15000"/>
    <n v="0"/>
    <n v="15000"/>
    <n v="0"/>
    <n v="0"/>
    <n v="1500"/>
    <n v="0"/>
    <n v="0"/>
    <n v="16500"/>
    <s v="Tunai"/>
    <n v="16500"/>
    <m/>
    <m/>
    <m/>
  </r>
  <r>
    <x v="12"/>
    <s v="QYFLNYQQWVB"/>
    <s v="Success"/>
    <s v="OT-42689"/>
    <x v="0"/>
    <x v="0"/>
    <s v="bigben kopi gubeng"/>
    <m/>
    <m/>
    <m/>
    <x v="0"/>
    <x v="0"/>
    <n v="1"/>
    <x v="0"/>
    <n v="20000"/>
    <n v="0"/>
    <n v="20000"/>
    <n v="0"/>
    <n v="0"/>
    <n v="2000"/>
    <n v="0"/>
    <n v="0"/>
    <n v="22000"/>
    <s v="Tunai"/>
    <n v="22000"/>
    <m/>
    <m/>
    <m/>
  </r>
  <r>
    <x v="13"/>
    <s v="4VFPY9KKJRR"/>
    <s v="Success"/>
    <s v="OT-42689"/>
    <x v="0"/>
    <x v="0"/>
    <s v="bigben kopi gubeng"/>
    <m/>
    <m/>
    <m/>
    <x v="1"/>
    <x v="1"/>
    <n v="1"/>
    <x v="1"/>
    <n v="18000"/>
    <n v="0"/>
    <n v="18000"/>
    <n v="0"/>
    <n v="0"/>
    <n v="1800"/>
    <n v="0"/>
    <n v="0"/>
    <n v="19800"/>
    <s v="Tunai"/>
    <n v="19800"/>
    <m/>
    <m/>
    <m/>
  </r>
  <r>
    <x v="14"/>
    <s v="VBFZG4QQNKL"/>
    <s v="Success"/>
    <s v="OT-42689"/>
    <x v="0"/>
    <x v="0"/>
    <s v="bigben kopi gubeng"/>
    <m/>
    <m/>
    <m/>
    <x v="2"/>
    <x v="1"/>
    <n v="1"/>
    <x v="2"/>
    <n v="15000"/>
    <n v="0"/>
    <n v="15000"/>
    <n v="0"/>
    <n v="0"/>
    <n v="1500"/>
    <n v="0"/>
    <n v="0"/>
    <n v="16500"/>
    <s v="Tunai"/>
    <n v="16500"/>
    <m/>
    <m/>
    <m/>
  </r>
  <r>
    <x v="15"/>
    <s v="ZDFRG9BBYYB"/>
    <s v="Success"/>
    <s v="OT-42689"/>
    <x v="0"/>
    <x v="0"/>
    <s v="bigben kopi gubeng"/>
    <m/>
    <m/>
    <m/>
    <x v="5"/>
    <x v="1"/>
    <n v="1"/>
    <x v="2"/>
    <n v="15000"/>
    <n v="0"/>
    <n v="15000"/>
    <n v="0"/>
    <n v="0"/>
    <n v="1500"/>
    <n v="0"/>
    <n v="0"/>
    <n v="16500"/>
    <s v="Tunai"/>
    <n v="16500"/>
    <m/>
    <m/>
    <m/>
  </r>
  <r>
    <x v="16"/>
    <s v="LJFLKMYYD9D"/>
    <s v="Success"/>
    <s v="OT-42689"/>
    <x v="0"/>
    <x v="0"/>
    <s v="bigben kopi gubeng"/>
    <m/>
    <m/>
    <m/>
    <x v="4"/>
    <x v="1"/>
    <n v="1"/>
    <x v="1"/>
    <n v="18000"/>
    <n v="0"/>
    <n v="18000"/>
    <n v="0"/>
    <n v="0"/>
    <n v="1800"/>
    <n v="0"/>
    <n v="0"/>
    <n v="19800"/>
    <s v="Tunai"/>
    <n v="19800"/>
    <m/>
    <m/>
    <m/>
  </r>
  <r>
    <x v="17"/>
    <s v="MJFGJD6M49D"/>
    <s v="Success"/>
    <s v="OT-42689"/>
    <x v="0"/>
    <x v="0"/>
    <s v="bigben kopi gubeng"/>
    <m/>
    <m/>
    <m/>
    <x v="6"/>
    <x v="1"/>
    <n v="1"/>
    <x v="1"/>
    <n v="18000"/>
    <n v="0"/>
    <n v="18000"/>
    <n v="0"/>
    <n v="0"/>
    <n v="1800"/>
    <n v="0"/>
    <n v="0"/>
    <n v="19800"/>
    <s v="Tunai"/>
    <n v="19800"/>
    <m/>
    <m/>
    <m/>
  </r>
  <r>
    <x v="18"/>
    <s v="7WFJ9RM8YPJ"/>
    <s v="Success"/>
    <s v="OT-42689"/>
    <x v="0"/>
    <x v="0"/>
    <s v="bigben kopi gubeng"/>
    <m/>
    <m/>
    <m/>
    <x v="3"/>
    <x v="0"/>
    <n v="1"/>
    <x v="0"/>
    <n v="20000"/>
    <n v="0"/>
    <n v="20000"/>
    <n v="0"/>
    <n v="0"/>
    <n v="2000"/>
    <n v="0"/>
    <n v="0"/>
    <n v="22000"/>
    <s v="Tunai"/>
    <n v="22000"/>
    <m/>
    <m/>
    <m/>
  </r>
  <r>
    <x v="19"/>
    <s v="NDFRVZ96P46"/>
    <s v="Success"/>
    <s v="OT-42689"/>
    <x v="0"/>
    <x v="0"/>
    <s v="bigben kopi gubeng"/>
    <m/>
    <m/>
    <m/>
    <x v="2"/>
    <x v="1"/>
    <n v="1"/>
    <x v="2"/>
    <n v="15000"/>
    <n v="0"/>
    <n v="15000"/>
    <n v="0"/>
    <n v="0"/>
    <n v="1500"/>
    <n v="0"/>
    <n v="0"/>
    <n v="16500"/>
    <s v="Tunai"/>
    <n v="16500"/>
    <m/>
    <m/>
    <m/>
  </r>
  <r>
    <x v="20"/>
    <s v="ZDFRG9B7N7L"/>
    <s v="Success"/>
    <s v="OT-42689"/>
    <x v="0"/>
    <x v="0"/>
    <s v="bigben kopi gubeng"/>
    <m/>
    <m/>
    <m/>
    <x v="2"/>
    <x v="1"/>
    <n v="1"/>
    <x v="2"/>
    <n v="15000"/>
    <n v="0"/>
    <n v="15000"/>
    <n v="0"/>
    <n v="0"/>
    <n v="1500"/>
    <n v="0"/>
    <n v="0"/>
    <n v="16500"/>
    <s v="Tunai"/>
    <n v="16500"/>
    <m/>
    <m/>
    <m/>
  </r>
  <r>
    <x v="21"/>
    <s v="RVF7KJ4YD84"/>
    <s v="Success"/>
    <s v="OT-42689"/>
    <x v="0"/>
    <x v="0"/>
    <s v="bigben kopi gubeng"/>
    <m/>
    <m/>
    <m/>
    <x v="0"/>
    <x v="0"/>
    <n v="1"/>
    <x v="0"/>
    <n v="20000"/>
    <n v="0"/>
    <n v="20000"/>
    <n v="0"/>
    <n v="0"/>
    <n v="2000"/>
    <n v="0"/>
    <n v="0"/>
    <n v="22000"/>
    <s v="Tunai"/>
    <n v="22000"/>
    <m/>
    <m/>
    <m/>
  </r>
  <r>
    <x v="22"/>
    <s v="PKFPRMLNQVL"/>
    <s v="Success"/>
    <s v="OT-42689"/>
    <x v="0"/>
    <x v="0"/>
    <s v="bigben kopi gubeng"/>
    <m/>
    <m/>
    <m/>
    <x v="2"/>
    <x v="1"/>
    <n v="1"/>
    <x v="2"/>
    <n v="15000"/>
    <n v="0"/>
    <n v="15000"/>
    <n v="0"/>
    <n v="0"/>
    <n v="1500"/>
    <n v="0"/>
    <n v="0"/>
    <n v="16500"/>
    <s v="Tunai"/>
    <n v="16500"/>
    <m/>
    <m/>
    <m/>
  </r>
  <r>
    <x v="23"/>
    <s v="LJFLKMYRQ44"/>
    <s v="Success"/>
    <s v="OT-42689"/>
    <x v="0"/>
    <x v="0"/>
    <s v="bigben kopi gubeng"/>
    <m/>
    <m/>
    <m/>
    <x v="2"/>
    <x v="1"/>
    <n v="2"/>
    <x v="2"/>
    <n v="30000"/>
    <n v="0"/>
    <n v="50000"/>
    <n v="0"/>
    <n v="0"/>
    <n v="5000"/>
    <n v="0"/>
    <n v="0"/>
    <n v="55000"/>
    <s v="Tunai"/>
    <n v="55000"/>
    <m/>
    <m/>
    <m/>
  </r>
  <r>
    <x v="23"/>
    <s v="LJFLKMYRQ44"/>
    <s v="Success"/>
    <s v="OT-42689"/>
    <x v="0"/>
    <x v="0"/>
    <s v="bigben kopi gubeng"/>
    <m/>
    <m/>
    <m/>
    <x v="0"/>
    <x v="0"/>
    <n v="1"/>
    <x v="0"/>
    <n v="20000"/>
    <n v="0"/>
    <m/>
    <m/>
    <m/>
    <m/>
    <m/>
    <m/>
    <m/>
    <m/>
    <m/>
    <m/>
    <m/>
    <m/>
  </r>
  <r>
    <x v="24"/>
    <s v="9LFR8VDWZQ8"/>
    <s v="Success"/>
    <s v="OT-42689"/>
    <x v="0"/>
    <x v="0"/>
    <s v="bigben kopi gubeng"/>
    <m/>
    <m/>
    <m/>
    <x v="2"/>
    <x v="1"/>
    <n v="1"/>
    <x v="2"/>
    <n v="15000"/>
    <n v="0"/>
    <n v="15000"/>
    <n v="0"/>
    <n v="0"/>
    <n v="1500"/>
    <n v="0"/>
    <n v="0"/>
    <n v="16500"/>
    <s v="Tunai"/>
    <n v="16500"/>
    <m/>
    <m/>
    <m/>
  </r>
  <r>
    <x v="25"/>
    <s v="7WFJ9RM7KQ6"/>
    <s v="Success"/>
    <s v="OT-42689"/>
    <x v="0"/>
    <x v="0"/>
    <s v="bigben kopi gubeng"/>
    <m/>
    <m/>
    <m/>
    <x v="3"/>
    <x v="0"/>
    <n v="1"/>
    <x v="0"/>
    <n v="20000"/>
    <n v="0"/>
    <n v="40000"/>
    <n v="0"/>
    <n v="0"/>
    <n v="4000"/>
    <n v="0"/>
    <n v="0"/>
    <n v="44000"/>
    <s v="Tunai"/>
    <n v="44000"/>
    <m/>
    <m/>
    <m/>
  </r>
  <r>
    <x v="25"/>
    <s v="7WFJ9RM7KQ6"/>
    <s v="Success"/>
    <s v="OT-42689"/>
    <x v="0"/>
    <x v="0"/>
    <s v="bigben kopi gubeng"/>
    <m/>
    <m/>
    <m/>
    <x v="0"/>
    <x v="0"/>
    <n v="1"/>
    <x v="0"/>
    <n v="20000"/>
    <n v="0"/>
    <m/>
    <m/>
    <m/>
    <m/>
    <m/>
    <m/>
    <m/>
    <m/>
    <m/>
    <m/>
    <m/>
    <m/>
  </r>
  <r>
    <x v="26"/>
    <s v="J6FGY97R7DP"/>
    <s v="Success"/>
    <s v="OT-42689"/>
    <x v="0"/>
    <x v="0"/>
    <s v="bigben kopi gubeng"/>
    <m/>
    <m/>
    <m/>
    <x v="5"/>
    <x v="1"/>
    <n v="1"/>
    <x v="2"/>
    <n v="15000"/>
    <n v="0"/>
    <n v="15000"/>
    <n v="0"/>
    <n v="0"/>
    <n v="1500"/>
    <n v="0"/>
    <n v="0"/>
    <n v="16500"/>
    <s v="Tunai"/>
    <n v="16500"/>
    <m/>
    <m/>
    <m/>
  </r>
  <r>
    <x v="27"/>
    <s v="4VFPY9KZWR4"/>
    <s v="Success"/>
    <s v="OT-42689"/>
    <x v="0"/>
    <x v="0"/>
    <s v="bigben kopi gubeng"/>
    <m/>
    <m/>
    <m/>
    <x v="3"/>
    <x v="0"/>
    <n v="1"/>
    <x v="0"/>
    <n v="20000"/>
    <n v="0"/>
    <n v="38000"/>
    <n v="0"/>
    <n v="0"/>
    <n v="3800"/>
    <n v="0"/>
    <n v="0"/>
    <n v="41800"/>
    <s v="Tunai"/>
    <n v="41800"/>
    <m/>
    <m/>
    <m/>
  </r>
  <r>
    <x v="27"/>
    <s v="4VFPY9KZWR4"/>
    <s v="Success"/>
    <s v="OT-42689"/>
    <x v="0"/>
    <x v="0"/>
    <s v="bigben kopi gubeng"/>
    <m/>
    <m/>
    <m/>
    <x v="6"/>
    <x v="1"/>
    <n v="1"/>
    <x v="1"/>
    <n v="18000"/>
    <n v="0"/>
    <m/>
    <m/>
    <m/>
    <m/>
    <m/>
    <m/>
    <m/>
    <m/>
    <m/>
    <m/>
    <m/>
    <m/>
  </r>
  <r>
    <x v="28"/>
    <s v="LJFLKMYZP4B"/>
    <s v="Success"/>
    <s v="OT-42689"/>
    <x v="0"/>
    <x v="0"/>
    <s v="bigben kopi gubeng"/>
    <m/>
    <m/>
    <m/>
    <x v="2"/>
    <x v="1"/>
    <n v="1"/>
    <x v="2"/>
    <n v="15000"/>
    <n v="0"/>
    <n v="15000"/>
    <n v="0"/>
    <n v="0"/>
    <n v="1500"/>
    <n v="0"/>
    <n v="0"/>
    <n v="16500"/>
    <s v="Tunai"/>
    <n v="16500"/>
    <m/>
    <m/>
    <m/>
  </r>
  <r>
    <x v="29"/>
    <s v="QYFLNYQMNVV"/>
    <s v="Success"/>
    <s v="OT-42689"/>
    <x v="0"/>
    <x v="0"/>
    <s v="bigben kopi gubeng"/>
    <m/>
    <m/>
    <m/>
    <x v="2"/>
    <x v="1"/>
    <n v="1"/>
    <x v="2"/>
    <n v="15000"/>
    <n v="0"/>
    <n v="15000"/>
    <n v="0"/>
    <n v="0"/>
    <n v="1500"/>
    <n v="0"/>
    <n v="0"/>
    <n v="16500"/>
    <s v="Tunai"/>
    <n v="16500"/>
    <m/>
    <m/>
    <m/>
  </r>
  <r>
    <x v="30"/>
    <s v="KBFDNLRNWVL"/>
    <s v="Success"/>
    <s v="OT-42689"/>
    <x v="0"/>
    <x v="0"/>
    <s v="bigben kopi gubeng"/>
    <m/>
    <m/>
    <m/>
    <x v="2"/>
    <x v="1"/>
    <n v="1"/>
    <x v="2"/>
    <n v="15000"/>
    <n v="0"/>
    <n v="15000"/>
    <n v="0"/>
    <n v="0"/>
    <n v="1500"/>
    <n v="0"/>
    <n v="0"/>
    <n v="16500"/>
    <s v="Tunai"/>
    <n v="16500"/>
    <m/>
    <m/>
    <m/>
  </r>
  <r>
    <x v="31"/>
    <s v="QYFLNYRQNZW"/>
    <s v="Success"/>
    <s v="OT-42689"/>
    <x v="0"/>
    <x v="0"/>
    <s v="bigben kopi gubeng"/>
    <m/>
    <m/>
    <m/>
    <x v="2"/>
    <x v="1"/>
    <n v="1"/>
    <x v="2"/>
    <n v="15000"/>
    <n v="0"/>
    <n v="15000"/>
    <n v="0"/>
    <n v="0"/>
    <n v="1500"/>
    <n v="0"/>
    <n v="0"/>
    <n v="16500"/>
    <s v="Tunai"/>
    <n v="16500"/>
    <m/>
    <m/>
    <m/>
  </r>
  <r>
    <x v="32"/>
    <s v="J6FGY9VW7RD"/>
    <s v="Success"/>
    <s v="OT-42689"/>
    <x v="0"/>
    <x v="0"/>
    <s v="bigben kopi gubeng"/>
    <m/>
    <m/>
    <m/>
    <x v="5"/>
    <x v="1"/>
    <n v="1"/>
    <x v="2"/>
    <n v="15000"/>
    <n v="0"/>
    <n v="15000"/>
    <n v="0"/>
    <n v="0"/>
    <n v="1500"/>
    <n v="0"/>
    <n v="0"/>
    <n v="16500"/>
    <s v="Tunai"/>
    <n v="16500"/>
    <m/>
    <m/>
    <m/>
  </r>
  <r>
    <x v="33"/>
    <s v="MJFGJDMZMGW"/>
    <s v="Success"/>
    <s v="OT-42689"/>
    <x v="0"/>
    <x v="0"/>
    <s v="bigben kopi gubeng"/>
    <m/>
    <m/>
    <m/>
    <x v="6"/>
    <x v="1"/>
    <n v="1"/>
    <x v="1"/>
    <n v="18000"/>
    <n v="0"/>
    <n v="54000"/>
    <n v="0"/>
    <n v="0"/>
    <n v="5400"/>
    <n v="0"/>
    <n v="0"/>
    <n v="59400"/>
    <s v="Tunai"/>
    <n v="59400"/>
    <m/>
    <m/>
    <m/>
  </r>
  <r>
    <x v="33"/>
    <s v="MJFGJDMZMGW"/>
    <s v="Success"/>
    <s v="OT-42689"/>
    <x v="0"/>
    <x v="0"/>
    <s v="bigben kopi gubeng"/>
    <m/>
    <m/>
    <m/>
    <x v="1"/>
    <x v="1"/>
    <n v="2"/>
    <x v="1"/>
    <n v="36000"/>
    <n v="0"/>
    <m/>
    <m/>
    <m/>
    <m/>
    <m/>
    <m/>
    <m/>
    <m/>
    <m/>
    <m/>
    <m/>
    <m/>
  </r>
  <r>
    <x v="34"/>
    <s v="GZFZL8GQBM8"/>
    <s v="Success"/>
    <s v="OT-42689"/>
    <x v="0"/>
    <x v="0"/>
    <s v="bigben kopi gubeng"/>
    <m/>
    <m/>
    <m/>
    <x v="0"/>
    <x v="0"/>
    <n v="1"/>
    <x v="0"/>
    <n v="20000"/>
    <n v="0"/>
    <n v="20000"/>
    <n v="0"/>
    <n v="0"/>
    <n v="2000"/>
    <n v="0"/>
    <n v="0"/>
    <n v="22000"/>
    <s v="Tunai"/>
    <n v="22000"/>
    <m/>
    <m/>
    <m/>
  </r>
  <r>
    <x v="35"/>
    <s v="PKFPRMGDJZD"/>
    <s v="Success"/>
    <s v="OT-42689"/>
    <x v="0"/>
    <x v="0"/>
    <s v="bigben kopi gubeng"/>
    <m/>
    <m/>
    <m/>
    <x v="6"/>
    <x v="1"/>
    <n v="1"/>
    <x v="1"/>
    <n v="18000"/>
    <n v="0"/>
    <n v="18000"/>
    <n v="0"/>
    <n v="0"/>
    <n v="1800"/>
    <n v="0"/>
    <n v="0"/>
    <n v="19800"/>
    <s v="Tunai"/>
    <n v="19800"/>
    <m/>
    <m/>
    <m/>
  </r>
  <r>
    <x v="36"/>
    <s v="7WFJ9R84YLM"/>
    <s v="Success"/>
    <s v="OT-42689"/>
    <x v="0"/>
    <x v="0"/>
    <s v="bigben kopi gubeng"/>
    <m/>
    <m/>
    <m/>
    <x v="5"/>
    <x v="1"/>
    <n v="1"/>
    <x v="2"/>
    <n v="15000"/>
    <n v="0"/>
    <n v="15000"/>
    <n v="0"/>
    <n v="0"/>
    <n v="1500"/>
    <n v="0"/>
    <n v="0"/>
    <n v="16500"/>
    <s v="Tunai"/>
    <n v="16500"/>
    <m/>
    <m/>
    <m/>
  </r>
  <r>
    <x v="37"/>
    <s v="ZDFRG9W9Z88"/>
    <s v="Success"/>
    <s v="OT-42689"/>
    <x v="0"/>
    <x v="0"/>
    <s v="bigben kopi gubeng"/>
    <m/>
    <m/>
    <m/>
    <x v="1"/>
    <x v="1"/>
    <n v="1"/>
    <x v="1"/>
    <n v="18000"/>
    <n v="0"/>
    <n v="18000"/>
    <n v="0"/>
    <n v="0"/>
    <n v="1800"/>
    <n v="0"/>
    <n v="0"/>
    <n v="19800"/>
    <s v="Tunai"/>
    <n v="19800"/>
    <m/>
    <m/>
    <m/>
  </r>
  <r>
    <x v="38"/>
    <s v="4VFPY9WZRRB"/>
    <s v="Success"/>
    <s v="OT-42689"/>
    <x v="0"/>
    <x v="0"/>
    <s v="bigben kopi gubeng"/>
    <m/>
    <m/>
    <m/>
    <x v="7"/>
    <x v="0"/>
    <n v="1"/>
    <x v="0"/>
    <n v="20000"/>
    <n v="0"/>
    <n v="20000"/>
    <n v="0"/>
    <n v="0"/>
    <n v="2000"/>
    <n v="0"/>
    <n v="0"/>
    <n v="22000"/>
    <s v="Tunai"/>
    <n v="22000"/>
    <m/>
    <m/>
    <m/>
  </r>
  <r>
    <x v="39"/>
    <s v="8WFKL8DW76Z"/>
    <s v="Success"/>
    <s v="OT-42689"/>
    <x v="0"/>
    <x v="0"/>
    <s v="bigben kopi gubeng"/>
    <m/>
    <m/>
    <m/>
    <x v="1"/>
    <x v="1"/>
    <n v="1"/>
    <x v="1"/>
    <n v="18000"/>
    <n v="0"/>
    <n v="18000"/>
    <n v="0"/>
    <n v="0"/>
    <n v="1800"/>
    <n v="0"/>
    <n v="0"/>
    <n v="19800"/>
    <s v="Tunai"/>
    <n v="19800"/>
    <m/>
    <m/>
    <m/>
  </r>
  <r>
    <x v="40"/>
    <s v="B6FG8W9Q68R"/>
    <s v="Success"/>
    <s v="OT-42689"/>
    <x v="0"/>
    <x v="0"/>
    <s v="bigben kopi gubeng"/>
    <m/>
    <m/>
    <m/>
    <x v="1"/>
    <x v="1"/>
    <n v="1"/>
    <x v="1"/>
    <n v="18000"/>
    <n v="0"/>
    <n v="36000"/>
    <n v="0"/>
    <n v="0"/>
    <n v="3600"/>
    <n v="0"/>
    <n v="0"/>
    <n v="39600"/>
    <s v="Tunai"/>
    <n v="39600"/>
    <m/>
    <m/>
    <m/>
  </r>
  <r>
    <x v="40"/>
    <s v="B6FG8W9Q68R"/>
    <s v="Success"/>
    <s v="OT-42689"/>
    <x v="0"/>
    <x v="0"/>
    <s v="bigben kopi gubeng"/>
    <m/>
    <m/>
    <m/>
    <x v="8"/>
    <x v="1"/>
    <n v="1"/>
    <x v="1"/>
    <n v="18000"/>
    <n v="0"/>
    <m/>
    <m/>
    <m/>
    <m/>
    <m/>
    <m/>
    <m/>
    <m/>
    <m/>
    <m/>
    <m/>
    <m/>
  </r>
  <r>
    <x v="41"/>
    <s v="68FWLDGJBWV"/>
    <s v="Success"/>
    <s v="OT-42689"/>
    <x v="0"/>
    <x v="0"/>
    <s v="bigben kopi gubeng"/>
    <m/>
    <m/>
    <m/>
    <x v="0"/>
    <x v="0"/>
    <n v="1"/>
    <x v="0"/>
    <n v="20000"/>
    <n v="0"/>
    <n v="20000"/>
    <n v="0"/>
    <n v="0"/>
    <n v="2000"/>
    <n v="0"/>
    <n v="0"/>
    <n v="22000"/>
    <s v="Tunai"/>
    <n v="22000"/>
    <m/>
    <m/>
    <m/>
  </r>
  <r>
    <x v="42"/>
    <s v="WLFMP4GR76V"/>
    <s v="Success"/>
    <s v="OT-42689"/>
    <x v="0"/>
    <x v="0"/>
    <s v="bigben kopi gubeng"/>
    <m/>
    <m/>
    <m/>
    <x v="2"/>
    <x v="1"/>
    <n v="1"/>
    <x v="2"/>
    <n v="15000"/>
    <n v="0"/>
    <n v="15000"/>
    <n v="0"/>
    <n v="0"/>
    <n v="1500"/>
    <n v="0"/>
    <n v="0"/>
    <n v="16500"/>
    <s v="Tunai"/>
    <n v="16500"/>
    <m/>
    <m/>
    <m/>
  </r>
  <r>
    <x v="43"/>
    <s v="ZDFRG9WPNYQ"/>
    <s v="Success"/>
    <s v="OT-42689"/>
    <x v="0"/>
    <x v="0"/>
    <s v="bigben kopi gubeng"/>
    <m/>
    <m/>
    <m/>
    <x v="6"/>
    <x v="1"/>
    <n v="1"/>
    <x v="1"/>
    <n v="18000"/>
    <n v="0"/>
    <n v="18000"/>
    <n v="0"/>
    <n v="0"/>
    <n v="1800"/>
    <n v="0"/>
    <n v="0"/>
    <n v="19800"/>
    <s v="Tunai"/>
    <n v="19800"/>
    <m/>
    <m/>
    <m/>
  </r>
  <r>
    <x v="44"/>
    <s v="WLFMP4GPB7D"/>
    <s v="Success"/>
    <s v="OT-42689"/>
    <x v="0"/>
    <x v="0"/>
    <s v="bigben kopi gubeng"/>
    <m/>
    <m/>
    <m/>
    <x v="2"/>
    <x v="1"/>
    <n v="1"/>
    <x v="2"/>
    <n v="15000"/>
    <n v="0"/>
    <n v="15000"/>
    <n v="0"/>
    <n v="0"/>
    <n v="1500"/>
    <n v="0"/>
    <n v="0"/>
    <n v="16500"/>
    <s v="Tunai"/>
    <n v="16500"/>
    <m/>
    <m/>
    <m/>
  </r>
  <r>
    <x v="45"/>
    <s v="9LFR8VJ88MZ"/>
    <s v="Success"/>
    <s v="OT-42689"/>
    <x v="0"/>
    <x v="0"/>
    <s v="bigben kopi gubeng"/>
    <m/>
    <m/>
    <m/>
    <x v="2"/>
    <x v="1"/>
    <n v="1"/>
    <x v="2"/>
    <n v="15000"/>
    <n v="0"/>
    <n v="15000"/>
    <n v="0"/>
    <n v="0"/>
    <n v="1500"/>
    <n v="0"/>
    <n v="0"/>
    <n v="16500"/>
    <s v="Tunai"/>
    <n v="16500"/>
    <m/>
    <m/>
    <m/>
  </r>
  <r>
    <x v="46"/>
    <s v="DZFVWZ8M7M8"/>
    <s v="Success"/>
    <s v="OT-42689"/>
    <x v="0"/>
    <x v="0"/>
    <s v="bigben kopi gubeng"/>
    <m/>
    <m/>
    <m/>
    <x v="1"/>
    <x v="1"/>
    <n v="1"/>
    <x v="1"/>
    <n v="18000"/>
    <n v="0"/>
    <n v="18000"/>
    <n v="0"/>
    <n v="0"/>
    <n v="1800"/>
    <n v="0"/>
    <n v="0"/>
    <n v="19800"/>
    <s v="Tunai"/>
    <n v="19800"/>
    <m/>
    <m/>
    <m/>
  </r>
  <r>
    <x v="47"/>
    <s v="YQF8B6WGMRP"/>
    <s v="Success"/>
    <s v="OT-42689"/>
    <x v="0"/>
    <x v="0"/>
    <s v="bigben kopi gubeng"/>
    <m/>
    <m/>
    <m/>
    <x v="9"/>
    <x v="1"/>
    <n v="1"/>
    <x v="3"/>
    <n v="13000"/>
    <n v="0"/>
    <n v="13000"/>
    <n v="0"/>
    <n v="0"/>
    <n v="1300"/>
    <n v="0"/>
    <n v="0"/>
    <n v="14300"/>
    <s v="Tunai"/>
    <n v="14300"/>
    <m/>
    <m/>
    <m/>
  </r>
  <r>
    <x v="48"/>
    <s v="QYFLNYWW67V"/>
    <s v="Success"/>
    <s v="OT-42689"/>
    <x v="0"/>
    <x v="0"/>
    <s v="bigben kopi gubeng"/>
    <m/>
    <m/>
    <m/>
    <x v="2"/>
    <x v="1"/>
    <n v="1"/>
    <x v="2"/>
    <n v="15000"/>
    <n v="0"/>
    <n v="15000"/>
    <n v="0"/>
    <n v="0"/>
    <n v="1500"/>
    <n v="0"/>
    <n v="0"/>
    <n v="16500"/>
    <s v="Tunai"/>
    <n v="16500"/>
    <m/>
    <m/>
    <m/>
  </r>
  <r>
    <x v="49"/>
    <s v="NDFRVZ68GLN"/>
    <s v="Success"/>
    <s v="OT-42689"/>
    <x v="0"/>
    <x v="0"/>
    <s v="bigben kopi gubeng"/>
    <m/>
    <m/>
    <m/>
    <x v="0"/>
    <x v="0"/>
    <n v="1"/>
    <x v="0"/>
    <n v="20000"/>
    <n v="0"/>
    <n v="20000"/>
    <n v="0"/>
    <n v="0"/>
    <n v="2000"/>
    <n v="0"/>
    <n v="0"/>
    <n v="22000"/>
    <s v="Tunai"/>
    <n v="22000"/>
    <m/>
    <m/>
    <m/>
  </r>
  <r>
    <x v="50"/>
    <s v="DZFVWZRPG6B"/>
    <s v="Success"/>
    <s v="OT-42689"/>
    <x v="0"/>
    <x v="0"/>
    <s v="bigben kopi gubeng"/>
    <m/>
    <m/>
    <m/>
    <x v="7"/>
    <x v="0"/>
    <n v="1"/>
    <x v="0"/>
    <n v="20000"/>
    <n v="0"/>
    <n v="20000"/>
    <n v="0"/>
    <n v="0"/>
    <n v="2000"/>
    <n v="0"/>
    <n v="0"/>
    <n v="22000"/>
    <s v="Tunai"/>
    <n v="22000"/>
    <m/>
    <m/>
    <m/>
  </r>
  <r>
    <x v="51"/>
    <s v="DZFVWZRZWMD"/>
    <s v="Success"/>
    <s v="OT-42689"/>
    <x v="0"/>
    <x v="0"/>
    <s v="bigben kopi gubeng"/>
    <m/>
    <m/>
    <m/>
    <x v="2"/>
    <x v="1"/>
    <n v="1"/>
    <x v="2"/>
    <n v="15000"/>
    <n v="0"/>
    <n v="15000"/>
    <n v="0"/>
    <n v="0"/>
    <n v="1500"/>
    <n v="0"/>
    <n v="0"/>
    <n v="16500"/>
    <s v="Tunai"/>
    <n v="16500"/>
    <m/>
    <m/>
    <m/>
  </r>
  <r>
    <x v="52"/>
    <s v="68FWLD98L6B"/>
    <s v="Success"/>
    <s v="OT-42689"/>
    <x v="0"/>
    <x v="0"/>
    <s v="bigben kopi gubeng"/>
    <m/>
    <m/>
    <m/>
    <x v="2"/>
    <x v="1"/>
    <n v="1"/>
    <x v="2"/>
    <n v="15000"/>
    <n v="0"/>
    <n v="28000"/>
    <n v="0"/>
    <n v="0"/>
    <n v="2800"/>
    <n v="0"/>
    <n v="0"/>
    <n v="30800"/>
    <s v="Tunai"/>
    <n v="30800"/>
    <m/>
    <m/>
    <m/>
  </r>
  <r>
    <x v="52"/>
    <s v="68FWLD98L6B"/>
    <s v="Success"/>
    <s v="OT-42689"/>
    <x v="0"/>
    <x v="0"/>
    <s v="bigben kopi gubeng"/>
    <m/>
    <m/>
    <m/>
    <x v="9"/>
    <x v="1"/>
    <n v="1"/>
    <x v="3"/>
    <n v="13000"/>
    <n v="0"/>
    <m/>
    <m/>
    <m/>
    <m/>
    <m/>
    <m/>
    <m/>
    <m/>
    <m/>
    <m/>
    <m/>
    <m/>
  </r>
  <r>
    <x v="53"/>
    <s v="VBFZG46NMKL"/>
    <s v="Success"/>
    <s v="OT-42689"/>
    <x v="0"/>
    <x v="0"/>
    <s v="bigben kopi gubeng"/>
    <m/>
    <m/>
    <m/>
    <x v="2"/>
    <x v="1"/>
    <n v="1"/>
    <x v="2"/>
    <n v="15000"/>
    <n v="0"/>
    <n v="15000"/>
    <n v="0"/>
    <n v="0"/>
    <n v="1500"/>
    <n v="0"/>
    <n v="0"/>
    <n v="16500"/>
    <s v="Tunai"/>
    <n v="16500"/>
    <m/>
    <m/>
    <m/>
  </r>
  <r>
    <x v="54"/>
    <s v="MJFGJDZBLQR"/>
    <s v="Success"/>
    <s v="OT-42689"/>
    <x v="0"/>
    <x v="0"/>
    <s v="bigben kopi gubeng"/>
    <m/>
    <m/>
    <m/>
    <x v="2"/>
    <x v="1"/>
    <n v="2"/>
    <x v="2"/>
    <n v="30000"/>
    <n v="0"/>
    <n v="30000"/>
    <n v="0"/>
    <n v="0"/>
    <n v="3000"/>
    <n v="0"/>
    <n v="0"/>
    <n v="33000"/>
    <s v="Tunai"/>
    <n v="33000"/>
    <m/>
    <m/>
    <m/>
  </r>
  <r>
    <x v="55"/>
    <s v="ZDFRG9JPBYR"/>
    <s v="Success"/>
    <s v="OT-42689"/>
    <x v="0"/>
    <x v="0"/>
    <s v="bigben kopi gubeng"/>
    <m/>
    <m/>
    <m/>
    <x v="3"/>
    <x v="0"/>
    <n v="1"/>
    <x v="0"/>
    <n v="20000"/>
    <n v="0"/>
    <n v="20000"/>
    <n v="0"/>
    <n v="0"/>
    <n v="2000"/>
    <n v="0"/>
    <n v="0"/>
    <n v="22000"/>
    <s v="Tunai"/>
    <n v="22000"/>
    <m/>
    <m/>
    <m/>
  </r>
  <r>
    <x v="56"/>
    <s v="B6FG8WLKVQK"/>
    <s v="Success"/>
    <s v="OT-42689"/>
    <x v="0"/>
    <x v="0"/>
    <s v="bigben kopi gubeng"/>
    <m/>
    <m/>
    <m/>
    <x v="2"/>
    <x v="1"/>
    <n v="1"/>
    <x v="2"/>
    <n v="15000"/>
    <n v="0"/>
    <n v="15000"/>
    <n v="0"/>
    <n v="0"/>
    <n v="1500"/>
    <n v="0"/>
    <n v="0"/>
    <n v="16500"/>
    <s v="Tunai"/>
    <n v="16500"/>
    <m/>
    <m/>
    <m/>
  </r>
  <r>
    <x v="57"/>
    <s v="QYFLNYWNGPZ"/>
    <s v="Success"/>
    <s v="OT-42689"/>
    <x v="0"/>
    <x v="0"/>
    <s v="bigben kopi gubeng"/>
    <m/>
    <m/>
    <m/>
    <x v="1"/>
    <x v="1"/>
    <n v="1"/>
    <x v="1"/>
    <n v="18000"/>
    <n v="0"/>
    <n v="18000"/>
    <n v="0"/>
    <n v="0"/>
    <n v="1800"/>
    <n v="0"/>
    <n v="0"/>
    <n v="19800"/>
    <s v="Tunai"/>
    <n v="19800"/>
    <m/>
    <m/>
    <m/>
  </r>
  <r>
    <x v="58"/>
    <s v="KBFDNLQNGQZ"/>
    <s v="Success"/>
    <s v="OT-42689"/>
    <x v="0"/>
    <x v="0"/>
    <s v="bigben kopi gubeng"/>
    <m/>
    <m/>
    <m/>
    <x v="3"/>
    <x v="0"/>
    <n v="1"/>
    <x v="0"/>
    <n v="20000"/>
    <n v="0"/>
    <n v="20000"/>
    <n v="0"/>
    <n v="0"/>
    <n v="2000"/>
    <n v="0"/>
    <n v="0"/>
    <n v="22000"/>
    <s v="Tunai"/>
    <n v="22000"/>
    <m/>
    <m/>
    <m/>
  </r>
  <r>
    <x v="59"/>
    <s v="8WFKL8RLQGK"/>
    <s v="Success"/>
    <s v="OT-42689"/>
    <x v="0"/>
    <x v="0"/>
    <s v="bigben kopi gubeng"/>
    <m/>
    <m/>
    <m/>
    <x v="6"/>
    <x v="1"/>
    <n v="1"/>
    <x v="1"/>
    <n v="18000"/>
    <n v="0"/>
    <n v="18000"/>
    <n v="0"/>
    <n v="0"/>
    <n v="1800"/>
    <n v="0"/>
    <n v="0"/>
    <n v="19800"/>
    <s v="Tunai"/>
    <n v="19800"/>
    <m/>
    <m/>
    <m/>
  </r>
  <r>
    <x v="60"/>
    <s v="QYFLNYWJWPK"/>
    <s v="Success"/>
    <s v="OT-42689"/>
    <x v="0"/>
    <x v="0"/>
    <s v="bigben kopi gubeng"/>
    <m/>
    <m/>
    <m/>
    <x v="5"/>
    <x v="1"/>
    <n v="1"/>
    <x v="2"/>
    <n v="15000"/>
    <n v="0"/>
    <n v="15000"/>
    <n v="0"/>
    <n v="0"/>
    <n v="1500"/>
    <n v="0"/>
    <n v="0"/>
    <n v="16500"/>
    <s v="Tunai"/>
    <n v="16500"/>
    <m/>
    <m/>
    <m/>
  </r>
  <r>
    <x v="61"/>
    <s v="KBFDNLQ78ZY"/>
    <s v="Success"/>
    <s v="OT-42689"/>
    <x v="0"/>
    <x v="0"/>
    <s v="bigben kopi gubeng"/>
    <m/>
    <m/>
    <m/>
    <x v="1"/>
    <x v="1"/>
    <n v="1"/>
    <x v="1"/>
    <n v="18000"/>
    <n v="0"/>
    <n v="18000"/>
    <n v="0"/>
    <n v="0"/>
    <n v="1800"/>
    <n v="0"/>
    <n v="0"/>
    <n v="19800"/>
    <s v="Tunai"/>
    <n v="19800"/>
    <m/>
    <m/>
    <m/>
  </r>
  <r>
    <x v="62"/>
    <s v="7WFJ9RYL4NG"/>
    <s v="Success"/>
    <s v="OT-42689"/>
    <x v="0"/>
    <x v="0"/>
    <s v="bigben kopi gubeng"/>
    <m/>
    <m/>
    <m/>
    <x v="2"/>
    <x v="1"/>
    <n v="2"/>
    <x v="2"/>
    <n v="30000"/>
    <n v="0"/>
    <n v="48000"/>
    <n v="0"/>
    <n v="0"/>
    <n v="4800"/>
    <n v="0"/>
    <n v="0"/>
    <n v="52800"/>
    <s v="Tunai"/>
    <n v="52800"/>
    <m/>
    <m/>
    <m/>
  </r>
  <r>
    <x v="62"/>
    <s v="7WFJ9RYL4NG"/>
    <s v="Success"/>
    <s v="OT-42689"/>
    <x v="0"/>
    <x v="0"/>
    <s v="bigben kopi gubeng"/>
    <m/>
    <m/>
    <m/>
    <x v="6"/>
    <x v="1"/>
    <n v="1"/>
    <x v="1"/>
    <n v="18000"/>
    <n v="0"/>
    <m/>
    <m/>
    <m/>
    <m/>
    <m/>
    <m/>
    <m/>
    <m/>
    <m/>
    <m/>
    <m/>
    <m/>
  </r>
  <r>
    <x v="63"/>
    <s v="ZDFRG9J49Q7"/>
    <s v="Success"/>
    <s v="OT-42689"/>
    <x v="0"/>
    <x v="0"/>
    <s v="bigben kopi gubeng"/>
    <m/>
    <m/>
    <m/>
    <x v="2"/>
    <x v="1"/>
    <n v="1"/>
    <x v="2"/>
    <n v="15000"/>
    <n v="0"/>
    <n v="15000"/>
    <n v="0"/>
    <n v="0"/>
    <n v="1500"/>
    <n v="0"/>
    <n v="0"/>
    <n v="16500"/>
    <s v="Tunai"/>
    <n v="16500"/>
    <m/>
    <m/>
    <m/>
  </r>
  <r>
    <x v="64"/>
    <s v="68FWLD97NQ4"/>
    <s v="Success"/>
    <s v="OT-42689"/>
    <x v="0"/>
    <x v="0"/>
    <s v="bigben kopi gubeng"/>
    <m/>
    <m/>
    <m/>
    <x v="5"/>
    <x v="1"/>
    <n v="1"/>
    <x v="2"/>
    <n v="15000"/>
    <n v="0"/>
    <n v="15000"/>
    <n v="0"/>
    <n v="0"/>
    <n v="1500"/>
    <n v="0"/>
    <n v="0"/>
    <n v="16500"/>
    <s v="Tunai"/>
    <n v="16500"/>
    <m/>
    <m/>
    <m/>
  </r>
  <r>
    <x v="65"/>
    <s v="9LFR8VN7WKK"/>
    <s v="Success"/>
    <s v="OT-42689"/>
    <x v="0"/>
    <x v="0"/>
    <s v="bigben kopi gubeng"/>
    <m/>
    <m/>
    <m/>
    <x v="2"/>
    <x v="1"/>
    <n v="1"/>
    <x v="2"/>
    <n v="15000"/>
    <n v="0"/>
    <n v="15000"/>
    <n v="0"/>
    <n v="0"/>
    <n v="1500"/>
    <n v="0"/>
    <n v="0"/>
    <n v="16500"/>
    <s v="Tunai"/>
    <n v="16500"/>
    <m/>
    <m/>
    <m/>
  </r>
  <r>
    <x v="66"/>
    <s v="68FWLD97JQK"/>
    <s v="Success"/>
    <s v="OT-42689"/>
    <x v="0"/>
    <x v="0"/>
    <s v="bigben kopi gubeng"/>
    <m/>
    <m/>
    <m/>
    <x v="2"/>
    <x v="1"/>
    <n v="1"/>
    <x v="2"/>
    <n v="15000"/>
    <n v="0"/>
    <n v="15000"/>
    <n v="0"/>
    <n v="0"/>
    <n v="1500"/>
    <n v="0"/>
    <n v="0"/>
    <n v="16500"/>
    <s v="Tunai"/>
    <n v="16500"/>
    <m/>
    <m/>
    <m/>
  </r>
  <r>
    <x v="67"/>
    <s v="9LFR8VN76BY"/>
    <s v="Success"/>
    <s v="OT-42689"/>
    <x v="0"/>
    <x v="0"/>
    <s v="bigben kopi gubeng"/>
    <m/>
    <m/>
    <m/>
    <x v="1"/>
    <x v="1"/>
    <n v="1"/>
    <x v="1"/>
    <n v="18000"/>
    <n v="0"/>
    <n v="18000"/>
    <n v="0"/>
    <n v="0"/>
    <n v="1800"/>
    <n v="0"/>
    <n v="0"/>
    <n v="19800"/>
    <s v="Tunai"/>
    <n v="19800"/>
    <m/>
    <m/>
    <m/>
  </r>
  <r>
    <x v="68"/>
    <s v="RVF7KJPNKBP"/>
    <s v="Success"/>
    <s v="OT-42689"/>
    <x v="0"/>
    <x v="0"/>
    <s v="bigben kopi gubeng"/>
    <m/>
    <m/>
    <m/>
    <x v="5"/>
    <x v="1"/>
    <n v="1"/>
    <x v="2"/>
    <n v="15000"/>
    <n v="0"/>
    <n v="15000"/>
    <n v="0"/>
    <n v="0"/>
    <n v="1500"/>
    <n v="0"/>
    <n v="0"/>
    <n v="16500"/>
    <s v="Tunai"/>
    <n v="16500"/>
    <m/>
    <m/>
    <m/>
  </r>
  <r>
    <x v="69"/>
    <s v="RVF7KJPN6MY"/>
    <s v="Success"/>
    <s v="OT-42689"/>
    <x v="0"/>
    <x v="0"/>
    <s v="bigben kopi gubeng"/>
    <m/>
    <m/>
    <m/>
    <x v="2"/>
    <x v="1"/>
    <n v="1"/>
    <x v="2"/>
    <n v="15000"/>
    <n v="0"/>
    <n v="15000"/>
    <n v="0"/>
    <n v="0"/>
    <n v="1500"/>
    <n v="0"/>
    <n v="0"/>
    <n v="16500"/>
    <s v="Tunai"/>
    <n v="16500"/>
    <m/>
    <m/>
    <m/>
  </r>
  <r>
    <x v="70"/>
    <s v="8WFKL8RBNG7"/>
    <s v="Success"/>
    <s v="OT-42689"/>
    <x v="0"/>
    <x v="0"/>
    <s v="bigben kopi gubeng"/>
    <m/>
    <m/>
    <m/>
    <x v="2"/>
    <x v="1"/>
    <n v="1"/>
    <x v="2"/>
    <n v="15000"/>
    <n v="0"/>
    <n v="15000"/>
    <n v="0"/>
    <n v="0"/>
    <n v="1500"/>
    <n v="0"/>
    <n v="0"/>
    <n v="16500"/>
    <s v="Tunai"/>
    <n v="16500"/>
    <m/>
    <m/>
    <m/>
  </r>
  <r>
    <x v="71"/>
    <s v="QYFLNYWJ4VM"/>
    <s v="Success"/>
    <s v="OT-42689"/>
    <x v="0"/>
    <x v="0"/>
    <s v="bigben kopi gubeng"/>
    <m/>
    <m/>
    <m/>
    <x v="2"/>
    <x v="1"/>
    <n v="1"/>
    <x v="2"/>
    <n v="15000"/>
    <n v="0"/>
    <n v="15000"/>
    <n v="0"/>
    <n v="0"/>
    <n v="1500"/>
    <n v="0"/>
    <n v="0"/>
    <n v="16500"/>
    <s v="Tunai"/>
    <n v="16500"/>
    <m/>
    <m/>
    <m/>
  </r>
  <r>
    <x v="72"/>
    <s v="PKFPRMDKZ6J"/>
    <s v="Success"/>
    <s v="OT-42689"/>
    <x v="0"/>
    <x v="0"/>
    <s v="bigben kopi gubeng"/>
    <m/>
    <m/>
    <m/>
    <x v="2"/>
    <x v="1"/>
    <n v="1"/>
    <x v="2"/>
    <n v="15000"/>
    <n v="0"/>
    <n v="30000"/>
    <n v="0"/>
    <n v="0"/>
    <n v="3000"/>
    <n v="0"/>
    <n v="0"/>
    <n v="33000"/>
    <s v="Tunai"/>
    <n v="33000"/>
    <m/>
    <m/>
    <m/>
  </r>
  <r>
    <x v="72"/>
    <s v="PKFPRMDKZ6J"/>
    <s v="Success"/>
    <s v="OT-42689"/>
    <x v="0"/>
    <x v="0"/>
    <s v="bigben kopi gubeng"/>
    <m/>
    <m/>
    <m/>
    <x v="5"/>
    <x v="1"/>
    <n v="1"/>
    <x v="2"/>
    <n v="15000"/>
    <n v="0"/>
    <m/>
    <m/>
    <m/>
    <m/>
    <m/>
    <m/>
    <m/>
    <m/>
    <m/>
    <m/>
    <m/>
    <m/>
  </r>
  <r>
    <x v="73"/>
    <s v="7WFJ9RYW74R"/>
    <s v="Success"/>
    <s v="OT-42689"/>
    <x v="0"/>
    <x v="0"/>
    <s v="bigben kopi gubeng"/>
    <m/>
    <m/>
    <m/>
    <x v="8"/>
    <x v="1"/>
    <n v="1"/>
    <x v="1"/>
    <n v="18000"/>
    <n v="0"/>
    <n v="18000"/>
    <n v="0"/>
    <n v="0"/>
    <n v="1800"/>
    <n v="0"/>
    <n v="0"/>
    <n v="19800"/>
    <s v="Tunai"/>
    <n v="19800"/>
    <m/>
    <m/>
    <m/>
  </r>
  <r>
    <x v="74"/>
    <s v="RVF7KJBBRKY"/>
    <s v="Success"/>
    <s v="OT-42689"/>
    <x v="0"/>
    <x v="0"/>
    <s v="bigben kopi gubeng"/>
    <m/>
    <m/>
    <m/>
    <x v="5"/>
    <x v="1"/>
    <n v="1"/>
    <x v="2"/>
    <n v="15000"/>
    <n v="0"/>
    <n v="15000"/>
    <n v="0"/>
    <n v="0"/>
    <n v="1500"/>
    <n v="0"/>
    <n v="0"/>
    <n v="16500"/>
    <s v="Tunai"/>
    <n v="16500"/>
    <m/>
    <m/>
    <m/>
  </r>
  <r>
    <x v="75"/>
    <s v="YQF8B676GJ4"/>
    <s v="Success"/>
    <s v="OT-42689"/>
    <x v="0"/>
    <x v="0"/>
    <s v="bigben kopi gubeng"/>
    <m/>
    <m/>
    <m/>
    <x v="1"/>
    <x v="1"/>
    <n v="1"/>
    <x v="1"/>
    <n v="18000"/>
    <n v="0"/>
    <n v="36000"/>
    <n v="0"/>
    <n v="0"/>
    <n v="3600"/>
    <n v="0"/>
    <n v="0"/>
    <n v="39600"/>
    <s v="Tunai"/>
    <n v="39600"/>
    <m/>
    <m/>
    <m/>
  </r>
  <r>
    <x v="75"/>
    <s v="YQF8B676GJ4"/>
    <s v="Success"/>
    <s v="OT-42689"/>
    <x v="0"/>
    <x v="0"/>
    <s v="bigben kopi gubeng"/>
    <m/>
    <m/>
    <m/>
    <x v="8"/>
    <x v="1"/>
    <n v="1"/>
    <x v="1"/>
    <n v="18000"/>
    <n v="0"/>
    <m/>
    <m/>
    <m/>
    <m/>
    <m/>
    <m/>
    <m/>
    <m/>
    <m/>
    <m/>
    <m/>
    <m/>
  </r>
  <r>
    <x v="76"/>
    <s v="NDFRVZ8Z8KD"/>
    <s v="Success"/>
    <s v="OT-42689"/>
    <x v="0"/>
    <x v="0"/>
    <s v="bigben kopi gubeng"/>
    <m/>
    <m/>
    <m/>
    <x v="1"/>
    <x v="1"/>
    <n v="1"/>
    <x v="1"/>
    <n v="18000"/>
    <n v="0"/>
    <n v="18000"/>
    <n v="0"/>
    <n v="0"/>
    <n v="1800"/>
    <n v="0"/>
    <n v="0"/>
    <n v="19800"/>
    <s v="Tunai"/>
    <n v="19800"/>
    <m/>
    <m/>
    <m/>
  </r>
  <r>
    <x v="77"/>
    <s v="68FWLDQDVLY"/>
    <s v="Success"/>
    <s v="OT-42689"/>
    <x v="0"/>
    <x v="0"/>
    <s v="bigben kopi gubeng"/>
    <m/>
    <m/>
    <m/>
    <x v="5"/>
    <x v="1"/>
    <n v="2"/>
    <x v="2"/>
    <n v="30000"/>
    <n v="0"/>
    <n v="30000"/>
    <n v="0"/>
    <n v="0"/>
    <n v="3000"/>
    <n v="0"/>
    <n v="0"/>
    <n v="33000"/>
    <s v="Tunai"/>
    <n v="33000"/>
    <m/>
    <m/>
    <m/>
  </r>
  <r>
    <x v="78"/>
    <s v="8WFKL8P8WRP"/>
    <s v="Success"/>
    <s v="OT-42689"/>
    <x v="0"/>
    <x v="0"/>
    <s v="bigben kopi gubeng"/>
    <m/>
    <m/>
    <m/>
    <x v="1"/>
    <x v="1"/>
    <n v="1"/>
    <x v="1"/>
    <n v="18000"/>
    <n v="0"/>
    <n v="18000"/>
    <n v="0"/>
    <n v="0"/>
    <n v="1800"/>
    <n v="0"/>
    <n v="0"/>
    <n v="19800"/>
    <s v="Tunai"/>
    <n v="19800"/>
    <m/>
    <m/>
    <m/>
  </r>
  <r>
    <x v="79"/>
    <s v="MJFGJD9LWWN"/>
    <s v="Success"/>
    <s v="OT-42689"/>
    <x v="0"/>
    <x v="0"/>
    <s v="bigben kopi gubeng"/>
    <m/>
    <m/>
    <m/>
    <x v="9"/>
    <x v="1"/>
    <n v="1"/>
    <x v="3"/>
    <n v="13000"/>
    <n v="0"/>
    <n v="13000"/>
    <n v="0"/>
    <n v="0"/>
    <n v="1300"/>
    <n v="0"/>
    <n v="0"/>
    <n v="14300"/>
    <s v="Tunai"/>
    <n v="14300"/>
    <m/>
    <m/>
    <m/>
  </r>
  <r>
    <x v="80"/>
    <s v="MJFGJD9L4N8"/>
    <s v="Success"/>
    <s v="OT-42689"/>
    <x v="0"/>
    <x v="0"/>
    <s v="bigben kopi gubeng"/>
    <m/>
    <m/>
    <m/>
    <x v="5"/>
    <x v="1"/>
    <n v="1"/>
    <x v="2"/>
    <n v="15000"/>
    <n v="0"/>
    <n v="15000"/>
    <n v="0"/>
    <n v="0"/>
    <n v="1500"/>
    <n v="0"/>
    <n v="0"/>
    <n v="16500"/>
    <s v="Tunai"/>
    <n v="16500"/>
    <m/>
    <m/>
    <m/>
  </r>
  <r>
    <x v="81"/>
    <s v="KBFDNL8KK8N"/>
    <s v="Success"/>
    <s v="OT-42689"/>
    <x v="0"/>
    <x v="0"/>
    <s v="bigben kopi gubeng"/>
    <m/>
    <m/>
    <m/>
    <x v="5"/>
    <x v="1"/>
    <n v="1"/>
    <x v="2"/>
    <n v="15000"/>
    <n v="0"/>
    <n v="15000"/>
    <n v="0"/>
    <n v="0"/>
    <n v="1500"/>
    <n v="0"/>
    <n v="0"/>
    <n v="16500"/>
    <s v="Tunai"/>
    <n v="16500"/>
    <m/>
    <m/>
    <m/>
  </r>
  <r>
    <x v="82"/>
    <s v="ZDFRG9ZV88Y"/>
    <s v="Success"/>
    <s v="OT-42689"/>
    <x v="0"/>
    <x v="0"/>
    <s v="bigben kopi gubeng"/>
    <m/>
    <m/>
    <m/>
    <x v="7"/>
    <x v="0"/>
    <n v="1"/>
    <x v="0"/>
    <n v="20000"/>
    <n v="0"/>
    <n v="20000"/>
    <n v="0"/>
    <n v="0"/>
    <n v="2000"/>
    <n v="0"/>
    <n v="0"/>
    <n v="22000"/>
    <s v="Tunai"/>
    <n v="22000"/>
    <m/>
    <m/>
    <m/>
  </r>
  <r>
    <x v="83"/>
    <s v="68FWLDQ8PM4"/>
    <s v="Success"/>
    <s v="OT-42689"/>
    <x v="0"/>
    <x v="0"/>
    <s v="bigben kopi gubeng"/>
    <m/>
    <m/>
    <m/>
    <x v="2"/>
    <x v="1"/>
    <n v="1"/>
    <x v="2"/>
    <n v="15000"/>
    <n v="0"/>
    <n v="15000"/>
    <n v="0"/>
    <n v="0"/>
    <n v="1500"/>
    <n v="0"/>
    <n v="0"/>
    <n v="16500"/>
    <s v="Tunai"/>
    <n v="16500"/>
    <m/>
    <m/>
    <m/>
  </r>
  <r>
    <x v="84"/>
    <s v="DZFVWZPDVZ6"/>
    <s v="Success"/>
    <s v="OT-42689"/>
    <x v="0"/>
    <x v="0"/>
    <s v="bigben kopi gubeng"/>
    <m/>
    <m/>
    <m/>
    <x v="6"/>
    <x v="1"/>
    <n v="1"/>
    <x v="1"/>
    <n v="18000"/>
    <n v="0"/>
    <n v="49000"/>
    <n v="0"/>
    <n v="0"/>
    <n v="4900"/>
    <n v="0"/>
    <n v="0"/>
    <n v="53900"/>
    <s v="Tunai"/>
    <n v="53900"/>
    <m/>
    <m/>
    <m/>
  </r>
  <r>
    <x v="84"/>
    <s v="DZFVWZPDVZ6"/>
    <s v="Success"/>
    <s v="OT-42689"/>
    <x v="0"/>
    <x v="0"/>
    <s v="bigben kopi gubeng"/>
    <m/>
    <m/>
    <m/>
    <x v="9"/>
    <x v="1"/>
    <n v="1"/>
    <x v="3"/>
    <n v="13000"/>
    <n v="0"/>
    <m/>
    <m/>
    <m/>
    <m/>
    <m/>
    <m/>
    <m/>
    <m/>
    <m/>
    <m/>
    <m/>
    <m/>
  </r>
  <r>
    <x v="84"/>
    <s v="DZFVWZPDVZ6"/>
    <s v="Success"/>
    <s v="OT-42689"/>
    <x v="0"/>
    <x v="0"/>
    <s v="bigben kopi gubeng"/>
    <m/>
    <m/>
    <m/>
    <x v="8"/>
    <x v="1"/>
    <n v="1"/>
    <x v="1"/>
    <n v="18000"/>
    <n v="0"/>
    <m/>
    <m/>
    <m/>
    <m/>
    <m/>
    <m/>
    <m/>
    <m/>
    <m/>
    <m/>
    <m/>
    <m/>
  </r>
  <r>
    <x v="85"/>
    <s v="RVF7KJBQPLY"/>
    <s v="Success"/>
    <s v="OT-42689"/>
    <x v="0"/>
    <x v="0"/>
    <s v="bigben kopi gubeng"/>
    <m/>
    <m/>
    <m/>
    <x v="2"/>
    <x v="1"/>
    <n v="1"/>
    <x v="2"/>
    <n v="15000"/>
    <n v="0"/>
    <n v="15000"/>
    <n v="0"/>
    <n v="0"/>
    <n v="1500"/>
    <n v="0"/>
    <n v="0"/>
    <n v="16500"/>
    <s v="Tunai"/>
    <n v="16500"/>
    <m/>
    <m/>
    <m/>
  </r>
  <r>
    <x v="86"/>
    <s v="QYFLNY8Z8Z7"/>
    <s v="Success"/>
    <s v="OT-42689"/>
    <x v="0"/>
    <x v="0"/>
    <s v="bigben kopi gubeng"/>
    <m/>
    <m/>
    <m/>
    <x v="2"/>
    <x v="1"/>
    <n v="1"/>
    <x v="2"/>
    <n v="15000"/>
    <n v="0"/>
    <n v="15000"/>
    <n v="0"/>
    <n v="0"/>
    <n v="1500"/>
    <n v="0"/>
    <n v="0"/>
    <n v="16500"/>
    <s v="Tunai"/>
    <n v="16500"/>
    <m/>
    <m/>
    <m/>
  </r>
  <r>
    <x v="87"/>
    <s v="PKFPRMY7M6G"/>
    <s v="Success"/>
    <s v="OT-42689"/>
    <x v="0"/>
    <x v="0"/>
    <s v="bigben kopi gubeng"/>
    <m/>
    <m/>
    <m/>
    <x v="2"/>
    <x v="1"/>
    <n v="1"/>
    <x v="2"/>
    <n v="15000"/>
    <n v="0"/>
    <n v="15000"/>
    <n v="0"/>
    <n v="0"/>
    <n v="1500"/>
    <n v="0"/>
    <n v="0"/>
    <n v="16500"/>
    <s v="Tunai"/>
    <n v="16500"/>
    <m/>
    <m/>
    <m/>
  </r>
  <r>
    <x v="88"/>
    <s v="MJFGJD9VGNM"/>
    <s v="Success"/>
    <s v="OT-42689"/>
    <x v="0"/>
    <x v="0"/>
    <s v="bigben kopi gubeng"/>
    <m/>
    <m/>
    <m/>
    <x v="2"/>
    <x v="1"/>
    <n v="1"/>
    <x v="2"/>
    <n v="15000"/>
    <n v="0"/>
    <n v="35000"/>
    <n v="0"/>
    <n v="0"/>
    <n v="3500"/>
    <n v="0"/>
    <n v="0"/>
    <n v="38500"/>
    <s v="Tunai"/>
    <n v="38500"/>
    <m/>
    <m/>
    <m/>
  </r>
  <r>
    <x v="88"/>
    <s v="MJFGJD9VGNM"/>
    <s v="Success"/>
    <s v="OT-42689"/>
    <x v="0"/>
    <x v="0"/>
    <s v="bigben kopi gubeng"/>
    <m/>
    <m/>
    <m/>
    <x v="0"/>
    <x v="0"/>
    <n v="1"/>
    <x v="0"/>
    <n v="20000"/>
    <n v="0"/>
    <m/>
    <m/>
    <m/>
    <m/>
    <m/>
    <m/>
    <m/>
    <m/>
    <m/>
    <m/>
    <m/>
    <m/>
  </r>
  <r>
    <x v="89"/>
    <s v="GZFZL8RLZZ7"/>
    <s v="Success"/>
    <s v="OT-42689"/>
    <x v="0"/>
    <x v="0"/>
    <s v="bigben kopi gubeng"/>
    <m/>
    <m/>
    <m/>
    <x v="7"/>
    <x v="0"/>
    <n v="1"/>
    <x v="0"/>
    <n v="20000"/>
    <n v="0"/>
    <n v="20000"/>
    <n v="0"/>
    <n v="0"/>
    <n v="2000"/>
    <n v="0"/>
    <n v="0"/>
    <n v="22000"/>
    <s v="Tunai"/>
    <n v="22000"/>
    <m/>
    <m/>
    <m/>
  </r>
  <r>
    <x v="90"/>
    <s v="LJFLKMGW6ZZ"/>
    <s v="Success"/>
    <s v="OT-42689"/>
    <x v="0"/>
    <x v="0"/>
    <s v="bigben kopi gubeng"/>
    <m/>
    <m/>
    <m/>
    <x v="2"/>
    <x v="1"/>
    <n v="1"/>
    <x v="2"/>
    <n v="15000"/>
    <n v="0"/>
    <n v="15000"/>
    <n v="0"/>
    <n v="0"/>
    <n v="1500"/>
    <n v="0"/>
    <n v="0"/>
    <n v="16500"/>
    <s v="Tunai"/>
    <n v="16500"/>
    <m/>
    <m/>
    <m/>
  </r>
  <r>
    <x v="91"/>
    <s v="8WFKL8PB84G"/>
    <s v="Success"/>
    <s v="OT-42689"/>
    <x v="0"/>
    <x v="0"/>
    <s v="bigben kopi gubeng"/>
    <m/>
    <m/>
    <m/>
    <x v="2"/>
    <x v="1"/>
    <n v="1"/>
    <x v="2"/>
    <n v="15000"/>
    <n v="0"/>
    <n v="15000"/>
    <n v="0"/>
    <n v="0"/>
    <n v="1500"/>
    <n v="0"/>
    <n v="0"/>
    <n v="16500"/>
    <s v="Tunai"/>
    <n v="16500"/>
    <m/>
    <m/>
    <m/>
  </r>
  <r>
    <x v="92"/>
    <s v="68FWLDQPDBV"/>
    <s v="Success"/>
    <s v="OT-42689"/>
    <x v="0"/>
    <x v="0"/>
    <s v="bigben kopi gubeng"/>
    <m/>
    <m/>
    <m/>
    <x v="10"/>
    <x v="1"/>
    <n v="1"/>
    <x v="4"/>
    <n v="22000"/>
    <n v="0"/>
    <n v="22000"/>
    <n v="0"/>
    <n v="0"/>
    <n v="2200"/>
    <n v="0"/>
    <n v="0"/>
    <n v="24200"/>
    <s v="Tunai"/>
    <n v="24200"/>
    <m/>
    <m/>
    <m/>
  </r>
  <r>
    <x v="93"/>
    <s v="WLFMP49N89Z"/>
    <s v="Success"/>
    <s v="OT-42689"/>
    <x v="0"/>
    <x v="0"/>
    <s v="bigben kopi gubeng"/>
    <m/>
    <m/>
    <m/>
    <x v="5"/>
    <x v="1"/>
    <n v="1"/>
    <x v="2"/>
    <n v="15000"/>
    <n v="0"/>
    <n v="15000"/>
    <n v="0"/>
    <n v="0"/>
    <n v="1500"/>
    <n v="0"/>
    <n v="0"/>
    <n v="16500"/>
    <s v="Tunai"/>
    <n v="16500"/>
    <m/>
    <m/>
    <m/>
  </r>
  <r>
    <x v="94"/>
    <s v="J6FGY9BGNR8"/>
    <s v="Success"/>
    <s v="OT-42689"/>
    <x v="0"/>
    <x v="0"/>
    <s v="bigben kopi gubeng"/>
    <m/>
    <m/>
    <m/>
    <x v="2"/>
    <x v="1"/>
    <n v="3"/>
    <x v="2"/>
    <n v="45000"/>
    <n v="0"/>
    <n v="45000"/>
    <n v="0"/>
    <n v="0"/>
    <n v="4500"/>
    <n v="0"/>
    <n v="0"/>
    <n v="49500"/>
    <s v="Tunai"/>
    <n v="49500"/>
    <m/>
    <m/>
    <m/>
  </r>
  <r>
    <x v="95"/>
    <s v="DZFVWZPVK8R"/>
    <s v="Success"/>
    <s v="OT-42689"/>
    <x v="0"/>
    <x v="0"/>
    <s v="bigben kopi gubeng"/>
    <m/>
    <m/>
    <m/>
    <x v="10"/>
    <x v="1"/>
    <n v="1"/>
    <x v="4"/>
    <n v="22000"/>
    <n v="0"/>
    <n v="22000"/>
    <n v="0"/>
    <n v="0"/>
    <n v="2200"/>
    <n v="0"/>
    <n v="0"/>
    <n v="24200"/>
    <s v="Tunai"/>
    <n v="24200"/>
    <m/>
    <m/>
    <m/>
  </r>
  <r>
    <x v="96"/>
    <s v="7WFJ9R4J8LL"/>
    <s v="Success"/>
    <s v="OT-42689"/>
    <x v="0"/>
    <x v="0"/>
    <s v="bigben kopi gubeng"/>
    <m/>
    <m/>
    <m/>
    <x v="9"/>
    <x v="1"/>
    <n v="1"/>
    <x v="3"/>
    <n v="13000"/>
    <n v="0"/>
    <n v="13000"/>
    <n v="0"/>
    <n v="0"/>
    <n v="1300"/>
    <n v="0"/>
    <n v="0"/>
    <n v="14300"/>
    <s v="Tunai"/>
    <n v="14300"/>
    <m/>
    <m/>
    <m/>
  </r>
  <r>
    <x v="97"/>
    <s v="NDFRVZ8RVRR"/>
    <s v="Success"/>
    <s v="OT-42689"/>
    <x v="0"/>
    <x v="0"/>
    <s v="bigben kopi gubeng"/>
    <m/>
    <m/>
    <m/>
    <x v="2"/>
    <x v="1"/>
    <n v="1"/>
    <x v="2"/>
    <n v="15000"/>
    <n v="0"/>
    <n v="15000"/>
    <n v="0"/>
    <n v="0"/>
    <n v="1500"/>
    <n v="0"/>
    <n v="0"/>
    <n v="16500"/>
    <s v="Tunai"/>
    <n v="16500"/>
    <m/>
    <m/>
    <m/>
  </r>
  <r>
    <x v="98"/>
    <s v="8WFKL8PQZZ9"/>
    <s v="Success"/>
    <s v="OT-42689"/>
    <x v="0"/>
    <x v="0"/>
    <s v="bigben kopi gubeng"/>
    <m/>
    <m/>
    <m/>
    <x v="5"/>
    <x v="1"/>
    <n v="1"/>
    <x v="2"/>
    <n v="15000"/>
    <n v="0"/>
    <n v="15000"/>
    <n v="0"/>
    <n v="0"/>
    <n v="1500"/>
    <n v="0"/>
    <n v="0"/>
    <n v="16500"/>
    <s v="Tunai"/>
    <n v="16500"/>
    <m/>
    <m/>
    <m/>
  </r>
  <r>
    <x v="99"/>
    <s v="B6FG8WMJYR7"/>
    <s v="Success"/>
    <s v="OT-42689"/>
    <x v="0"/>
    <x v="0"/>
    <s v="bigben kopi gubeng"/>
    <m/>
    <m/>
    <m/>
    <x v="2"/>
    <x v="1"/>
    <n v="1"/>
    <x v="2"/>
    <n v="15000"/>
    <n v="0"/>
    <n v="15000"/>
    <n v="0"/>
    <n v="0"/>
    <n v="1500"/>
    <n v="0"/>
    <n v="0"/>
    <n v="16500"/>
    <s v="Tunai"/>
    <n v="16500"/>
    <m/>
    <m/>
    <m/>
  </r>
  <r>
    <x v="100"/>
    <s v="8WFKL8PQBYM"/>
    <s v="Success"/>
    <s v="OT-42689"/>
    <x v="0"/>
    <x v="0"/>
    <s v="bigben kopi gubeng"/>
    <m/>
    <m/>
    <m/>
    <x v="5"/>
    <x v="1"/>
    <n v="1"/>
    <x v="2"/>
    <n v="15000"/>
    <n v="0"/>
    <n v="15000"/>
    <n v="0"/>
    <n v="0"/>
    <n v="1500"/>
    <n v="0"/>
    <n v="0"/>
    <n v="16500"/>
    <s v="Tunai"/>
    <n v="16500"/>
    <m/>
    <m/>
    <m/>
  </r>
  <r>
    <x v="101"/>
    <s v="GZFZL886ML8"/>
    <s v="Success"/>
    <s v="OT-42689"/>
    <x v="0"/>
    <x v="0"/>
    <s v="bigben kopi gubeng"/>
    <m/>
    <m/>
    <m/>
    <x v="2"/>
    <x v="1"/>
    <n v="1"/>
    <x v="2"/>
    <n v="15000"/>
    <n v="0"/>
    <n v="15000"/>
    <n v="0"/>
    <n v="0"/>
    <n v="1500"/>
    <n v="0"/>
    <n v="0"/>
    <n v="16500"/>
    <s v="Tunai"/>
    <n v="16500"/>
    <m/>
    <m/>
    <m/>
  </r>
  <r>
    <x v="102"/>
    <s v="9LFR8VVVMPJ"/>
    <s v="Success"/>
    <s v="OT-42689"/>
    <x v="0"/>
    <x v="0"/>
    <s v="bigben kopi gubeng"/>
    <m/>
    <m/>
    <m/>
    <x v="3"/>
    <x v="0"/>
    <n v="1"/>
    <x v="0"/>
    <n v="20000"/>
    <n v="0"/>
    <n v="20000"/>
    <n v="0"/>
    <n v="0"/>
    <n v="2000"/>
    <n v="0"/>
    <n v="0"/>
    <n v="22000"/>
    <s v="Tunai"/>
    <n v="22000"/>
    <m/>
    <m/>
    <m/>
  </r>
  <r>
    <x v="103"/>
    <s v="WLFMP444QYD"/>
    <s v="Success"/>
    <s v="OT-42689"/>
    <x v="0"/>
    <x v="0"/>
    <s v="bigben kopi gubeng"/>
    <m/>
    <m/>
    <m/>
    <x v="5"/>
    <x v="1"/>
    <n v="1"/>
    <x v="2"/>
    <n v="15000"/>
    <n v="0"/>
    <n v="15000"/>
    <n v="0"/>
    <n v="0"/>
    <n v="1500"/>
    <n v="0"/>
    <n v="0"/>
    <n v="16500"/>
    <s v="Tunai"/>
    <n v="16500"/>
    <m/>
    <m/>
    <m/>
  </r>
  <r>
    <x v="104"/>
    <s v="QYFLNYY998P"/>
    <s v="Success"/>
    <s v="OT-42689"/>
    <x v="0"/>
    <x v="0"/>
    <s v="bigben kopi gubeng"/>
    <m/>
    <m/>
    <m/>
    <x v="2"/>
    <x v="1"/>
    <n v="1"/>
    <x v="2"/>
    <n v="15000"/>
    <n v="0"/>
    <n v="15000"/>
    <n v="0"/>
    <n v="0"/>
    <n v="1500"/>
    <n v="0"/>
    <n v="0"/>
    <n v="16500"/>
    <s v="Tunai"/>
    <n v="16500"/>
    <m/>
    <m/>
    <m/>
  </r>
  <r>
    <x v="105"/>
    <s v="9LFR8VVYMNK"/>
    <s v="Success"/>
    <s v="OT-42689"/>
    <x v="0"/>
    <x v="0"/>
    <s v="bigben kopi gubeng"/>
    <m/>
    <m/>
    <m/>
    <x v="2"/>
    <x v="1"/>
    <n v="1"/>
    <x v="2"/>
    <n v="15000"/>
    <n v="0"/>
    <n v="15000"/>
    <n v="0"/>
    <n v="0"/>
    <n v="1500"/>
    <n v="0"/>
    <n v="0"/>
    <n v="16500"/>
    <s v="Tunai"/>
    <n v="16500"/>
    <m/>
    <m/>
    <m/>
  </r>
  <r>
    <x v="106"/>
    <s v="7WFJ9RRDV7L"/>
    <s v="Success"/>
    <s v="OT-42689"/>
    <x v="0"/>
    <x v="0"/>
    <s v="bigben kopi gubeng"/>
    <m/>
    <m/>
    <m/>
    <x v="0"/>
    <x v="0"/>
    <n v="1"/>
    <x v="0"/>
    <n v="20000"/>
    <n v="0"/>
    <n v="20000"/>
    <n v="0"/>
    <n v="0"/>
    <n v="2000"/>
    <n v="0"/>
    <n v="0"/>
    <n v="22000"/>
    <s v="Tunai"/>
    <n v="22000"/>
    <m/>
    <m/>
    <m/>
  </r>
  <r>
    <x v="107"/>
    <s v="B6FG8WWN6RZ"/>
    <s v="Success"/>
    <s v="OT-42689"/>
    <x v="0"/>
    <x v="0"/>
    <s v="bigben kopi gubeng"/>
    <m/>
    <m/>
    <m/>
    <x v="2"/>
    <x v="1"/>
    <n v="1"/>
    <x v="2"/>
    <n v="15000"/>
    <n v="0"/>
    <n v="15000"/>
    <n v="0"/>
    <n v="0"/>
    <n v="1500"/>
    <n v="0"/>
    <n v="0"/>
    <n v="16500"/>
    <s v="Tunai"/>
    <n v="16500"/>
    <m/>
    <m/>
    <m/>
  </r>
  <r>
    <x v="108"/>
    <s v="YQF8B66NBMZ"/>
    <s v="Success"/>
    <s v="OT-42689"/>
    <x v="0"/>
    <x v="0"/>
    <s v="bigben kopi gubeng"/>
    <m/>
    <m/>
    <m/>
    <x v="2"/>
    <x v="1"/>
    <n v="1"/>
    <x v="2"/>
    <n v="15000"/>
    <n v="0"/>
    <n v="15000"/>
    <n v="0"/>
    <n v="0"/>
    <n v="1500"/>
    <n v="0"/>
    <n v="0"/>
    <n v="16500"/>
    <s v="Tunai"/>
    <n v="16500"/>
    <m/>
    <m/>
    <m/>
  </r>
  <r>
    <x v="109"/>
    <s v="RVF7KJJR6RV"/>
    <s v="Success"/>
    <s v="OT-42689"/>
    <x v="0"/>
    <x v="0"/>
    <s v="bigben kopi gubeng"/>
    <m/>
    <m/>
    <m/>
    <x v="2"/>
    <x v="1"/>
    <n v="2"/>
    <x v="2"/>
    <n v="30000"/>
    <n v="0"/>
    <n v="30000"/>
    <n v="0"/>
    <n v="0"/>
    <n v="3000"/>
    <n v="0"/>
    <n v="0"/>
    <n v="33000"/>
    <s v="Tunai"/>
    <n v="33000"/>
    <m/>
    <m/>
    <m/>
  </r>
  <r>
    <x v="110"/>
    <s v="KBFDNLLZJDW"/>
    <s v="Success"/>
    <s v="OT-42689"/>
    <x v="0"/>
    <x v="0"/>
    <s v="bigben kopi gubeng"/>
    <m/>
    <m/>
    <m/>
    <x v="2"/>
    <x v="1"/>
    <n v="1"/>
    <x v="2"/>
    <n v="15000"/>
    <n v="0"/>
    <n v="15000"/>
    <n v="0"/>
    <n v="0"/>
    <n v="1500"/>
    <n v="0"/>
    <n v="0"/>
    <n v="16500"/>
    <s v="Tunai"/>
    <n v="16500"/>
    <m/>
    <m/>
    <m/>
  </r>
  <r>
    <x v="111"/>
    <s v="ZDFRG99DL4W"/>
    <s v="Success"/>
    <s v="OT-42689"/>
    <x v="0"/>
    <x v="0"/>
    <s v="bigben kopi gubeng"/>
    <m/>
    <m/>
    <m/>
    <x v="5"/>
    <x v="1"/>
    <n v="1"/>
    <x v="2"/>
    <n v="15000"/>
    <n v="0"/>
    <n v="15000"/>
    <n v="0"/>
    <n v="0"/>
    <n v="1500"/>
    <n v="0"/>
    <n v="0"/>
    <n v="16500"/>
    <s v="Tunai"/>
    <n v="16500"/>
    <m/>
    <m/>
    <m/>
  </r>
  <r>
    <x v="112"/>
    <s v="YQF8B66YQMK"/>
    <s v="Success"/>
    <s v="OT-42689"/>
    <x v="0"/>
    <x v="0"/>
    <s v="bigben kopi gubeng"/>
    <m/>
    <m/>
    <m/>
    <x v="2"/>
    <x v="1"/>
    <n v="2"/>
    <x v="2"/>
    <n v="30000"/>
    <n v="0"/>
    <n v="30000"/>
    <n v="0"/>
    <n v="0"/>
    <n v="3000"/>
    <n v="0"/>
    <n v="0"/>
    <n v="33000"/>
    <s v="Tunai"/>
    <n v="33000"/>
    <m/>
    <m/>
    <m/>
  </r>
  <r>
    <x v="113"/>
    <s v="8WFKL88GQWJ"/>
    <s v="Success"/>
    <s v="OT-42689"/>
    <x v="0"/>
    <x v="0"/>
    <s v="bigben kopi gubeng"/>
    <m/>
    <m/>
    <m/>
    <x v="9"/>
    <x v="1"/>
    <n v="1"/>
    <x v="3"/>
    <n v="13000"/>
    <n v="0"/>
    <n v="13000"/>
    <n v="0"/>
    <n v="0"/>
    <n v="1300"/>
    <n v="0"/>
    <n v="0"/>
    <n v="14300"/>
    <s v="Tunai"/>
    <n v="14300"/>
    <m/>
    <m/>
    <m/>
  </r>
  <r>
    <x v="114"/>
    <s v="7WFJ9RRVP74"/>
    <s v="Success"/>
    <s v="OT-42689"/>
    <x v="0"/>
    <x v="0"/>
    <s v="bigben kopi gubeng"/>
    <m/>
    <m/>
    <m/>
    <x v="2"/>
    <x v="1"/>
    <n v="1"/>
    <x v="2"/>
    <n v="15000"/>
    <n v="0"/>
    <n v="15000"/>
    <n v="0"/>
    <n v="0"/>
    <n v="1500"/>
    <n v="0"/>
    <n v="0"/>
    <n v="16500"/>
    <s v="Tunai"/>
    <n v="16500"/>
    <m/>
    <m/>
    <m/>
  </r>
  <r>
    <x v="115"/>
    <s v="9LFR8VVZLMY"/>
    <s v="Success"/>
    <s v="OT-42689"/>
    <x v="0"/>
    <x v="0"/>
    <s v="bigben kopi gubeng"/>
    <m/>
    <m/>
    <m/>
    <x v="2"/>
    <x v="1"/>
    <n v="1"/>
    <x v="2"/>
    <n v="15000"/>
    <n v="0"/>
    <n v="33000"/>
    <n v="0"/>
    <n v="0"/>
    <n v="3300"/>
    <n v="0"/>
    <n v="0"/>
    <n v="36300"/>
    <s v="Tunai"/>
    <n v="36300"/>
    <m/>
    <m/>
    <m/>
  </r>
  <r>
    <x v="115"/>
    <s v="9LFR8VVZLMY"/>
    <s v="Success"/>
    <s v="OT-42689"/>
    <x v="0"/>
    <x v="0"/>
    <s v="bigben kopi gubeng"/>
    <m/>
    <m/>
    <m/>
    <x v="1"/>
    <x v="1"/>
    <n v="1"/>
    <x v="1"/>
    <n v="18000"/>
    <n v="0"/>
    <m/>
    <m/>
    <m/>
    <m/>
    <m/>
    <m/>
    <m/>
    <m/>
    <m/>
    <m/>
    <m/>
    <m/>
  </r>
  <r>
    <x v="116"/>
    <s v="KBFDNLLVQRQ"/>
    <s v="Success"/>
    <s v="OT-42689"/>
    <x v="0"/>
    <x v="0"/>
    <s v="bigben kopi gubeng"/>
    <m/>
    <m/>
    <m/>
    <x v="2"/>
    <x v="1"/>
    <n v="1"/>
    <x v="2"/>
    <n v="15000"/>
    <n v="0"/>
    <n v="33000"/>
    <n v="0"/>
    <n v="0"/>
    <n v="3300"/>
    <n v="0"/>
    <n v="0"/>
    <n v="36300"/>
    <s v="Tunai"/>
    <n v="36300"/>
    <m/>
    <m/>
    <m/>
  </r>
  <r>
    <x v="116"/>
    <s v="KBFDNLLVQRQ"/>
    <s v="Success"/>
    <s v="OT-42689"/>
    <x v="0"/>
    <x v="0"/>
    <s v="bigben kopi gubeng"/>
    <m/>
    <m/>
    <m/>
    <x v="1"/>
    <x v="1"/>
    <n v="1"/>
    <x v="1"/>
    <n v="18000"/>
    <n v="0"/>
    <m/>
    <m/>
    <m/>
    <m/>
    <m/>
    <m/>
    <m/>
    <m/>
    <m/>
    <m/>
    <m/>
    <m/>
  </r>
  <r>
    <x v="117"/>
    <s v="7WFJ9RRZYPP"/>
    <s v="Success"/>
    <s v="OT-42689"/>
    <x v="0"/>
    <x v="0"/>
    <s v="bigben kopi gubeng"/>
    <m/>
    <m/>
    <m/>
    <x v="5"/>
    <x v="1"/>
    <n v="1"/>
    <x v="2"/>
    <n v="15000"/>
    <n v="0"/>
    <n v="15000"/>
    <n v="0"/>
    <n v="0"/>
    <n v="1500"/>
    <n v="0"/>
    <n v="0"/>
    <n v="16500"/>
    <s v="Tunai"/>
    <n v="16500"/>
    <m/>
    <m/>
    <m/>
  </r>
  <r>
    <x v="118"/>
    <s v="PKFPRMMKMJZ"/>
    <s v="Success"/>
    <s v="OT-42689"/>
    <x v="0"/>
    <x v="0"/>
    <s v="bigben kopi gubeng"/>
    <m/>
    <m/>
    <m/>
    <x v="3"/>
    <x v="0"/>
    <n v="1"/>
    <x v="0"/>
    <n v="20000"/>
    <n v="0"/>
    <n v="20000"/>
    <n v="0"/>
    <n v="0"/>
    <n v="2000"/>
    <n v="0"/>
    <n v="0"/>
    <n v="22000"/>
    <s v="Tunai"/>
    <n v="22000"/>
    <m/>
    <m/>
    <m/>
  </r>
  <r>
    <x v="119"/>
    <s v="ZDFRG99K94Q"/>
    <s v="Success"/>
    <s v="OT-42689"/>
    <x v="0"/>
    <x v="0"/>
    <s v="bigben kopi gubeng"/>
    <m/>
    <m/>
    <m/>
    <x v="1"/>
    <x v="1"/>
    <n v="1"/>
    <x v="1"/>
    <n v="18000"/>
    <n v="0"/>
    <n v="18000"/>
    <n v="0"/>
    <n v="0"/>
    <n v="1800"/>
    <n v="0"/>
    <n v="0"/>
    <n v="19800"/>
    <s v="Tunai"/>
    <n v="19800"/>
    <m/>
    <m/>
    <m/>
  </r>
  <r>
    <x v="120"/>
    <s v="QYFLNYYBZY6"/>
    <s v="Success"/>
    <s v="OT-42689"/>
    <x v="0"/>
    <x v="0"/>
    <s v="bigben kopi gubeng"/>
    <m/>
    <m/>
    <m/>
    <x v="2"/>
    <x v="1"/>
    <n v="1"/>
    <x v="2"/>
    <n v="15000"/>
    <n v="0"/>
    <n v="15000"/>
    <n v="0"/>
    <n v="0"/>
    <n v="1500"/>
    <n v="0"/>
    <n v="0"/>
    <n v="16500"/>
    <s v="Tunai"/>
    <n v="16500"/>
    <m/>
    <m/>
    <m/>
  </r>
  <r>
    <x v="121"/>
    <s v="4VFPY99PKVQ"/>
    <s v="Success"/>
    <s v="OT-42689"/>
    <x v="0"/>
    <x v="0"/>
    <s v="bigben kopi gubeng"/>
    <m/>
    <m/>
    <m/>
    <x v="10"/>
    <x v="1"/>
    <n v="1"/>
    <x v="4"/>
    <n v="22000"/>
    <n v="0"/>
    <n v="22000"/>
    <n v="0"/>
    <n v="0"/>
    <n v="2200"/>
    <n v="0"/>
    <n v="0"/>
    <n v="24200"/>
    <s v="Tunai"/>
    <n v="24200"/>
    <m/>
    <m/>
    <m/>
  </r>
  <r>
    <x v="122"/>
    <s v="RVF7KJJ7BDL"/>
    <s v="Success"/>
    <s v="OT-42689"/>
    <x v="0"/>
    <x v="0"/>
    <s v="bigben kopi gubeng"/>
    <m/>
    <m/>
    <m/>
    <x v="2"/>
    <x v="1"/>
    <n v="1"/>
    <x v="2"/>
    <n v="15000"/>
    <n v="0"/>
    <n v="15000"/>
    <n v="0"/>
    <n v="0"/>
    <n v="1500"/>
    <n v="0"/>
    <n v="0"/>
    <n v="16500"/>
    <s v="Tunai"/>
    <n v="16500"/>
    <m/>
    <m/>
    <m/>
  </r>
  <r>
    <x v="123"/>
    <s v="QYFLNYYLBGG"/>
    <s v="Success"/>
    <s v="OT-42689"/>
    <x v="0"/>
    <x v="0"/>
    <s v="bigben kopi gubeng"/>
    <m/>
    <m/>
    <m/>
    <x v="3"/>
    <x v="0"/>
    <n v="1"/>
    <x v="0"/>
    <n v="20000"/>
    <n v="0"/>
    <n v="42000"/>
    <n v="0"/>
    <n v="0"/>
    <n v="4200"/>
    <n v="0"/>
    <n v="0"/>
    <n v="46200"/>
    <s v="Tunai"/>
    <n v="46200"/>
    <m/>
    <m/>
    <m/>
  </r>
  <r>
    <x v="123"/>
    <s v="QYFLNYYLBGG"/>
    <s v="Success"/>
    <s v="OT-42689"/>
    <x v="0"/>
    <x v="0"/>
    <s v="bigben kopi gubeng"/>
    <m/>
    <m/>
    <m/>
    <x v="10"/>
    <x v="1"/>
    <n v="1"/>
    <x v="4"/>
    <n v="22000"/>
    <n v="0"/>
    <m/>
    <m/>
    <m/>
    <m/>
    <m/>
    <m/>
    <m/>
    <m/>
    <m/>
    <m/>
    <m/>
    <m/>
  </r>
  <r>
    <x v="124"/>
    <s v="YQF8B669LDG"/>
    <s v="Success"/>
    <s v="OT-42689"/>
    <x v="0"/>
    <x v="0"/>
    <s v="bigben kopi gubeng"/>
    <m/>
    <m/>
    <m/>
    <x v="7"/>
    <x v="0"/>
    <n v="1"/>
    <x v="0"/>
    <n v="20000"/>
    <n v="0"/>
    <n v="20000"/>
    <n v="0"/>
    <n v="0"/>
    <n v="2000"/>
    <n v="0"/>
    <n v="0"/>
    <n v="22000"/>
    <s v="Tunai"/>
    <n v="22000"/>
    <m/>
    <m/>
    <m/>
  </r>
  <r>
    <x v="125"/>
    <s v="8WFKL88QDN9"/>
    <s v="Success"/>
    <s v="OT-42689"/>
    <x v="0"/>
    <x v="0"/>
    <s v="bigben kopi gubeng"/>
    <m/>
    <m/>
    <m/>
    <x v="1"/>
    <x v="1"/>
    <n v="1"/>
    <x v="1"/>
    <n v="18000"/>
    <n v="0"/>
    <n v="18000"/>
    <n v="0"/>
    <n v="0"/>
    <n v="1800"/>
    <n v="0"/>
    <n v="0"/>
    <n v="19800"/>
    <s v="Tunai"/>
    <n v="19800"/>
    <m/>
    <m/>
    <m/>
  </r>
  <r>
    <x v="126"/>
    <s v="68FWLDD6M4G"/>
    <s v="Success"/>
    <s v="OT-42689"/>
    <x v="0"/>
    <x v="0"/>
    <s v="bigben kopi gubeng"/>
    <m/>
    <m/>
    <m/>
    <x v="7"/>
    <x v="0"/>
    <n v="1"/>
    <x v="0"/>
    <n v="20000"/>
    <n v="0"/>
    <n v="20000"/>
    <n v="0"/>
    <n v="0"/>
    <n v="2000"/>
    <n v="0"/>
    <n v="0"/>
    <n v="22000"/>
    <s v="Tunai"/>
    <n v="22000"/>
    <m/>
    <m/>
    <m/>
  </r>
  <r>
    <x v="127"/>
    <s v="MJFGJDD7VRZ"/>
    <s v="Success"/>
    <s v="OT-42689"/>
    <x v="0"/>
    <x v="0"/>
    <s v="bigben kopi gubeng"/>
    <m/>
    <m/>
    <m/>
    <x v="7"/>
    <x v="0"/>
    <n v="2"/>
    <x v="0"/>
    <n v="40000"/>
    <n v="0"/>
    <n v="40000"/>
    <n v="0"/>
    <n v="0"/>
    <n v="4000"/>
    <n v="0"/>
    <n v="0"/>
    <n v="44000"/>
    <s v="Tunai"/>
    <n v="44000"/>
    <m/>
    <m/>
    <m/>
  </r>
  <r>
    <x v="128"/>
    <s v="7WFJ9RRBJRW"/>
    <s v="Success"/>
    <s v="OT-42689"/>
    <x v="0"/>
    <x v="0"/>
    <s v="bigben kopi gubeng"/>
    <m/>
    <m/>
    <m/>
    <x v="3"/>
    <x v="0"/>
    <n v="2"/>
    <x v="0"/>
    <n v="40000"/>
    <n v="0"/>
    <n v="40000"/>
    <n v="0"/>
    <n v="0"/>
    <n v="4000"/>
    <n v="0"/>
    <n v="0"/>
    <n v="44000"/>
    <s v="Tunai"/>
    <n v="44000"/>
    <m/>
    <m/>
    <m/>
  </r>
  <r>
    <x v="129"/>
    <s v="YQF8B6NDL46"/>
    <s v="Success"/>
    <s v="OT-42689"/>
    <x v="0"/>
    <x v="0"/>
    <s v="bigben kopi gubeng"/>
    <m/>
    <m/>
    <m/>
    <x v="10"/>
    <x v="1"/>
    <n v="1"/>
    <x v="4"/>
    <n v="22000"/>
    <n v="0"/>
    <n v="22000"/>
    <n v="0"/>
    <n v="0"/>
    <n v="2200"/>
    <n v="0"/>
    <n v="0"/>
    <n v="24200"/>
    <s v="Tunai"/>
    <n v="24200"/>
    <m/>
    <m/>
    <m/>
  </r>
  <r>
    <x v="130"/>
    <s v="7WFJ9RDQ7PN"/>
    <s v="Success"/>
    <s v="OT-42689"/>
    <x v="0"/>
    <x v="0"/>
    <s v="bigben kopi gubeng"/>
    <m/>
    <m/>
    <m/>
    <x v="6"/>
    <x v="1"/>
    <n v="1"/>
    <x v="1"/>
    <n v="18000"/>
    <n v="0"/>
    <n v="18000"/>
    <n v="0"/>
    <n v="0"/>
    <n v="1800"/>
    <n v="0"/>
    <n v="0"/>
    <n v="19800"/>
    <s v="Tunai"/>
    <n v="19800"/>
    <m/>
    <m/>
    <m/>
  </r>
  <r>
    <x v="131"/>
    <s v="LJFLKMPJBJ4"/>
    <s v="Success"/>
    <s v="OT-42689"/>
    <x v="0"/>
    <x v="0"/>
    <s v="bigben kopi gubeng"/>
    <m/>
    <m/>
    <m/>
    <x v="5"/>
    <x v="1"/>
    <n v="1"/>
    <x v="2"/>
    <n v="15000"/>
    <n v="0"/>
    <n v="33000"/>
    <n v="0"/>
    <n v="0"/>
    <n v="3300"/>
    <n v="0"/>
    <n v="0"/>
    <n v="36300"/>
    <s v="Tunai"/>
    <n v="36300"/>
    <m/>
    <m/>
    <m/>
  </r>
  <r>
    <x v="131"/>
    <s v="LJFLKMPJBJ4"/>
    <s v="Success"/>
    <s v="OT-42689"/>
    <x v="0"/>
    <x v="0"/>
    <s v="bigben kopi gubeng"/>
    <m/>
    <m/>
    <m/>
    <x v="4"/>
    <x v="1"/>
    <n v="1"/>
    <x v="1"/>
    <n v="18000"/>
    <n v="0"/>
    <m/>
    <m/>
    <m/>
    <m/>
    <m/>
    <m/>
    <m/>
    <m/>
    <m/>
    <m/>
    <m/>
    <m/>
  </r>
  <r>
    <x v="132"/>
    <s v="VBFZG4NWLQP"/>
    <s v="Success"/>
    <s v="OT-42689"/>
    <x v="0"/>
    <x v="0"/>
    <s v="bigben kopi gubeng"/>
    <m/>
    <m/>
    <m/>
    <x v="4"/>
    <x v="1"/>
    <n v="2"/>
    <x v="1"/>
    <n v="36000"/>
    <n v="0"/>
    <n v="36000"/>
    <n v="0"/>
    <n v="0"/>
    <n v="3600"/>
    <n v="0"/>
    <n v="0"/>
    <n v="39600"/>
    <s v="Tunai"/>
    <n v="39600"/>
    <m/>
    <m/>
    <m/>
  </r>
  <r>
    <x v="133"/>
    <s v="68FWLD8RJKY"/>
    <s v="Success"/>
    <s v="OT-42689"/>
    <x v="0"/>
    <x v="0"/>
    <s v="bigben kopi gubeng"/>
    <m/>
    <m/>
    <m/>
    <x v="5"/>
    <x v="1"/>
    <n v="1"/>
    <x v="2"/>
    <n v="15000"/>
    <n v="0"/>
    <n v="15000"/>
    <n v="0"/>
    <n v="0"/>
    <n v="1500"/>
    <n v="0"/>
    <n v="0"/>
    <n v="16500"/>
    <s v="Tunai"/>
    <n v="16500"/>
    <m/>
    <m/>
    <m/>
  </r>
  <r>
    <x v="134"/>
    <s v="RVF7KJVGWGM"/>
    <s v="Success"/>
    <s v="OT-42689"/>
    <x v="0"/>
    <x v="0"/>
    <s v="bigben kopi gubeng"/>
    <m/>
    <m/>
    <m/>
    <x v="4"/>
    <x v="1"/>
    <n v="1"/>
    <x v="1"/>
    <n v="18000"/>
    <n v="0"/>
    <n v="18000"/>
    <n v="0"/>
    <n v="0"/>
    <n v="1800"/>
    <n v="0"/>
    <n v="0"/>
    <n v="19800"/>
    <s v="Tunai"/>
    <n v="19800"/>
    <m/>
    <m/>
    <m/>
  </r>
  <r>
    <x v="135"/>
    <s v="J6FGY967D6L"/>
    <s v="Success"/>
    <s v="OT-42689"/>
    <x v="0"/>
    <x v="0"/>
    <s v="bigben kopi gubeng"/>
    <m/>
    <m/>
    <m/>
    <x v="6"/>
    <x v="1"/>
    <n v="1"/>
    <x v="1"/>
    <n v="18000"/>
    <n v="0"/>
    <n v="36000"/>
    <n v="0"/>
    <n v="0"/>
    <n v="3600"/>
    <n v="0"/>
    <n v="0"/>
    <n v="39600"/>
    <s v="Tunai"/>
    <n v="39600"/>
    <m/>
    <m/>
    <m/>
  </r>
  <r>
    <x v="135"/>
    <s v="J6FGY967D6L"/>
    <s v="Success"/>
    <s v="OT-42689"/>
    <x v="0"/>
    <x v="0"/>
    <s v="bigben kopi gubeng"/>
    <m/>
    <m/>
    <m/>
    <x v="8"/>
    <x v="1"/>
    <n v="1"/>
    <x v="1"/>
    <n v="18000"/>
    <n v="0"/>
    <m/>
    <m/>
    <m/>
    <m/>
    <m/>
    <m/>
    <m/>
    <m/>
    <m/>
    <m/>
    <m/>
    <m/>
  </r>
  <r>
    <x v="136"/>
    <s v="7WFJ9RDM8GK"/>
    <s v="Success"/>
    <s v="OT-42689"/>
    <x v="0"/>
    <x v="0"/>
    <s v="bigben kopi gubeng"/>
    <m/>
    <m/>
    <m/>
    <x v="5"/>
    <x v="1"/>
    <n v="1"/>
    <x v="2"/>
    <n v="15000"/>
    <n v="0"/>
    <n v="128000"/>
    <n v="0"/>
    <n v="0"/>
    <n v="12800"/>
    <n v="0"/>
    <n v="0"/>
    <n v="140800"/>
    <s v="Tunai"/>
    <n v="140800"/>
    <m/>
    <m/>
    <m/>
  </r>
  <r>
    <x v="136"/>
    <s v="7WFJ9RDM8GK"/>
    <s v="Success"/>
    <s v="OT-42689"/>
    <x v="0"/>
    <x v="0"/>
    <s v="bigben kopi gubeng"/>
    <m/>
    <m/>
    <m/>
    <x v="2"/>
    <x v="1"/>
    <n v="5"/>
    <x v="2"/>
    <n v="75000"/>
    <n v="0"/>
    <m/>
    <m/>
    <m/>
    <m/>
    <m/>
    <m/>
    <m/>
    <m/>
    <m/>
    <m/>
    <m/>
    <m/>
  </r>
  <r>
    <x v="136"/>
    <s v="7WFJ9RDM8GK"/>
    <s v="Success"/>
    <s v="OT-42689"/>
    <x v="0"/>
    <x v="0"/>
    <s v="bigben kopi gubeng"/>
    <m/>
    <m/>
    <m/>
    <x v="1"/>
    <x v="1"/>
    <n v="1"/>
    <x v="1"/>
    <n v="18000"/>
    <n v="0"/>
    <m/>
    <m/>
    <m/>
    <m/>
    <m/>
    <m/>
    <m/>
    <m/>
    <m/>
    <m/>
    <m/>
    <m/>
  </r>
  <r>
    <x v="136"/>
    <s v="7WFJ9RDM8GK"/>
    <s v="Success"/>
    <s v="OT-42689"/>
    <x v="0"/>
    <x v="0"/>
    <s v="bigben kopi gubeng"/>
    <m/>
    <m/>
    <m/>
    <x v="3"/>
    <x v="0"/>
    <n v="1"/>
    <x v="0"/>
    <n v="20000"/>
    <n v="0"/>
    <m/>
    <m/>
    <m/>
    <m/>
    <m/>
    <m/>
    <m/>
    <m/>
    <m/>
    <m/>
    <m/>
    <m/>
  </r>
  <r>
    <x v="137"/>
    <s v="PKFPRM8NNQ4"/>
    <s v="Success"/>
    <s v="OT-42689"/>
    <x v="0"/>
    <x v="0"/>
    <s v="bigben kopi gubeng"/>
    <m/>
    <m/>
    <m/>
    <x v="2"/>
    <x v="1"/>
    <n v="1"/>
    <x v="2"/>
    <n v="15000"/>
    <n v="0"/>
    <n v="15000"/>
    <n v="0"/>
    <n v="0"/>
    <n v="1500"/>
    <n v="0"/>
    <n v="0"/>
    <n v="16500"/>
    <s v="Tunai"/>
    <n v="16500"/>
    <m/>
    <m/>
    <m/>
  </r>
  <r>
    <x v="138"/>
    <s v="ZDFRG9V6KL7"/>
    <s v="Success"/>
    <s v="OT-42689"/>
    <x v="0"/>
    <x v="0"/>
    <s v="bigben kopi gubeng"/>
    <m/>
    <m/>
    <m/>
    <x v="3"/>
    <x v="0"/>
    <n v="1"/>
    <x v="0"/>
    <n v="20000"/>
    <n v="0"/>
    <n v="20000"/>
    <n v="0"/>
    <n v="0"/>
    <n v="2000"/>
    <n v="0"/>
    <n v="0"/>
    <n v="22000"/>
    <s v="Tunai"/>
    <n v="22000"/>
    <m/>
    <m/>
    <m/>
  </r>
  <r>
    <x v="139"/>
    <s v="8WFKL86J8M4"/>
    <s v="Success"/>
    <s v="OT-42689"/>
    <x v="0"/>
    <x v="0"/>
    <s v="bigben kopi gubeng"/>
    <m/>
    <m/>
    <m/>
    <x v="2"/>
    <x v="1"/>
    <n v="1"/>
    <x v="2"/>
    <n v="15000"/>
    <n v="0"/>
    <n v="15000"/>
    <n v="0"/>
    <n v="0"/>
    <n v="1500"/>
    <n v="0"/>
    <n v="0"/>
    <n v="16500"/>
    <s v="Tunai"/>
    <n v="16500"/>
    <m/>
    <m/>
    <m/>
  </r>
  <r>
    <x v="140"/>
    <s v="J6FGY96KLVQ"/>
    <s v="Success"/>
    <s v="OT-42689"/>
    <x v="0"/>
    <x v="0"/>
    <s v="bigben kopi gubeng"/>
    <m/>
    <m/>
    <m/>
    <x v="2"/>
    <x v="1"/>
    <n v="1"/>
    <x v="2"/>
    <n v="15000"/>
    <n v="0"/>
    <n v="15000"/>
    <n v="0"/>
    <n v="0"/>
    <n v="1500"/>
    <n v="0"/>
    <n v="0"/>
    <n v="16500"/>
    <s v="Tunai"/>
    <n v="16500"/>
    <m/>
    <m/>
    <m/>
  </r>
  <r>
    <x v="141"/>
    <s v="9LFR8VYWRVK"/>
    <s v="Success"/>
    <s v="OT-42689"/>
    <x v="0"/>
    <x v="0"/>
    <s v="bigben kopi gubeng"/>
    <m/>
    <m/>
    <m/>
    <x v="8"/>
    <x v="1"/>
    <n v="1"/>
    <x v="1"/>
    <n v="18000"/>
    <n v="0"/>
    <n v="18000"/>
    <n v="0"/>
    <n v="0"/>
    <n v="1800"/>
    <n v="0"/>
    <n v="0"/>
    <n v="19800"/>
    <s v="Tunai"/>
    <n v="19800"/>
    <m/>
    <m/>
    <m/>
  </r>
  <r>
    <x v="142"/>
    <s v="ZDFRG9VRKV9"/>
    <s v="Success"/>
    <s v="OT-42689"/>
    <x v="0"/>
    <x v="0"/>
    <s v="bigben kopi gubeng"/>
    <m/>
    <m/>
    <m/>
    <x v="2"/>
    <x v="1"/>
    <n v="1"/>
    <x v="2"/>
    <n v="15000"/>
    <n v="0"/>
    <n v="15000"/>
    <n v="0"/>
    <n v="0"/>
    <n v="1500"/>
    <n v="0"/>
    <n v="0"/>
    <n v="16500"/>
    <s v="Tunai"/>
    <n v="16500"/>
    <m/>
    <m/>
    <m/>
  </r>
  <r>
    <x v="143"/>
    <s v="RVF7KJV77LR"/>
    <s v="Success"/>
    <s v="OT-42689"/>
    <x v="0"/>
    <x v="0"/>
    <s v="bigben kopi gubeng"/>
    <m/>
    <m/>
    <m/>
    <x v="4"/>
    <x v="1"/>
    <n v="1"/>
    <x v="1"/>
    <n v="18000"/>
    <n v="0"/>
    <n v="36000"/>
    <n v="0"/>
    <n v="0"/>
    <n v="3600"/>
    <n v="0"/>
    <n v="0"/>
    <n v="39600"/>
    <s v="Tunai"/>
    <n v="39600"/>
    <m/>
    <m/>
    <m/>
  </r>
  <r>
    <x v="143"/>
    <s v="RVF7KJV77LR"/>
    <s v="Success"/>
    <s v="OT-42689"/>
    <x v="0"/>
    <x v="0"/>
    <s v="bigben kopi gubeng"/>
    <m/>
    <m/>
    <m/>
    <x v="1"/>
    <x v="1"/>
    <n v="1"/>
    <x v="1"/>
    <n v="18000"/>
    <n v="0"/>
    <m/>
    <m/>
    <m/>
    <m/>
    <m/>
    <m/>
    <m/>
    <m/>
    <m/>
    <m/>
    <m/>
    <m/>
  </r>
  <r>
    <x v="144"/>
    <s v="YQF8B6N9RBK"/>
    <s v="Success"/>
    <s v="OT-42689"/>
    <x v="0"/>
    <x v="0"/>
    <s v="bigben kopi gubeng"/>
    <m/>
    <m/>
    <m/>
    <x v="6"/>
    <x v="1"/>
    <n v="1"/>
    <x v="1"/>
    <n v="18000"/>
    <n v="0"/>
    <n v="78000"/>
    <n v="0"/>
    <n v="0"/>
    <n v="7800"/>
    <n v="0"/>
    <n v="0"/>
    <n v="85800"/>
    <s v="Tunai"/>
    <n v="85800"/>
    <m/>
    <m/>
    <m/>
  </r>
  <r>
    <x v="144"/>
    <s v="YQF8B6N9RBK"/>
    <s v="Success"/>
    <s v="OT-42689"/>
    <x v="0"/>
    <x v="0"/>
    <s v="bigben kopi gubeng"/>
    <m/>
    <m/>
    <m/>
    <x v="4"/>
    <x v="1"/>
    <n v="1"/>
    <x v="1"/>
    <n v="18000"/>
    <n v="0"/>
    <m/>
    <m/>
    <m/>
    <m/>
    <m/>
    <m/>
    <m/>
    <m/>
    <m/>
    <m/>
    <m/>
    <m/>
  </r>
  <r>
    <x v="144"/>
    <s v="YQF8B6N9RBK"/>
    <s v="Success"/>
    <s v="OT-42689"/>
    <x v="0"/>
    <x v="0"/>
    <s v="bigben kopi gubeng"/>
    <m/>
    <m/>
    <m/>
    <x v="10"/>
    <x v="1"/>
    <n v="1"/>
    <x v="4"/>
    <n v="22000"/>
    <n v="0"/>
    <m/>
    <m/>
    <m/>
    <m/>
    <m/>
    <m/>
    <m/>
    <m/>
    <m/>
    <m/>
    <m/>
    <m/>
  </r>
  <r>
    <x v="144"/>
    <s v="YQF8B6N9RBK"/>
    <s v="Success"/>
    <s v="OT-42689"/>
    <x v="0"/>
    <x v="0"/>
    <s v="bigben kopi gubeng"/>
    <m/>
    <m/>
    <m/>
    <x v="0"/>
    <x v="0"/>
    <n v="1"/>
    <x v="0"/>
    <n v="20000"/>
    <n v="0"/>
    <m/>
    <m/>
    <m/>
    <m/>
    <m/>
    <m/>
    <m/>
    <m/>
    <m/>
    <m/>
    <m/>
    <m/>
  </r>
  <r>
    <x v="145"/>
    <s v="GZFZL8V6WRY"/>
    <s v="Success"/>
    <s v="OT-42689"/>
    <x v="0"/>
    <x v="0"/>
    <s v="bigben kopi gubeng"/>
    <m/>
    <m/>
    <m/>
    <x v="3"/>
    <x v="0"/>
    <n v="2"/>
    <x v="0"/>
    <n v="40000"/>
    <n v="0"/>
    <n v="40000"/>
    <n v="0"/>
    <n v="0"/>
    <n v="4000"/>
    <n v="0"/>
    <n v="0"/>
    <n v="44000"/>
    <s v="Tunai"/>
    <n v="44000"/>
    <m/>
    <m/>
    <m/>
  </r>
  <r>
    <x v="146"/>
    <s v="J6FGY9PD4ZQ"/>
    <s v="Success"/>
    <s v="OT-42689"/>
    <x v="0"/>
    <x v="0"/>
    <s v="bigben kopi gubeng"/>
    <m/>
    <m/>
    <m/>
    <x v="8"/>
    <x v="1"/>
    <n v="1"/>
    <x v="1"/>
    <n v="18000"/>
    <n v="0"/>
    <n v="18000"/>
    <n v="0"/>
    <n v="0"/>
    <n v="1800"/>
    <n v="0"/>
    <n v="0"/>
    <n v="19800"/>
    <s v="Tunai"/>
    <n v="19800"/>
    <m/>
    <m/>
    <m/>
  </r>
  <r>
    <x v="147"/>
    <s v="8WFKL8M988W"/>
    <s v="Success"/>
    <s v="OT-42689"/>
    <x v="0"/>
    <x v="0"/>
    <s v="bigben kopi gubeng"/>
    <m/>
    <m/>
    <m/>
    <x v="6"/>
    <x v="1"/>
    <n v="1"/>
    <x v="1"/>
    <n v="18000"/>
    <n v="0"/>
    <n v="51000"/>
    <n v="0"/>
    <n v="0"/>
    <n v="5100"/>
    <n v="0"/>
    <n v="0"/>
    <n v="56100"/>
    <s v="Tunai"/>
    <n v="56100"/>
    <m/>
    <m/>
    <m/>
  </r>
  <r>
    <x v="147"/>
    <s v="8WFKL8M988W"/>
    <s v="Success"/>
    <s v="OT-42689"/>
    <x v="0"/>
    <x v="0"/>
    <s v="bigben kopi gubeng"/>
    <m/>
    <m/>
    <m/>
    <x v="1"/>
    <x v="1"/>
    <n v="1"/>
    <x v="1"/>
    <n v="18000"/>
    <n v="0"/>
    <m/>
    <m/>
    <m/>
    <m/>
    <m/>
    <m/>
    <m/>
    <m/>
    <m/>
    <m/>
    <m/>
    <m/>
  </r>
  <r>
    <x v="147"/>
    <s v="8WFKL8M988W"/>
    <s v="Success"/>
    <s v="OT-42689"/>
    <x v="0"/>
    <x v="0"/>
    <s v="bigben kopi gubeng"/>
    <m/>
    <m/>
    <m/>
    <x v="5"/>
    <x v="1"/>
    <n v="1"/>
    <x v="2"/>
    <n v="15000"/>
    <n v="0"/>
    <m/>
    <m/>
    <m/>
    <m/>
    <m/>
    <m/>
    <m/>
    <m/>
    <m/>
    <m/>
    <m/>
    <m/>
  </r>
  <r>
    <x v="148"/>
    <s v="J6FGY9P79JN"/>
    <s v="Success"/>
    <s v="OT-42689"/>
    <x v="0"/>
    <x v="0"/>
    <s v="bigben kopi gubeng"/>
    <m/>
    <m/>
    <m/>
    <x v="3"/>
    <x v="0"/>
    <n v="1"/>
    <x v="0"/>
    <n v="20000"/>
    <n v="0"/>
    <n v="20000"/>
    <n v="0"/>
    <n v="0"/>
    <n v="2000"/>
    <n v="0"/>
    <n v="0"/>
    <n v="22000"/>
    <s v="Tunai"/>
    <n v="22000"/>
    <m/>
    <m/>
    <m/>
  </r>
  <r>
    <x v="149"/>
    <s v="7WFJ9RP8QJ6"/>
    <s v="Success"/>
    <s v="OT-42689"/>
    <x v="0"/>
    <x v="0"/>
    <s v="bigben kopi gubeng"/>
    <m/>
    <m/>
    <m/>
    <x v="1"/>
    <x v="1"/>
    <n v="1"/>
    <x v="1"/>
    <n v="18000"/>
    <n v="0"/>
    <n v="36000"/>
    <n v="0"/>
    <n v="0"/>
    <n v="3600"/>
    <n v="0"/>
    <n v="0"/>
    <n v="39600"/>
    <s v="Tunai"/>
    <n v="39600"/>
    <m/>
    <m/>
    <m/>
  </r>
  <r>
    <x v="149"/>
    <s v="7WFJ9RP8QJ6"/>
    <s v="Success"/>
    <s v="OT-42689"/>
    <x v="0"/>
    <x v="0"/>
    <s v="bigben kopi gubeng"/>
    <m/>
    <m/>
    <m/>
    <x v="8"/>
    <x v="1"/>
    <n v="1"/>
    <x v="1"/>
    <n v="18000"/>
    <n v="0"/>
    <m/>
    <m/>
    <m/>
    <m/>
    <m/>
    <m/>
    <m/>
    <m/>
    <m/>
    <m/>
    <m/>
    <m/>
  </r>
  <r>
    <x v="150"/>
    <s v="DZFVWZD8DL9"/>
    <s v="Success"/>
    <s v="OT-42689"/>
    <x v="0"/>
    <x v="0"/>
    <s v="bigben kopi gubeng"/>
    <m/>
    <m/>
    <m/>
    <x v="0"/>
    <x v="0"/>
    <n v="1"/>
    <x v="0"/>
    <n v="20000"/>
    <n v="0"/>
    <n v="20000"/>
    <n v="0"/>
    <n v="0"/>
    <n v="2000"/>
    <n v="0"/>
    <n v="0"/>
    <n v="22000"/>
    <s v="Tunai"/>
    <n v="22000"/>
    <m/>
    <m/>
    <m/>
  </r>
  <r>
    <x v="151"/>
    <s v="LJFLKM84G94"/>
    <s v="Success"/>
    <s v="OT-42689"/>
    <x v="0"/>
    <x v="0"/>
    <s v="bigben kopi gubeng"/>
    <m/>
    <m/>
    <m/>
    <x v="5"/>
    <x v="1"/>
    <n v="1"/>
    <x v="2"/>
    <n v="15000"/>
    <n v="0"/>
    <n v="15000"/>
    <n v="0"/>
    <n v="0"/>
    <n v="1500"/>
    <n v="0"/>
    <n v="0"/>
    <n v="16500"/>
    <s v="Tunai"/>
    <n v="16500"/>
    <m/>
    <m/>
    <m/>
  </r>
  <r>
    <x v="152"/>
    <s v="VBFZG4J77KM"/>
    <s v="Success"/>
    <s v="OT-42689"/>
    <x v="0"/>
    <x v="0"/>
    <s v="bigben kopi gubeng"/>
    <m/>
    <m/>
    <m/>
    <x v="1"/>
    <x v="1"/>
    <n v="1"/>
    <x v="1"/>
    <n v="18000"/>
    <n v="0"/>
    <n v="18000"/>
    <n v="0"/>
    <n v="0"/>
    <n v="1800"/>
    <n v="0"/>
    <n v="0"/>
    <n v="19800"/>
    <s v="Tunai"/>
    <n v="19800"/>
    <m/>
    <m/>
    <m/>
  </r>
  <r>
    <x v="153"/>
    <s v="YQF8B6ZJR97"/>
    <s v="Success"/>
    <s v="OT-42689"/>
    <x v="0"/>
    <x v="0"/>
    <s v="bigben kopi gubeng"/>
    <m/>
    <m/>
    <m/>
    <x v="2"/>
    <x v="1"/>
    <n v="1"/>
    <x v="2"/>
    <n v="15000"/>
    <n v="0"/>
    <n v="15000"/>
    <n v="0"/>
    <n v="0"/>
    <n v="1500"/>
    <n v="0"/>
    <n v="0"/>
    <n v="16500"/>
    <s v="Tunai"/>
    <n v="16500"/>
    <m/>
    <m/>
    <m/>
  </r>
  <r>
    <x v="154"/>
    <s v="9LFR8VMZQLK"/>
    <s v="Success"/>
    <s v="OT-42689"/>
    <x v="0"/>
    <x v="0"/>
    <s v="bigben kopi gubeng"/>
    <m/>
    <m/>
    <m/>
    <x v="2"/>
    <x v="1"/>
    <n v="1"/>
    <x v="2"/>
    <n v="15000"/>
    <n v="0"/>
    <n v="15000"/>
    <n v="0"/>
    <n v="0"/>
    <n v="1500"/>
    <n v="0"/>
    <n v="0"/>
    <n v="16500"/>
    <s v="Tunai"/>
    <n v="16500"/>
    <m/>
    <m/>
    <m/>
  </r>
  <r>
    <x v="155"/>
    <s v="DZFVWZDJ47Z"/>
    <s v="Success"/>
    <s v="OT-42689"/>
    <x v="0"/>
    <x v="0"/>
    <s v="bigben kopi gubeng"/>
    <m/>
    <m/>
    <m/>
    <x v="2"/>
    <x v="1"/>
    <n v="1"/>
    <x v="2"/>
    <n v="15000"/>
    <n v="0"/>
    <n v="15000"/>
    <n v="0"/>
    <n v="0"/>
    <n v="1500"/>
    <n v="0"/>
    <n v="0"/>
    <n v="16500"/>
    <s v="Tunai"/>
    <n v="16500"/>
    <m/>
    <m/>
    <m/>
  </r>
  <r>
    <x v="156"/>
    <s v="ZDFRG9Y8B74"/>
    <s v="Success"/>
    <s v="OT-42689"/>
    <x v="0"/>
    <x v="0"/>
    <s v="bigben kopi gubeng"/>
    <m/>
    <m/>
    <m/>
    <x v="6"/>
    <x v="1"/>
    <n v="1"/>
    <x v="1"/>
    <n v="18000"/>
    <n v="0"/>
    <n v="18000"/>
    <n v="0"/>
    <n v="0"/>
    <n v="1800"/>
    <n v="0"/>
    <n v="0"/>
    <n v="19800"/>
    <s v="Tunai"/>
    <n v="19800"/>
    <m/>
    <m/>
    <m/>
  </r>
  <r>
    <x v="157"/>
    <s v="QYFLNY7KGMD"/>
    <s v="Success"/>
    <s v="OT-42689"/>
    <x v="0"/>
    <x v="0"/>
    <s v="bigben kopi gubeng"/>
    <m/>
    <m/>
    <m/>
    <x v="2"/>
    <x v="1"/>
    <n v="1"/>
    <x v="2"/>
    <n v="15000"/>
    <n v="0"/>
    <n v="15000"/>
    <n v="0"/>
    <n v="0"/>
    <n v="1500"/>
    <n v="0"/>
    <n v="0"/>
    <n v="16500"/>
    <s v="Tunai"/>
    <n v="16500"/>
    <m/>
    <m/>
    <m/>
  </r>
  <r>
    <x v="158"/>
    <s v="PKFPRMBJZ94"/>
    <s v="Success"/>
    <s v="OT-42689"/>
    <x v="0"/>
    <x v="0"/>
    <s v="bigben kopi gubeng"/>
    <m/>
    <m/>
    <m/>
    <x v="2"/>
    <x v="1"/>
    <n v="1"/>
    <x v="2"/>
    <n v="15000"/>
    <n v="0"/>
    <n v="33000"/>
    <n v="0"/>
    <n v="0"/>
    <n v="3300"/>
    <n v="0"/>
    <n v="0"/>
    <n v="36300"/>
    <s v="Tunai"/>
    <n v="36300"/>
    <m/>
    <m/>
    <m/>
  </r>
  <r>
    <x v="158"/>
    <s v="PKFPRMBJZ94"/>
    <s v="Success"/>
    <s v="OT-42689"/>
    <x v="0"/>
    <x v="0"/>
    <s v="bigben kopi gubeng"/>
    <m/>
    <m/>
    <m/>
    <x v="6"/>
    <x v="1"/>
    <n v="1"/>
    <x v="1"/>
    <n v="18000"/>
    <n v="0"/>
    <m/>
    <m/>
    <m/>
    <m/>
    <m/>
    <m/>
    <m/>
    <m/>
    <m/>
    <m/>
    <m/>
    <m/>
  </r>
  <r>
    <x v="159"/>
    <s v="B6FG8WZQQP8"/>
    <s v="Success"/>
    <s v="OT-42689"/>
    <x v="0"/>
    <x v="0"/>
    <s v="bigben kopi gubeng"/>
    <m/>
    <m/>
    <m/>
    <x v="2"/>
    <x v="1"/>
    <n v="1"/>
    <x v="2"/>
    <n v="15000"/>
    <n v="0"/>
    <n v="33000"/>
    <n v="0"/>
    <n v="0"/>
    <n v="3300"/>
    <n v="0"/>
    <n v="0"/>
    <n v="36300"/>
    <s v="Tunai"/>
    <n v="36300"/>
    <m/>
    <m/>
    <m/>
  </r>
  <r>
    <x v="159"/>
    <s v="B6FG8WZQQP8"/>
    <s v="Success"/>
    <s v="OT-42689"/>
    <x v="0"/>
    <x v="0"/>
    <s v="bigben kopi gubeng"/>
    <m/>
    <m/>
    <m/>
    <x v="4"/>
    <x v="1"/>
    <n v="1"/>
    <x v="1"/>
    <n v="18000"/>
    <n v="0"/>
    <m/>
    <m/>
    <m/>
    <m/>
    <m/>
    <m/>
    <m/>
    <m/>
    <m/>
    <m/>
    <m/>
    <m/>
  </r>
  <r>
    <x v="160"/>
    <s v="RVF7KJR89JW"/>
    <s v="Success"/>
    <s v="OT-42689"/>
    <x v="0"/>
    <x v="0"/>
    <s v="bigben kopi gubeng"/>
    <m/>
    <m/>
    <m/>
    <x v="5"/>
    <x v="1"/>
    <n v="1"/>
    <x v="2"/>
    <n v="15000"/>
    <n v="0"/>
    <n v="15000"/>
    <n v="0"/>
    <n v="0"/>
    <n v="1500"/>
    <n v="0"/>
    <n v="0"/>
    <n v="16500"/>
    <s v="Tunai"/>
    <n v="16500"/>
    <m/>
    <m/>
    <m/>
  </r>
  <r>
    <x v="161"/>
    <s v="RVF7KJR9468"/>
    <s v="Success"/>
    <s v="OT-42689"/>
    <x v="0"/>
    <x v="0"/>
    <s v="bigben kopi gubeng"/>
    <m/>
    <m/>
    <m/>
    <x v="2"/>
    <x v="1"/>
    <n v="1"/>
    <x v="2"/>
    <n v="15000"/>
    <n v="0"/>
    <n v="15000"/>
    <n v="0"/>
    <n v="0"/>
    <n v="1500"/>
    <n v="0"/>
    <n v="0"/>
    <n v="16500"/>
    <s v="Tunai"/>
    <n v="16500"/>
    <m/>
    <m/>
    <m/>
  </r>
  <r>
    <x v="162"/>
    <s v="J6FGY9PLP6Q"/>
    <s v="Success"/>
    <s v="OT-42689"/>
    <x v="0"/>
    <x v="0"/>
    <s v="bigben kopi gubeng"/>
    <m/>
    <m/>
    <m/>
    <x v="2"/>
    <x v="1"/>
    <n v="1"/>
    <x v="2"/>
    <n v="15000"/>
    <n v="0"/>
    <n v="15000"/>
    <n v="0"/>
    <n v="0"/>
    <n v="1500"/>
    <n v="0"/>
    <n v="0"/>
    <n v="16500"/>
    <s v="Tunai"/>
    <n v="16500"/>
    <m/>
    <m/>
    <m/>
  </r>
  <r>
    <x v="163"/>
    <s v="YQF8B6ZKYGW"/>
    <s v="Success"/>
    <s v="OT-42689"/>
    <x v="0"/>
    <x v="0"/>
    <s v="bigben kopi gubeng"/>
    <m/>
    <m/>
    <m/>
    <x v="2"/>
    <x v="1"/>
    <n v="1"/>
    <x v="2"/>
    <n v="15000"/>
    <n v="0"/>
    <n v="15000"/>
    <n v="0"/>
    <n v="0"/>
    <n v="1500"/>
    <n v="0"/>
    <n v="0"/>
    <n v="16500"/>
    <s v="Tunai"/>
    <n v="16500"/>
    <m/>
    <m/>
    <m/>
  </r>
  <r>
    <x v="164"/>
    <s v="LJFLKM8BDMG"/>
    <s v="Success"/>
    <s v="OT-42689"/>
    <x v="0"/>
    <x v="0"/>
    <s v="bigben kopi gubeng"/>
    <m/>
    <m/>
    <m/>
    <x v="2"/>
    <x v="1"/>
    <n v="1"/>
    <x v="2"/>
    <n v="15000"/>
    <n v="0"/>
    <n v="15000"/>
    <n v="0"/>
    <n v="0"/>
    <n v="1500"/>
    <n v="0"/>
    <n v="0"/>
    <n v="16500"/>
    <s v="Tunai"/>
    <n v="16500"/>
    <m/>
    <m/>
    <m/>
  </r>
  <r>
    <x v="165"/>
    <s v="LJFLKMDJ4Y8"/>
    <s v="Success"/>
    <s v="OT-42689"/>
    <x v="0"/>
    <x v="0"/>
    <s v="bigben kopi gubeng"/>
    <m/>
    <m/>
    <m/>
    <x v="4"/>
    <x v="1"/>
    <n v="1"/>
    <x v="1"/>
    <n v="18000"/>
    <n v="0"/>
    <n v="18000"/>
    <n v="0"/>
    <n v="0"/>
    <n v="1800"/>
    <n v="0"/>
    <n v="0"/>
    <n v="19800"/>
    <s v="Tunai"/>
    <n v="19800"/>
    <m/>
    <m/>
    <m/>
  </r>
  <r>
    <x v="166"/>
    <s v="J6FGY9MDBJD"/>
    <s v="Success"/>
    <s v="OT-42689"/>
    <x v="0"/>
    <x v="0"/>
    <s v="bigben kopi gubeng"/>
    <m/>
    <m/>
    <m/>
    <x v="6"/>
    <x v="1"/>
    <n v="1"/>
    <x v="1"/>
    <n v="18000"/>
    <n v="0"/>
    <n v="18000"/>
    <n v="0"/>
    <n v="0"/>
    <n v="1800"/>
    <n v="0"/>
    <n v="0"/>
    <n v="19800"/>
    <s v="Tunai"/>
    <n v="19800"/>
    <m/>
    <m/>
    <m/>
  </r>
  <r>
    <x v="167"/>
    <s v="VBFZG49WZ48"/>
    <s v="Success"/>
    <s v="OT-42689"/>
    <x v="0"/>
    <x v="0"/>
    <s v="bigben kopi gubeng"/>
    <m/>
    <m/>
    <m/>
    <x v="1"/>
    <x v="1"/>
    <n v="1"/>
    <x v="1"/>
    <n v="18000"/>
    <n v="0"/>
    <n v="18000"/>
    <n v="0"/>
    <n v="0"/>
    <n v="1800"/>
    <n v="0"/>
    <n v="0"/>
    <n v="19800"/>
    <s v="Tunai"/>
    <n v="19800"/>
    <m/>
    <m/>
    <m/>
  </r>
  <r>
    <x v="168"/>
    <s v="YQF8B6YLLLP"/>
    <s v="Success"/>
    <s v="OT-42689"/>
    <x v="0"/>
    <x v="0"/>
    <s v="bigben kopi gubeng"/>
    <m/>
    <m/>
    <m/>
    <x v="4"/>
    <x v="1"/>
    <n v="1"/>
    <x v="1"/>
    <n v="18000"/>
    <n v="0"/>
    <n v="36000"/>
    <n v="0"/>
    <n v="0"/>
    <n v="3600"/>
    <n v="0"/>
    <n v="0"/>
    <n v="39600"/>
    <s v="Tunai"/>
    <n v="39600"/>
    <m/>
    <m/>
    <m/>
  </r>
  <r>
    <x v="168"/>
    <s v="YQF8B6YLLLP"/>
    <s v="Success"/>
    <s v="OT-42689"/>
    <x v="0"/>
    <x v="0"/>
    <s v="bigben kopi gubeng"/>
    <m/>
    <m/>
    <m/>
    <x v="8"/>
    <x v="1"/>
    <n v="1"/>
    <x v="1"/>
    <n v="18000"/>
    <n v="0"/>
    <m/>
    <m/>
    <m/>
    <m/>
    <m/>
    <m/>
    <m/>
    <m/>
    <m/>
    <m/>
    <m/>
    <m/>
  </r>
  <r>
    <x v="169"/>
    <s v="WLFMP4DL6MR"/>
    <s v="Success"/>
    <s v="OT-42689"/>
    <x v="0"/>
    <x v="0"/>
    <s v="bigben kopi gubeng"/>
    <m/>
    <m/>
    <m/>
    <x v="10"/>
    <x v="1"/>
    <n v="1"/>
    <x v="4"/>
    <n v="22000"/>
    <n v="0"/>
    <n v="22000"/>
    <n v="0"/>
    <n v="0"/>
    <n v="2200"/>
    <n v="0"/>
    <n v="0"/>
    <n v="24200"/>
    <s v="Tunai"/>
    <n v="24200"/>
    <m/>
    <m/>
    <m/>
  </r>
  <r>
    <x v="170"/>
    <s v="GZFZL8J4794"/>
    <s v="Success"/>
    <s v="OT-42689"/>
    <x v="0"/>
    <x v="0"/>
    <s v="bigben kopi gubeng"/>
    <m/>
    <m/>
    <m/>
    <x v="3"/>
    <x v="0"/>
    <n v="1"/>
    <x v="0"/>
    <n v="20000"/>
    <n v="0"/>
    <n v="20000"/>
    <n v="0"/>
    <n v="0"/>
    <n v="2000"/>
    <n v="0"/>
    <n v="0"/>
    <n v="22000"/>
    <s v="Tunai"/>
    <n v="22000"/>
    <m/>
    <m/>
    <m/>
  </r>
  <r>
    <x v="171"/>
    <s v="4VFPY9RKMYY"/>
    <s v="Success"/>
    <s v="OT-42689"/>
    <x v="0"/>
    <x v="0"/>
    <s v="bigben kopi gubeng"/>
    <m/>
    <m/>
    <m/>
    <x v="8"/>
    <x v="1"/>
    <n v="1"/>
    <x v="1"/>
    <n v="18000"/>
    <n v="0"/>
    <n v="18000"/>
    <n v="0"/>
    <n v="0"/>
    <n v="1800"/>
    <n v="0"/>
    <n v="0"/>
    <n v="19800"/>
    <s v="Tunai"/>
    <n v="19800"/>
    <m/>
    <m/>
    <m/>
  </r>
  <r>
    <x v="172"/>
    <s v="MJFGJDV6RJG"/>
    <s v="Success"/>
    <s v="OT-42689"/>
    <x v="0"/>
    <x v="0"/>
    <s v="bigben kopi gubeng"/>
    <m/>
    <m/>
    <m/>
    <x v="8"/>
    <x v="1"/>
    <n v="1"/>
    <x v="1"/>
    <n v="18000"/>
    <n v="0"/>
    <n v="18000"/>
    <n v="0"/>
    <n v="0"/>
    <n v="1800"/>
    <n v="0"/>
    <n v="0"/>
    <n v="19800"/>
    <s v="Tunai"/>
    <n v="19800"/>
    <m/>
    <m/>
    <m/>
  </r>
  <r>
    <x v="173"/>
    <s v="DZFVWZN4V8K"/>
    <s v="Success"/>
    <s v="OT-42689"/>
    <x v="0"/>
    <x v="0"/>
    <s v="bigben kopi gubeng"/>
    <m/>
    <m/>
    <m/>
    <x v="1"/>
    <x v="1"/>
    <n v="1"/>
    <x v="1"/>
    <n v="18000"/>
    <n v="0"/>
    <n v="36000"/>
    <n v="0"/>
    <n v="0"/>
    <n v="3600"/>
    <n v="0"/>
    <n v="0"/>
    <n v="39600"/>
    <s v="Tunai"/>
    <n v="39600"/>
    <m/>
    <m/>
    <m/>
  </r>
  <r>
    <x v="173"/>
    <s v="DZFVWZN4V8K"/>
    <s v="Success"/>
    <s v="OT-42689"/>
    <x v="0"/>
    <x v="0"/>
    <s v="bigben kopi gubeng"/>
    <m/>
    <m/>
    <m/>
    <x v="4"/>
    <x v="1"/>
    <n v="1"/>
    <x v="1"/>
    <n v="18000"/>
    <n v="0"/>
    <m/>
    <m/>
    <m/>
    <m/>
    <m/>
    <m/>
    <m/>
    <m/>
    <m/>
    <m/>
    <m/>
    <m/>
  </r>
  <r>
    <x v="174"/>
    <s v="68FWLDM4WLZ"/>
    <s v="Success"/>
    <s v="OT-42689"/>
    <x v="0"/>
    <x v="0"/>
    <s v="bigben kopi gubeng"/>
    <m/>
    <m/>
    <m/>
    <x v="2"/>
    <x v="1"/>
    <n v="1"/>
    <x v="2"/>
    <n v="15000"/>
    <n v="0"/>
    <n v="15000"/>
    <n v="0"/>
    <n v="0"/>
    <n v="1500"/>
    <n v="0"/>
    <n v="0"/>
    <n v="16500"/>
    <s v="Tunai"/>
    <n v="16500"/>
    <m/>
    <m/>
    <m/>
  </r>
  <r>
    <x v="175"/>
    <s v="GZFZL8JG9YW"/>
    <s v="Success"/>
    <s v="OT-42689"/>
    <x v="0"/>
    <x v="0"/>
    <s v="bigben kopi gubeng"/>
    <m/>
    <m/>
    <m/>
    <x v="3"/>
    <x v="0"/>
    <n v="1"/>
    <x v="0"/>
    <n v="20000"/>
    <n v="0"/>
    <n v="20000"/>
    <n v="0"/>
    <n v="0"/>
    <n v="2000"/>
    <n v="0"/>
    <n v="0"/>
    <n v="22000"/>
    <s v="Tunai"/>
    <n v="22000"/>
    <m/>
    <m/>
    <m/>
  </r>
  <r>
    <x v="176"/>
    <s v="LJFLKMD9Y9V"/>
    <s v="Success"/>
    <s v="OT-42689"/>
    <x v="0"/>
    <x v="0"/>
    <s v="bigben kopi gubeng"/>
    <m/>
    <m/>
    <m/>
    <x v="3"/>
    <x v="0"/>
    <n v="1"/>
    <x v="0"/>
    <n v="20000"/>
    <n v="0"/>
    <n v="20000"/>
    <n v="0"/>
    <n v="0"/>
    <n v="2000"/>
    <n v="0"/>
    <n v="0"/>
    <n v="22000"/>
    <s v="Tunai"/>
    <n v="22000"/>
    <m/>
    <m/>
    <m/>
  </r>
  <r>
    <x v="177"/>
    <s v="PKFPRM7GLP4"/>
    <s v="Success"/>
    <s v="OT-42689"/>
    <x v="0"/>
    <x v="0"/>
    <s v="bigben kopi gubeng"/>
    <m/>
    <m/>
    <m/>
    <x v="2"/>
    <x v="1"/>
    <n v="1"/>
    <x v="2"/>
    <n v="15000"/>
    <n v="0"/>
    <n v="30000"/>
    <n v="0"/>
    <n v="0"/>
    <n v="3000"/>
    <n v="0"/>
    <n v="0"/>
    <n v="33000"/>
    <s v="Tunai"/>
    <n v="33000"/>
    <m/>
    <m/>
    <m/>
  </r>
  <r>
    <x v="177"/>
    <s v="PKFPRM7GLP4"/>
    <s v="Success"/>
    <s v="OT-42689"/>
    <x v="0"/>
    <x v="0"/>
    <s v="bigben kopi gubeng"/>
    <m/>
    <m/>
    <m/>
    <x v="5"/>
    <x v="1"/>
    <n v="1"/>
    <x v="2"/>
    <n v="15000"/>
    <n v="0"/>
    <m/>
    <m/>
    <m/>
    <m/>
    <m/>
    <m/>
    <m/>
    <m/>
    <m/>
    <m/>
    <m/>
    <m/>
  </r>
  <r>
    <x v="178"/>
    <s v="B6FG8WP9R7J"/>
    <s v="Success"/>
    <s v="OT-42689"/>
    <x v="0"/>
    <x v="0"/>
    <s v="bigben kopi gubeng"/>
    <m/>
    <m/>
    <m/>
    <x v="7"/>
    <x v="0"/>
    <n v="1"/>
    <x v="0"/>
    <n v="20000"/>
    <n v="0"/>
    <n v="20000"/>
    <n v="0"/>
    <n v="0"/>
    <n v="2000"/>
    <n v="0"/>
    <n v="0"/>
    <n v="22000"/>
    <s v="Tunai"/>
    <n v="22000"/>
    <m/>
    <m/>
    <m/>
  </r>
  <r>
    <x v="179"/>
    <s v="4VFPY9RWMB8"/>
    <s v="Success"/>
    <s v="OT-42689"/>
    <x v="0"/>
    <x v="0"/>
    <s v="bigben kopi gubeng"/>
    <m/>
    <m/>
    <m/>
    <x v="6"/>
    <x v="1"/>
    <n v="1"/>
    <x v="1"/>
    <n v="18000"/>
    <n v="0"/>
    <n v="33000"/>
    <n v="0"/>
    <n v="0"/>
    <n v="3300"/>
    <n v="0"/>
    <n v="0"/>
    <n v="36300"/>
    <s v="Tunai"/>
    <n v="36300"/>
    <m/>
    <m/>
    <m/>
  </r>
  <r>
    <x v="179"/>
    <s v="4VFPY9RWMB8"/>
    <s v="Success"/>
    <s v="OT-42689"/>
    <x v="0"/>
    <x v="0"/>
    <s v="bigben kopi gubeng"/>
    <m/>
    <m/>
    <m/>
    <x v="2"/>
    <x v="1"/>
    <n v="1"/>
    <x v="2"/>
    <n v="15000"/>
    <n v="0"/>
    <m/>
    <m/>
    <m/>
    <m/>
    <m/>
    <m/>
    <m/>
    <m/>
    <m/>
    <m/>
    <m/>
    <m/>
  </r>
  <r>
    <x v="180"/>
    <s v="KBFDNLW8RVN"/>
    <s v="Success"/>
    <s v="OT-42689"/>
    <x v="0"/>
    <x v="0"/>
    <s v="bigben kopi gubeng"/>
    <m/>
    <m/>
    <m/>
    <x v="2"/>
    <x v="1"/>
    <n v="1"/>
    <x v="2"/>
    <n v="15000"/>
    <n v="0"/>
    <n v="33000"/>
    <n v="0"/>
    <n v="0"/>
    <n v="3300"/>
    <n v="0"/>
    <n v="0"/>
    <n v="36300"/>
    <s v="Tunai"/>
    <n v="36300"/>
    <m/>
    <m/>
    <m/>
  </r>
  <r>
    <x v="180"/>
    <s v="KBFDNLW8RVN"/>
    <s v="Success"/>
    <s v="OT-42689"/>
    <x v="0"/>
    <x v="0"/>
    <s v="bigben kopi gubeng"/>
    <m/>
    <m/>
    <m/>
    <x v="4"/>
    <x v="1"/>
    <n v="1"/>
    <x v="1"/>
    <n v="18000"/>
    <n v="0"/>
    <m/>
    <m/>
    <m/>
    <m/>
    <m/>
    <m/>
    <m/>
    <m/>
    <m/>
    <m/>
    <m/>
    <m/>
  </r>
  <r>
    <x v="181"/>
    <s v="J6FGY9MB6MW"/>
    <s v="Success"/>
    <s v="OT-42689"/>
    <x v="0"/>
    <x v="0"/>
    <s v="bigben kopi gubeng"/>
    <m/>
    <m/>
    <m/>
    <x v="2"/>
    <x v="1"/>
    <n v="1"/>
    <x v="2"/>
    <n v="15000"/>
    <n v="0"/>
    <n v="15000"/>
    <n v="0"/>
    <n v="0"/>
    <n v="1500"/>
    <n v="0"/>
    <n v="0"/>
    <n v="16500"/>
    <s v="Tunai"/>
    <n v="16500"/>
    <m/>
    <m/>
    <m/>
  </r>
  <r>
    <x v="182"/>
    <s v="QYFLNYZV97D"/>
    <s v="Success"/>
    <s v="OT-42689"/>
    <x v="0"/>
    <x v="0"/>
    <s v="bigben kopi gubeng"/>
    <m/>
    <m/>
    <m/>
    <x v="4"/>
    <x v="1"/>
    <n v="1"/>
    <x v="1"/>
    <n v="18000"/>
    <n v="0"/>
    <n v="36000"/>
    <n v="0"/>
    <n v="0"/>
    <n v="3600"/>
    <n v="0"/>
    <n v="0"/>
    <n v="39600"/>
    <s v="Tunai"/>
    <n v="39600"/>
    <m/>
    <m/>
    <m/>
  </r>
  <r>
    <x v="182"/>
    <s v="QYFLNYZV97D"/>
    <s v="Success"/>
    <s v="OT-42689"/>
    <x v="0"/>
    <x v="0"/>
    <s v="bigben kopi gubeng"/>
    <m/>
    <m/>
    <m/>
    <x v="1"/>
    <x v="1"/>
    <n v="1"/>
    <x v="1"/>
    <n v="18000"/>
    <n v="0"/>
    <m/>
    <m/>
    <m/>
    <m/>
    <m/>
    <m/>
    <m/>
    <m/>
    <m/>
    <m/>
    <m/>
    <m/>
  </r>
  <r>
    <x v="183"/>
    <s v="QYFLNYZVVM9"/>
    <s v="Success"/>
    <s v="OT-42689"/>
    <x v="0"/>
    <x v="0"/>
    <s v="bigben kopi gubeng"/>
    <m/>
    <m/>
    <m/>
    <x v="6"/>
    <x v="1"/>
    <n v="1"/>
    <x v="1"/>
    <n v="18000"/>
    <n v="0"/>
    <n v="18000"/>
    <n v="0"/>
    <n v="0"/>
    <n v="1800"/>
    <n v="0"/>
    <n v="0"/>
    <n v="19800"/>
    <s v="Tunai"/>
    <n v="19800"/>
    <m/>
    <m/>
    <m/>
  </r>
  <r>
    <x v="184"/>
    <s v="8WFKL8GVWPK"/>
    <s v="Success"/>
    <s v="OT-42689"/>
    <x v="0"/>
    <x v="0"/>
    <s v="bigben kopi gubeng"/>
    <m/>
    <m/>
    <m/>
    <x v="2"/>
    <x v="1"/>
    <n v="1"/>
    <x v="2"/>
    <n v="15000"/>
    <n v="0"/>
    <n v="15000"/>
    <n v="0"/>
    <n v="0"/>
    <n v="1500"/>
    <n v="0"/>
    <n v="0"/>
    <n v="16500"/>
    <s v="Tunai"/>
    <n v="16500"/>
    <m/>
    <m/>
    <m/>
  </r>
  <r>
    <x v="185"/>
    <s v="RVF7KJQZKNL"/>
    <s v="Success"/>
    <s v="OT-42689"/>
    <x v="0"/>
    <x v="0"/>
    <s v="bigben kopi gubeng"/>
    <m/>
    <m/>
    <m/>
    <x v="2"/>
    <x v="1"/>
    <n v="1"/>
    <x v="2"/>
    <n v="15000"/>
    <n v="0"/>
    <n v="15000"/>
    <n v="0"/>
    <n v="0"/>
    <n v="1500"/>
    <n v="0"/>
    <n v="0"/>
    <n v="16500"/>
    <s v="Tunai"/>
    <n v="16500"/>
    <m/>
    <m/>
    <m/>
  </r>
  <r>
    <x v="186"/>
    <s v="B6FG8WP6JVM"/>
    <s v="Success"/>
    <s v="OT-42689"/>
    <x v="0"/>
    <x v="0"/>
    <s v="bigben kopi gubeng"/>
    <m/>
    <m/>
    <m/>
    <x v="2"/>
    <x v="1"/>
    <n v="1"/>
    <x v="2"/>
    <n v="15000"/>
    <n v="0"/>
    <n v="15000"/>
    <n v="0"/>
    <n v="0"/>
    <n v="1500"/>
    <n v="0"/>
    <n v="0"/>
    <n v="16500"/>
    <s v="Tunai"/>
    <n v="16500"/>
    <m/>
    <m/>
    <m/>
  </r>
  <r>
    <x v="187"/>
    <s v="QYFLNYZGRNM"/>
    <s v="Success"/>
    <s v="OT-42689"/>
    <x v="0"/>
    <x v="0"/>
    <s v="bigben kopi gubeng"/>
    <m/>
    <m/>
    <m/>
    <x v="2"/>
    <x v="1"/>
    <n v="2"/>
    <x v="2"/>
    <n v="30000"/>
    <n v="0"/>
    <n v="30000"/>
    <n v="0"/>
    <n v="0"/>
    <n v="3000"/>
    <n v="0"/>
    <n v="0"/>
    <n v="33000"/>
    <s v="Tunai"/>
    <n v="33000"/>
    <m/>
    <m/>
    <m/>
  </r>
  <r>
    <x v="188"/>
    <s v="QYFLNYZG7MM"/>
    <s v="Success"/>
    <s v="OT-42689"/>
    <x v="0"/>
    <x v="0"/>
    <s v="bigben kopi gubeng"/>
    <m/>
    <m/>
    <m/>
    <x v="5"/>
    <x v="1"/>
    <n v="1"/>
    <x v="2"/>
    <n v="15000"/>
    <n v="0"/>
    <n v="15000"/>
    <n v="0"/>
    <n v="0"/>
    <n v="1500"/>
    <n v="0"/>
    <n v="0"/>
    <n v="16500"/>
    <s v="Tunai"/>
    <n v="16500"/>
    <m/>
    <m/>
    <m/>
  </r>
  <r>
    <x v="189"/>
    <s v="GZFZL8JWJLY"/>
    <s v="Success"/>
    <s v="OT-42689"/>
    <x v="0"/>
    <x v="0"/>
    <s v="bigben kopi gubeng"/>
    <m/>
    <m/>
    <m/>
    <x v="5"/>
    <x v="1"/>
    <n v="2"/>
    <x v="2"/>
    <n v="30000"/>
    <n v="0"/>
    <n v="30000"/>
    <n v="0"/>
    <n v="0"/>
    <n v="3000"/>
    <n v="0"/>
    <n v="0"/>
    <n v="33000"/>
    <s v="Tunai"/>
    <n v="33000"/>
    <m/>
    <m/>
    <m/>
  </r>
  <r>
    <x v="190"/>
    <s v="RVF7KJQ8LKQ"/>
    <s v="Success"/>
    <s v="OT-42689"/>
    <x v="0"/>
    <x v="0"/>
    <s v="bigben kopi gubeng"/>
    <m/>
    <m/>
    <m/>
    <x v="3"/>
    <x v="0"/>
    <n v="1"/>
    <x v="0"/>
    <n v="20000"/>
    <n v="0"/>
    <n v="20000"/>
    <n v="0"/>
    <n v="0"/>
    <n v="2000"/>
    <n v="0"/>
    <n v="0"/>
    <n v="22000"/>
    <s v="Tunai"/>
    <n v="22000"/>
    <m/>
    <m/>
    <m/>
  </r>
  <r>
    <x v="191"/>
    <s v="QYFLNYZGGGM"/>
    <s v="Success"/>
    <s v="OT-42689"/>
    <x v="0"/>
    <x v="0"/>
    <s v="bigben kopi gubeng"/>
    <m/>
    <m/>
    <m/>
    <x v="3"/>
    <x v="0"/>
    <n v="1"/>
    <x v="0"/>
    <n v="20000"/>
    <n v="0"/>
    <n v="20000"/>
    <n v="0"/>
    <n v="0"/>
    <n v="2000"/>
    <n v="0"/>
    <n v="0"/>
    <n v="22000"/>
    <s v="Tunai"/>
    <n v="22000"/>
    <m/>
    <m/>
    <m/>
  </r>
  <r>
    <x v="192"/>
    <s v="68FWLDMJLR9"/>
    <s v="Success"/>
    <s v="OT-42689"/>
    <x v="0"/>
    <x v="0"/>
    <s v="bigben kopi gubeng"/>
    <m/>
    <m/>
    <m/>
    <x v="5"/>
    <x v="1"/>
    <n v="1"/>
    <x v="2"/>
    <n v="15000"/>
    <n v="0"/>
    <n v="15000"/>
    <n v="0"/>
    <n v="0"/>
    <n v="1500"/>
    <n v="0"/>
    <n v="0"/>
    <n v="16500"/>
    <s v="Tunai"/>
    <n v="16500"/>
    <m/>
    <m/>
    <m/>
  </r>
  <r>
    <x v="193"/>
    <s v="4VFPY9RZDMP"/>
    <s v="Success"/>
    <s v="OT-42689"/>
    <x v="0"/>
    <x v="0"/>
    <s v="bigben kopi gubeng"/>
    <m/>
    <m/>
    <m/>
    <x v="7"/>
    <x v="0"/>
    <n v="1"/>
    <x v="0"/>
    <n v="20000"/>
    <n v="0"/>
    <n v="20000"/>
    <n v="0"/>
    <n v="0"/>
    <n v="2000"/>
    <n v="0"/>
    <n v="0"/>
    <n v="22000"/>
    <s v="Tunai"/>
    <n v="22000"/>
    <m/>
    <m/>
    <m/>
  </r>
  <r>
    <x v="194"/>
    <s v="DZFVWZNQZRR"/>
    <s v="Success"/>
    <s v="OT-42689"/>
    <x v="0"/>
    <x v="0"/>
    <s v="bigben kopi gubeng"/>
    <m/>
    <m/>
    <m/>
    <x v="4"/>
    <x v="1"/>
    <n v="1"/>
    <x v="1"/>
    <n v="18000"/>
    <n v="0"/>
    <n v="18000"/>
    <n v="0"/>
    <n v="0"/>
    <n v="1800"/>
    <n v="0"/>
    <n v="0"/>
    <n v="19800"/>
    <s v="Tunai"/>
    <n v="19800"/>
    <m/>
    <m/>
    <m/>
  </r>
  <r>
    <x v="195"/>
    <s v="DZFVWZNQZJZ"/>
    <s v="Success"/>
    <s v="OT-42689"/>
    <x v="0"/>
    <x v="0"/>
    <s v="bigben kopi gubeng"/>
    <m/>
    <m/>
    <m/>
    <x v="2"/>
    <x v="1"/>
    <n v="1"/>
    <x v="2"/>
    <n v="15000"/>
    <n v="0"/>
    <n v="15000"/>
    <n v="0"/>
    <n v="0"/>
    <n v="1500"/>
    <n v="0"/>
    <n v="0"/>
    <n v="16500"/>
    <s v="Tunai"/>
    <n v="16500"/>
    <m/>
    <m/>
    <m/>
  </r>
  <r>
    <x v="196"/>
    <s v="MJFGJDVYPZ6"/>
    <s v="Success"/>
    <s v="OT-42689"/>
    <x v="0"/>
    <x v="0"/>
    <s v="bigben kopi gubeng"/>
    <m/>
    <m/>
    <m/>
    <x v="1"/>
    <x v="1"/>
    <n v="1"/>
    <x v="1"/>
    <n v="18000"/>
    <n v="0"/>
    <n v="18000"/>
    <n v="0"/>
    <n v="0"/>
    <n v="1800"/>
    <n v="0"/>
    <n v="0"/>
    <n v="19800"/>
    <s v="Tunai"/>
    <n v="19800"/>
    <m/>
    <m/>
    <m/>
  </r>
  <r>
    <x v="197"/>
    <s v="8WFKL8GYLGR"/>
    <s v="Success"/>
    <s v="OT-42689"/>
    <x v="0"/>
    <x v="0"/>
    <s v="bigben kopi gubeng"/>
    <m/>
    <m/>
    <m/>
    <x v="2"/>
    <x v="1"/>
    <n v="1"/>
    <x v="2"/>
    <n v="15000"/>
    <n v="0"/>
    <n v="15000"/>
    <n v="0"/>
    <n v="0"/>
    <n v="1500"/>
    <n v="0"/>
    <n v="0"/>
    <n v="16500"/>
    <s v="Tunai"/>
    <n v="16500"/>
    <m/>
    <m/>
    <m/>
  </r>
  <r>
    <x v="198"/>
    <s v="68FWLDMLPZB"/>
    <s v="Success"/>
    <s v="OT-42689"/>
    <x v="0"/>
    <x v="0"/>
    <s v="bigben kopi gubeng"/>
    <m/>
    <m/>
    <m/>
    <x v="8"/>
    <x v="1"/>
    <n v="1"/>
    <x v="1"/>
    <n v="18000"/>
    <n v="0"/>
    <n v="18000"/>
    <n v="0"/>
    <n v="0"/>
    <n v="1800"/>
    <n v="0"/>
    <n v="0"/>
    <n v="19800"/>
    <s v="Tunai"/>
    <n v="19800"/>
    <m/>
    <m/>
    <m/>
  </r>
  <r>
    <x v="199"/>
    <s v="KBFDNLW76JB"/>
    <s v="Success"/>
    <s v="OT-42689"/>
    <x v="0"/>
    <x v="0"/>
    <s v="bigben kopi gubeng"/>
    <m/>
    <m/>
    <m/>
    <x v="2"/>
    <x v="1"/>
    <n v="1"/>
    <x v="2"/>
    <n v="15000"/>
    <n v="0"/>
    <n v="15000"/>
    <n v="0"/>
    <n v="0"/>
    <n v="1500"/>
    <n v="0"/>
    <n v="0"/>
    <n v="16500"/>
    <s v="Tunai"/>
    <n v="16500"/>
    <m/>
    <m/>
    <m/>
  </r>
  <r>
    <x v="200"/>
    <s v="8WFKL8GB6P7"/>
    <s v="Success"/>
    <s v="OT-42689"/>
    <x v="0"/>
    <x v="0"/>
    <s v="bigben kopi gubeng"/>
    <m/>
    <m/>
    <m/>
    <x v="2"/>
    <x v="1"/>
    <n v="1"/>
    <x v="2"/>
    <n v="15000"/>
    <n v="0"/>
    <n v="15000"/>
    <n v="0"/>
    <n v="0"/>
    <n v="1500"/>
    <n v="0"/>
    <n v="0"/>
    <n v="16500"/>
    <s v="Tunai"/>
    <n v="16500"/>
    <m/>
    <m/>
    <m/>
  </r>
  <r>
    <x v="201"/>
    <s v="NDFRVZJ976W"/>
    <s v="Success"/>
    <s v="OT-42689"/>
    <x v="0"/>
    <x v="0"/>
    <s v="bigben kopi gubeng"/>
    <m/>
    <m/>
    <m/>
    <x v="6"/>
    <x v="1"/>
    <n v="1"/>
    <x v="1"/>
    <n v="18000"/>
    <n v="0"/>
    <n v="18000"/>
    <n v="0"/>
    <n v="0"/>
    <n v="1800"/>
    <n v="0"/>
    <n v="0"/>
    <n v="19800"/>
    <s v="Tunai"/>
    <n v="19800"/>
    <m/>
    <m/>
    <m/>
  </r>
  <r>
    <x v="202"/>
    <s v="B6FG8W794W9"/>
    <s v="Success"/>
    <s v="OT-42689"/>
    <x v="0"/>
    <x v="0"/>
    <s v="bigben kopi gubeng"/>
    <m/>
    <m/>
    <m/>
    <x v="2"/>
    <x v="1"/>
    <n v="1"/>
    <x v="2"/>
    <n v="15000"/>
    <n v="0"/>
    <n v="15000"/>
    <n v="0"/>
    <n v="0"/>
    <n v="1500"/>
    <n v="0"/>
    <n v="0"/>
    <n v="16500"/>
    <s v="Tunai"/>
    <n v="16500"/>
    <m/>
    <m/>
    <m/>
  </r>
  <r>
    <x v="203"/>
    <s v="ZDFRG97W9J9"/>
    <s v="Success"/>
    <s v="OT-42689"/>
    <x v="0"/>
    <x v="0"/>
    <s v="bigben kopi gubeng"/>
    <m/>
    <m/>
    <m/>
    <x v="2"/>
    <x v="1"/>
    <n v="1"/>
    <x v="2"/>
    <n v="15000"/>
    <n v="0"/>
    <n v="61000"/>
    <n v="0"/>
    <n v="0"/>
    <n v="6100"/>
    <n v="0"/>
    <n v="0"/>
    <n v="67100"/>
    <s v="Tunai"/>
    <n v="67100"/>
    <m/>
    <m/>
    <m/>
  </r>
  <r>
    <x v="203"/>
    <s v="ZDFRG97W9J9"/>
    <s v="Success"/>
    <s v="OT-42689"/>
    <x v="0"/>
    <x v="0"/>
    <s v="bigben kopi gubeng"/>
    <m/>
    <m/>
    <m/>
    <x v="6"/>
    <x v="1"/>
    <n v="1"/>
    <x v="1"/>
    <n v="18000"/>
    <n v="0"/>
    <m/>
    <m/>
    <m/>
    <m/>
    <m/>
    <m/>
    <m/>
    <m/>
    <m/>
    <m/>
    <m/>
    <m/>
  </r>
  <r>
    <x v="203"/>
    <s v="ZDFRG97W9J9"/>
    <s v="Success"/>
    <s v="OT-42689"/>
    <x v="0"/>
    <x v="0"/>
    <s v="bigben kopi gubeng"/>
    <m/>
    <m/>
    <m/>
    <x v="9"/>
    <x v="1"/>
    <n v="1"/>
    <x v="3"/>
    <n v="13000"/>
    <n v="0"/>
    <m/>
    <m/>
    <m/>
    <m/>
    <m/>
    <m/>
    <m/>
    <m/>
    <m/>
    <m/>
    <m/>
    <m/>
  </r>
  <r>
    <x v="203"/>
    <s v="ZDFRG97W9J9"/>
    <s v="Success"/>
    <s v="OT-42689"/>
    <x v="0"/>
    <x v="0"/>
    <s v="bigben kopi gubeng"/>
    <m/>
    <m/>
    <m/>
    <x v="5"/>
    <x v="1"/>
    <n v="1"/>
    <x v="2"/>
    <n v="15000"/>
    <n v="0"/>
    <m/>
    <m/>
    <m/>
    <m/>
    <m/>
    <m/>
    <m/>
    <m/>
    <m/>
    <m/>
    <m/>
    <m/>
  </r>
  <r>
    <x v="204"/>
    <s v="KBFDNLM6KRJ"/>
    <s v="Success"/>
    <s v="OT-42689"/>
    <x v="0"/>
    <x v="0"/>
    <s v="bigben kopi gubeng"/>
    <m/>
    <m/>
    <m/>
    <x v="2"/>
    <x v="1"/>
    <n v="1"/>
    <x v="2"/>
    <n v="15000"/>
    <n v="0"/>
    <n v="15000"/>
    <n v="0"/>
    <n v="0"/>
    <n v="1500"/>
    <n v="0"/>
    <n v="0"/>
    <n v="16500"/>
    <s v="Tunai"/>
    <n v="16500"/>
    <m/>
    <m/>
    <m/>
  </r>
  <r>
    <x v="205"/>
    <s v="NDFRVZJ7DDW"/>
    <s v="Success"/>
    <s v="OT-42689"/>
    <x v="0"/>
    <x v="0"/>
    <s v="bigben kopi gubeng"/>
    <m/>
    <m/>
    <m/>
    <x v="2"/>
    <x v="1"/>
    <n v="1"/>
    <x v="2"/>
    <n v="15000"/>
    <n v="0"/>
    <n v="15000"/>
    <n v="0"/>
    <n v="0"/>
    <n v="1500"/>
    <n v="0"/>
    <n v="0"/>
    <n v="16500"/>
    <s v="Tunai"/>
    <n v="16500"/>
    <m/>
    <m/>
    <m/>
  </r>
  <r>
    <x v="206"/>
    <s v="PKFPRM4G7ZW"/>
    <s v="Success"/>
    <s v="OT-42689"/>
    <x v="0"/>
    <x v="0"/>
    <s v="bigben kopi gubeng"/>
    <m/>
    <m/>
    <m/>
    <x v="3"/>
    <x v="0"/>
    <n v="1"/>
    <x v="0"/>
    <n v="20000"/>
    <n v="0"/>
    <n v="20000"/>
    <n v="0"/>
    <n v="0"/>
    <n v="2000"/>
    <n v="0"/>
    <n v="0"/>
    <n v="22000"/>
    <s v="Tunai"/>
    <n v="22000"/>
    <m/>
    <m/>
    <m/>
  </r>
  <r>
    <x v="207"/>
    <s v="WLFMP4QG6RN"/>
    <s v="Success"/>
    <s v="OT-42689"/>
    <x v="0"/>
    <x v="0"/>
    <s v="bigben kopi gubeng"/>
    <m/>
    <m/>
    <m/>
    <x v="2"/>
    <x v="1"/>
    <n v="1"/>
    <x v="2"/>
    <n v="15000"/>
    <n v="0"/>
    <n v="15000"/>
    <n v="0"/>
    <n v="0"/>
    <n v="1500"/>
    <n v="0"/>
    <n v="0"/>
    <n v="16500"/>
    <s v="Tunai"/>
    <n v="16500"/>
    <m/>
    <m/>
    <m/>
  </r>
  <r>
    <x v="208"/>
    <s v="MJFGJDPZ4WG"/>
    <s v="Success"/>
    <s v="OT-42689"/>
    <x v="0"/>
    <x v="0"/>
    <s v="bigben kopi gubeng"/>
    <m/>
    <m/>
    <m/>
    <x v="0"/>
    <x v="0"/>
    <n v="1"/>
    <x v="0"/>
    <n v="20000"/>
    <n v="0"/>
    <n v="40000"/>
    <n v="0"/>
    <n v="0"/>
    <n v="4000"/>
    <n v="0"/>
    <n v="0"/>
    <n v="44000"/>
    <s v="Tunai"/>
    <n v="44000"/>
    <m/>
    <m/>
    <m/>
  </r>
  <r>
    <x v="208"/>
    <s v="MJFGJDPZ4WG"/>
    <s v="Success"/>
    <s v="OT-42689"/>
    <x v="0"/>
    <x v="0"/>
    <s v="bigben kopi gubeng"/>
    <m/>
    <m/>
    <m/>
    <x v="7"/>
    <x v="0"/>
    <n v="1"/>
    <x v="0"/>
    <n v="20000"/>
    <n v="0"/>
    <m/>
    <m/>
    <m/>
    <m/>
    <m/>
    <m/>
    <m/>
    <m/>
    <m/>
    <m/>
    <m/>
    <m/>
  </r>
  <r>
    <x v="209"/>
    <s v="KBFDNLMQ8JG"/>
    <s v="Success"/>
    <s v="OT-42689"/>
    <x v="0"/>
    <x v="0"/>
    <s v="bigben kopi gubeng"/>
    <m/>
    <m/>
    <m/>
    <x v="3"/>
    <x v="0"/>
    <n v="1"/>
    <x v="0"/>
    <n v="20000"/>
    <n v="0"/>
    <n v="20000"/>
    <n v="0"/>
    <n v="0"/>
    <n v="2000"/>
    <n v="0"/>
    <n v="0"/>
    <n v="22000"/>
    <s v="Tunai"/>
    <n v="22000"/>
    <m/>
    <m/>
    <m/>
  </r>
  <r>
    <x v="210"/>
    <s v="NDFRVZJ6DGQ"/>
    <s v="Success"/>
    <s v="OT-42689"/>
    <x v="0"/>
    <x v="0"/>
    <s v="bigben kopi gubeng"/>
    <m/>
    <m/>
    <m/>
    <x v="2"/>
    <x v="1"/>
    <n v="3"/>
    <x v="2"/>
    <n v="45000"/>
    <n v="0"/>
    <n v="45000"/>
    <n v="0"/>
    <n v="0"/>
    <n v="4500"/>
    <n v="0"/>
    <n v="0"/>
    <n v="49500"/>
    <s v="Tunai"/>
    <n v="49500"/>
    <m/>
    <m/>
    <m/>
  </r>
  <r>
    <x v="211"/>
    <s v="NDFRVZJ6B8Y"/>
    <s v="Success"/>
    <s v="OT-42689"/>
    <x v="0"/>
    <x v="0"/>
    <s v="bigben kopi gubeng"/>
    <m/>
    <m/>
    <m/>
    <x v="9"/>
    <x v="1"/>
    <n v="2"/>
    <x v="3"/>
    <n v="26000"/>
    <n v="0"/>
    <n v="59000"/>
    <n v="0"/>
    <n v="0"/>
    <n v="5900"/>
    <n v="0"/>
    <n v="0"/>
    <n v="64900"/>
    <s v="Tunai"/>
    <n v="64900"/>
    <m/>
    <m/>
    <m/>
  </r>
  <r>
    <x v="211"/>
    <s v="NDFRVZJ6B8Y"/>
    <s v="Success"/>
    <s v="OT-42689"/>
    <x v="0"/>
    <x v="0"/>
    <s v="bigben kopi gubeng"/>
    <m/>
    <m/>
    <m/>
    <x v="5"/>
    <x v="1"/>
    <n v="1"/>
    <x v="2"/>
    <n v="15000"/>
    <n v="0"/>
    <m/>
    <m/>
    <m/>
    <m/>
    <m/>
    <m/>
    <m/>
    <m/>
    <m/>
    <m/>
    <m/>
    <m/>
  </r>
  <r>
    <x v="211"/>
    <s v="NDFRVZJ6B8Y"/>
    <s v="Success"/>
    <s v="OT-42689"/>
    <x v="0"/>
    <x v="0"/>
    <s v="bigben kopi gubeng"/>
    <m/>
    <m/>
    <m/>
    <x v="6"/>
    <x v="1"/>
    <n v="1"/>
    <x v="1"/>
    <n v="18000"/>
    <n v="0"/>
    <m/>
    <m/>
    <m/>
    <m/>
    <m/>
    <m/>
    <m/>
    <m/>
    <m/>
    <m/>
    <m/>
    <m/>
  </r>
  <r>
    <x v="212"/>
    <s v="KBFDNLM8ZQP"/>
    <s v="Success"/>
    <s v="OT-42689"/>
    <x v="0"/>
    <x v="0"/>
    <s v="bigben kopi gubeng"/>
    <m/>
    <m/>
    <m/>
    <x v="1"/>
    <x v="1"/>
    <n v="1"/>
    <x v="1"/>
    <n v="18000"/>
    <n v="0"/>
    <n v="18000"/>
    <n v="0"/>
    <n v="0"/>
    <n v="1800"/>
    <n v="0"/>
    <n v="0"/>
    <n v="19800"/>
    <s v="Tunai"/>
    <n v="19800"/>
    <m/>
    <m/>
    <m/>
  </r>
  <r>
    <x v="213"/>
    <s v="WLFMP4Q9688"/>
    <s v="Success"/>
    <s v="OT-42689"/>
    <x v="0"/>
    <x v="0"/>
    <s v="bigben kopi gubeng"/>
    <m/>
    <m/>
    <m/>
    <x v="6"/>
    <x v="1"/>
    <n v="1"/>
    <x v="1"/>
    <n v="18000"/>
    <n v="0"/>
    <n v="18000"/>
    <n v="0"/>
    <n v="0"/>
    <n v="1800"/>
    <n v="0"/>
    <n v="0"/>
    <n v="19800"/>
    <s v="Tunai"/>
    <n v="19800"/>
    <m/>
    <m/>
    <m/>
  </r>
  <r>
    <x v="214"/>
    <s v="7WFJ9RVNGGV"/>
    <s v="Success"/>
    <s v="OT-42689"/>
    <x v="0"/>
    <x v="0"/>
    <s v="bigben kopi gubeng"/>
    <m/>
    <m/>
    <m/>
    <x v="2"/>
    <x v="1"/>
    <n v="1"/>
    <x v="2"/>
    <n v="15000"/>
    <n v="0"/>
    <n v="15000"/>
    <n v="0"/>
    <n v="0"/>
    <n v="1500"/>
    <n v="0"/>
    <n v="0"/>
    <n v="16500"/>
    <s v="Tunai"/>
    <n v="16500"/>
    <m/>
    <m/>
    <m/>
  </r>
  <r>
    <x v="215"/>
    <s v="4VFPY9VZ44K"/>
    <s v="Success"/>
    <s v="OT-42689"/>
    <x v="0"/>
    <x v="0"/>
    <s v="bigben kopi gubeng"/>
    <m/>
    <m/>
    <m/>
    <x v="2"/>
    <x v="1"/>
    <n v="1"/>
    <x v="2"/>
    <n v="15000"/>
    <n v="0"/>
    <n v="15000"/>
    <n v="0"/>
    <n v="0"/>
    <n v="1500"/>
    <n v="0"/>
    <n v="0"/>
    <n v="16500"/>
    <s v="Tunai"/>
    <n v="16500"/>
    <m/>
    <m/>
    <m/>
  </r>
  <r>
    <x v="216"/>
    <s v="B6FG8W7KV4V"/>
    <s v="Success"/>
    <s v="OT-42689"/>
    <x v="0"/>
    <x v="0"/>
    <s v="bigben kopi gubeng"/>
    <m/>
    <m/>
    <m/>
    <x v="3"/>
    <x v="0"/>
    <n v="1"/>
    <x v="0"/>
    <n v="20000"/>
    <n v="0"/>
    <n v="20000"/>
    <n v="0"/>
    <n v="0"/>
    <n v="2000"/>
    <n v="0"/>
    <n v="0"/>
    <n v="22000"/>
    <s v="Tunai"/>
    <n v="22000"/>
    <m/>
    <m/>
    <m/>
  </r>
  <r>
    <x v="217"/>
    <s v="9LFR8VB8LLG"/>
    <s v="Success"/>
    <s v="OT-42689"/>
    <x v="0"/>
    <x v="0"/>
    <s v="bigben kopi gubeng"/>
    <m/>
    <m/>
    <m/>
    <x v="2"/>
    <x v="1"/>
    <n v="3"/>
    <x v="2"/>
    <n v="45000"/>
    <n v="0"/>
    <n v="45000"/>
    <n v="0"/>
    <n v="0"/>
    <n v="4500"/>
    <n v="0"/>
    <n v="0"/>
    <n v="49500"/>
    <s v="Tunai"/>
    <n v="49500"/>
    <m/>
    <m/>
    <m/>
  </r>
  <r>
    <x v="218"/>
    <s v="GZFZL8PLGLL"/>
    <s v="Success"/>
    <s v="OT-42689"/>
    <x v="0"/>
    <x v="0"/>
    <s v="bigben kopi gubeng"/>
    <m/>
    <m/>
    <m/>
    <x v="2"/>
    <x v="1"/>
    <n v="1"/>
    <x v="2"/>
    <n v="15000"/>
    <n v="0"/>
    <n v="15000"/>
    <n v="0"/>
    <n v="0"/>
    <n v="1500"/>
    <n v="0"/>
    <n v="0"/>
    <n v="16500"/>
    <s v="Tunai"/>
    <n v="16500"/>
    <m/>
    <m/>
    <m/>
  </r>
  <r>
    <x v="219"/>
    <s v="9LFR8VB7RBW"/>
    <s v="Success"/>
    <s v="OT-42689"/>
    <x v="0"/>
    <x v="0"/>
    <s v="bigben kopi gubeng"/>
    <m/>
    <m/>
    <m/>
    <x v="2"/>
    <x v="1"/>
    <n v="1"/>
    <x v="2"/>
    <n v="15000"/>
    <n v="0"/>
    <n v="15000"/>
    <n v="0"/>
    <n v="0"/>
    <n v="1500"/>
    <n v="0"/>
    <n v="0"/>
    <n v="16500"/>
    <s v="Tunai"/>
    <n v="16500"/>
    <m/>
    <m/>
    <m/>
  </r>
  <r>
    <x v="220"/>
    <s v="KBFDNLV6NK7"/>
    <s v="Success"/>
    <s v="OT-42689"/>
    <x v="0"/>
    <x v="0"/>
    <s v="bigben kopi gubeng"/>
    <m/>
    <m/>
    <m/>
    <x v="5"/>
    <x v="1"/>
    <n v="1"/>
    <x v="2"/>
    <n v="15000"/>
    <n v="0"/>
    <n v="37000"/>
    <n v="0"/>
    <n v="0"/>
    <n v="3700"/>
    <n v="0"/>
    <n v="0"/>
    <n v="40700"/>
    <s v="Tunai"/>
    <n v="40700"/>
    <m/>
    <m/>
    <m/>
  </r>
  <r>
    <x v="220"/>
    <s v="KBFDNLV6NK7"/>
    <s v="Success"/>
    <s v="OT-42689"/>
    <x v="0"/>
    <x v="0"/>
    <s v="bigben kopi gubeng"/>
    <m/>
    <m/>
    <m/>
    <x v="10"/>
    <x v="1"/>
    <n v="1"/>
    <x v="4"/>
    <n v="22000"/>
    <n v="0"/>
    <m/>
    <m/>
    <m/>
    <m/>
    <m/>
    <m/>
    <m/>
    <m/>
    <m/>
    <m/>
    <m/>
    <m/>
  </r>
  <r>
    <x v="221"/>
    <s v="MJFGJDNZKNQ"/>
    <s v="Success"/>
    <s v="OT-42689"/>
    <x v="0"/>
    <x v="0"/>
    <s v="bigben kopi gubeng"/>
    <m/>
    <m/>
    <m/>
    <x v="2"/>
    <x v="1"/>
    <n v="1"/>
    <x v="2"/>
    <n v="15000"/>
    <n v="0"/>
    <n v="15000"/>
    <n v="0"/>
    <n v="0"/>
    <n v="1500"/>
    <n v="0"/>
    <n v="0"/>
    <n v="16500"/>
    <s v="Tunai"/>
    <n v="16500"/>
    <m/>
    <m/>
    <m/>
  </r>
  <r>
    <x v="222"/>
    <s v="7WFJ9RZ4RN8"/>
    <s v="Success"/>
    <s v="OT-42689"/>
    <x v="0"/>
    <x v="0"/>
    <s v="bigben kopi gubeng"/>
    <m/>
    <m/>
    <m/>
    <x v="2"/>
    <x v="1"/>
    <n v="1"/>
    <x v="2"/>
    <n v="15000"/>
    <n v="0"/>
    <n v="15000"/>
    <n v="0"/>
    <n v="0"/>
    <n v="1500"/>
    <n v="0"/>
    <n v="0"/>
    <n v="16500"/>
    <s v="Tunai"/>
    <n v="16500"/>
    <m/>
    <m/>
    <m/>
  </r>
  <r>
    <x v="223"/>
    <s v="B6FG8WRMQG8"/>
    <s v="Success"/>
    <s v="OT-42689"/>
    <x v="0"/>
    <x v="0"/>
    <s v="bigben kopi gubeng"/>
    <m/>
    <m/>
    <m/>
    <x v="2"/>
    <x v="1"/>
    <n v="1"/>
    <x v="2"/>
    <n v="15000"/>
    <n v="0"/>
    <n v="15000"/>
    <n v="0"/>
    <n v="0"/>
    <n v="1500"/>
    <n v="0"/>
    <n v="0"/>
    <n v="16500"/>
    <s v="Tunai"/>
    <n v="16500"/>
    <m/>
    <m/>
    <m/>
  </r>
  <r>
    <x v="224"/>
    <s v="KBFDNLVLVP7"/>
    <s v="Success"/>
    <s v="OT-42689"/>
    <x v="0"/>
    <x v="0"/>
    <s v="bigben kopi gubeng"/>
    <m/>
    <m/>
    <m/>
    <x v="10"/>
    <x v="1"/>
    <n v="1"/>
    <x v="4"/>
    <n v="22000"/>
    <n v="0"/>
    <n v="22000"/>
    <n v="0"/>
    <n v="0"/>
    <n v="2200"/>
    <n v="0"/>
    <n v="0"/>
    <n v="24200"/>
    <s v="Tunai"/>
    <n v="24200"/>
    <m/>
    <m/>
    <m/>
  </r>
  <r>
    <x v="225"/>
    <s v="J6FGY9868RP"/>
    <s v="Success"/>
    <s v="OT-42689"/>
    <x v="0"/>
    <x v="0"/>
    <s v="bigben kopi gubeng"/>
    <m/>
    <m/>
    <m/>
    <x v="3"/>
    <x v="0"/>
    <n v="1"/>
    <x v="0"/>
    <n v="20000"/>
    <n v="0"/>
    <n v="20000"/>
    <n v="0"/>
    <n v="0"/>
    <n v="2000"/>
    <n v="0"/>
    <n v="0"/>
    <n v="22000"/>
    <s v="Tunai"/>
    <n v="22000"/>
    <m/>
    <m/>
    <m/>
  </r>
  <r>
    <x v="226"/>
    <s v="WLFMP4YJG8L"/>
    <s v="Success"/>
    <s v="OT-42689"/>
    <x v="0"/>
    <x v="0"/>
    <s v="bigben kopi gubeng"/>
    <m/>
    <m/>
    <m/>
    <x v="3"/>
    <x v="0"/>
    <n v="1"/>
    <x v="0"/>
    <n v="20000"/>
    <n v="0"/>
    <n v="20000"/>
    <n v="0"/>
    <n v="0"/>
    <n v="2000"/>
    <n v="0"/>
    <n v="0"/>
    <n v="22000"/>
    <s v="Tunai"/>
    <n v="22000"/>
    <m/>
    <m/>
    <m/>
  </r>
  <r>
    <x v="227"/>
    <s v="8WFKL8VM6GP"/>
    <s v="Success"/>
    <s v="OT-42689"/>
    <x v="0"/>
    <x v="0"/>
    <s v="bigben kopi gubeng"/>
    <m/>
    <m/>
    <m/>
    <x v="3"/>
    <x v="0"/>
    <n v="1"/>
    <x v="0"/>
    <n v="20000"/>
    <n v="0"/>
    <n v="20000"/>
    <n v="0"/>
    <n v="0"/>
    <n v="2000"/>
    <n v="0"/>
    <n v="0"/>
    <n v="22000"/>
    <s v="Tunai"/>
    <n v="22000"/>
    <m/>
    <m/>
    <m/>
  </r>
  <r>
    <x v="228"/>
    <s v="8WFKL8VM6B6"/>
    <s v="Success"/>
    <s v="OT-42689"/>
    <x v="0"/>
    <x v="0"/>
    <s v="bigben kopi gubeng"/>
    <m/>
    <m/>
    <m/>
    <x v="4"/>
    <x v="1"/>
    <n v="1"/>
    <x v="1"/>
    <n v="18000"/>
    <n v="0"/>
    <n v="18000"/>
    <n v="0"/>
    <n v="0"/>
    <n v="1800"/>
    <n v="0"/>
    <n v="0"/>
    <n v="19800"/>
    <s v="Tunai"/>
    <n v="19800"/>
    <m/>
    <m/>
    <m/>
  </r>
  <r>
    <x v="229"/>
    <s v="VBFZG47J9BL"/>
    <s v="Success"/>
    <s v="OT-42689"/>
    <x v="0"/>
    <x v="0"/>
    <s v="bigben kopi gubeng"/>
    <m/>
    <m/>
    <m/>
    <x v="6"/>
    <x v="1"/>
    <n v="1"/>
    <x v="1"/>
    <n v="18000"/>
    <n v="0"/>
    <n v="18000"/>
    <n v="0"/>
    <n v="0"/>
    <n v="1800"/>
    <n v="0"/>
    <n v="0"/>
    <n v="19800"/>
    <s v="Tunai"/>
    <n v="19800"/>
    <m/>
    <m/>
    <m/>
  </r>
  <r>
    <x v="230"/>
    <s v="7WFJ9RZK67D"/>
    <s v="Success"/>
    <s v="OT-42689"/>
    <x v="0"/>
    <x v="0"/>
    <s v="bigben kopi gubeng"/>
    <m/>
    <m/>
    <m/>
    <x v="2"/>
    <x v="1"/>
    <n v="4"/>
    <x v="2"/>
    <n v="60000"/>
    <n v="0"/>
    <n v="60000"/>
    <n v="0"/>
    <n v="0"/>
    <n v="6000"/>
    <n v="0"/>
    <n v="0"/>
    <n v="66000"/>
    <s v="Tunai"/>
    <n v="66000"/>
    <m/>
    <m/>
    <m/>
  </r>
  <r>
    <x v="231"/>
    <s v="ZDFRG96P6PW"/>
    <s v="Success"/>
    <s v="OT-42689"/>
    <x v="0"/>
    <x v="0"/>
    <s v="bigben kopi gubeng"/>
    <m/>
    <m/>
    <m/>
    <x v="10"/>
    <x v="1"/>
    <n v="1"/>
    <x v="4"/>
    <n v="22000"/>
    <n v="0"/>
    <n v="22000"/>
    <n v="0"/>
    <n v="0"/>
    <n v="2200"/>
    <n v="0"/>
    <n v="0"/>
    <n v="24200"/>
    <s v="Tunai"/>
    <n v="24200"/>
    <m/>
    <m/>
    <m/>
  </r>
  <r>
    <x v="232"/>
    <s v="KBFDNLVNQB6"/>
    <s v="Success"/>
    <s v="OT-42689"/>
    <x v="0"/>
    <x v="0"/>
    <s v="bigben kopi gubeng"/>
    <m/>
    <m/>
    <m/>
    <x v="2"/>
    <x v="1"/>
    <n v="1"/>
    <x v="2"/>
    <n v="15000"/>
    <n v="0"/>
    <n v="15000"/>
    <n v="0"/>
    <n v="0"/>
    <n v="1500"/>
    <n v="0"/>
    <n v="0"/>
    <n v="16500"/>
    <s v="Tunai"/>
    <n v="16500"/>
    <m/>
    <m/>
    <m/>
  </r>
  <r>
    <x v="233"/>
    <s v="YQF8B6JBZNQ"/>
    <s v="Success"/>
    <s v="OT-42689"/>
    <x v="0"/>
    <x v="0"/>
    <s v="bigben kopi gubeng"/>
    <m/>
    <m/>
    <m/>
    <x v="2"/>
    <x v="1"/>
    <n v="1"/>
    <x v="2"/>
    <n v="15000"/>
    <n v="0"/>
    <n v="15000"/>
    <n v="0"/>
    <n v="0"/>
    <n v="1500"/>
    <n v="0"/>
    <n v="0"/>
    <n v="16500"/>
    <s v="Tunai"/>
    <n v="16500"/>
    <m/>
    <m/>
    <m/>
  </r>
  <r>
    <x v="234"/>
    <s v="NDFRVZYVKWJ"/>
    <s v="Success"/>
    <s v="OT-42689"/>
    <x v="0"/>
    <x v="0"/>
    <s v="bigben kopi gubeng"/>
    <m/>
    <m/>
    <m/>
    <x v="2"/>
    <x v="1"/>
    <n v="2"/>
    <x v="2"/>
    <n v="30000"/>
    <n v="0"/>
    <n v="102000"/>
    <n v="0"/>
    <n v="0"/>
    <n v="10200"/>
    <n v="0"/>
    <n v="0"/>
    <n v="112200"/>
    <s v="Tunai"/>
    <n v="112200"/>
    <m/>
    <m/>
    <m/>
  </r>
  <r>
    <x v="234"/>
    <s v="NDFRVZYVKWJ"/>
    <s v="Success"/>
    <s v="OT-42689"/>
    <x v="0"/>
    <x v="0"/>
    <s v="bigben kopi gubeng"/>
    <m/>
    <m/>
    <m/>
    <x v="4"/>
    <x v="1"/>
    <n v="1"/>
    <x v="1"/>
    <n v="18000"/>
    <n v="0"/>
    <m/>
    <m/>
    <m/>
    <m/>
    <m/>
    <m/>
    <m/>
    <m/>
    <m/>
    <m/>
    <m/>
    <m/>
  </r>
  <r>
    <x v="234"/>
    <s v="NDFRVZYVKWJ"/>
    <s v="Success"/>
    <s v="OT-42689"/>
    <x v="0"/>
    <x v="0"/>
    <s v="bigben kopi gubeng"/>
    <m/>
    <m/>
    <m/>
    <x v="1"/>
    <x v="1"/>
    <n v="1"/>
    <x v="1"/>
    <n v="18000"/>
    <n v="0"/>
    <m/>
    <m/>
    <m/>
    <m/>
    <m/>
    <m/>
    <m/>
    <m/>
    <m/>
    <m/>
    <m/>
    <m/>
  </r>
  <r>
    <x v="234"/>
    <s v="NDFRVZYVKWJ"/>
    <s v="Success"/>
    <s v="OT-42689"/>
    <x v="0"/>
    <x v="0"/>
    <s v="bigben kopi gubeng"/>
    <m/>
    <m/>
    <m/>
    <x v="6"/>
    <x v="1"/>
    <n v="2"/>
    <x v="1"/>
    <n v="36000"/>
    <n v="0"/>
    <m/>
    <m/>
    <m/>
    <m/>
    <m/>
    <m/>
    <m/>
    <m/>
    <m/>
    <m/>
    <m/>
    <m/>
  </r>
  <r>
    <x v="235"/>
    <s v="ZDFRG964ZVK"/>
    <s v="Success"/>
    <s v="OT-42689"/>
    <x v="0"/>
    <x v="0"/>
    <s v="bigben kopi gubeng"/>
    <m/>
    <m/>
    <m/>
    <x v="2"/>
    <x v="1"/>
    <n v="1"/>
    <x v="2"/>
    <n v="15000"/>
    <n v="0"/>
    <n v="15000"/>
    <n v="0"/>
    <n v="0"/>
    <n v="1500"/>
    <n v="0"/>
    <n v="0"/>
    <n v="16500"/>
    <s v="Tunai"/>
    <n v="16500"/>
    <m/>
    <m/>
    <m/>
  </r>
  <r>
    <x v="236"/>
    <s v="7WFJ9RZLRPN"/>
    <s v="Success"/>
    <s v="OT-42689"/>
    <x v="0"/>
    <x v="0"/>
    <s v="bigben kopi gubeng"/>
    <m/>
    <m/>
    <m/>
    <x v="6"/>
    <x v="1"/>
    <n v="1"/>
    <x v="1"/>
    <n v="18000"/>
    <n v="0"/>
    <n v="18000"/>
    <n v="0"/>
    <n v="0"/>
    <n v="1800"/>
    <n v="0"/>
    <n v="0"/>
    <n v="19800"/>
    <s v="Tunai"/>
    <n v="19800"/>
    <m/>
    <m/>
    <m/>
  </r>
  <r>
    <x v="237"/>
    <s v="B6FG8WRYVJ9"/>
    <s v="Success"/>
    <s v="OT-42689"/>
    <x v="0"/>
    <x v="0"/>
    <s v="bigben kopi gubeng"/>
    <m/>
    <m/>
    <m/>
    <x v="5"/>
    <x v="1"/>
    <n v="1"/>
    <x v="2"/>
    <n v="15000"/>
    <n v="0"/>
    <n v="35000"/>
    <n v="0"/>
    <n v="0"/>
    <n v="3500"/>
    <n v="0"/>
    <n v="0"/>
    <n v="38500"/>
    <s v="Tunai"/>
    <n v="38500"/>
    <m/>
    <m/>
    <m/>
  </r>
  <r>
    <x v="237"/>
    <s v="B6FG8WRYVJ9"/>
    <s v="Success"/>
    <s v="OT-42689"/>
    <x v="0"/>
    <x v="0"/>
    <s v="bigben kopi gubeng"/>
    <m/>
    <m/>
    <m/>
    <x v="7"/>
    <x v="0"/>
    <n v="1"/>
    <x v="0"/>
    <n v="20000"/>
    <n v="0"/>
    <m/>
    <m/>
    <m/>
    <m/>
    <m/>
    <m/>
    <m/>
    <m/>
    <m/>
    <m/>
    <m/>
    <m/>
  </r>
  <r>
    <x v="238"/>
    <s v="9LFR8VZQZ7M"/>
    <s v="Success"/>
    <s v="OT-42689"/>
    <x v="0"/>
    <x v="0"/>
    <s v="bigben kopi gubeng"/>
    <m/>
    <m/>
    <m/>
    <x v="0"/>
    <x v="0"/>
    <n v="1"/>
    <x v="0"/>
    <n v="20000"/>
    <n v="0"/>
    <n v="20000"/>
    <n v="0"/>
    <n v="0"/>
    <n v="2000"/>
    <n v="0"/>
    <n v="0"/>
    <n v="22000"/>
    <s v="Tunai"/>
    <n v="22000"/>
    <m/>
    <m/>
    <m/>
  </r>
  <r>
    <x v="239"/>
    <s v="DZFVWZGMVQ6"/>
    <s v="Success"/>
    <s v="OT-42689"/>
    <x v="0"/>
    <x v="0"/>
    <s v="bigben kopi gubeng"/>
    <m/>
    <m/>
    <m/>
    <x v="1"/>
    <x v="1"/>
    <n v="1"/>
    <x v="1"/>
    <n v="18000"/>
    <n v="0"/>
    <n v="18000"/>
    <n v="0"/>
    <n v="0"/>
    <n v="1800"/>
    <n v="0"/>
    <n v="0"/>
    <n v="19800"/>
    <s v="Tunai"/>
    <n v="19800"/>
    <m/>
    <m/>
    <m/>
  </r>
  <r>
    <x v="240"/>
    <s v="4VFPY98PW49"/>
    <s v="Success"/>
    <s v="OT-42689"/>
    <x v="0"/>
    <x v="0"/>
    <s v="bigben kopi gubeng"/>
    <m/>
    <m/>
    <m/>
    <x v="5"/>
    <x v="1"/>
    <n v="2"/>
    <x v="2"/>
    <n v="30000"/>
    <n v="0"/>
    <n v="30000"/>
    <n v="0"/>
    <n v="0"/>
    <n v="3000"/>
    <n v="0"/>
    <n v="0"/>
    <n v="33000"/>
    <s v="Tunai"/>
    <n v="33000"/>
    <m/>
    <m/>
    <m/>
  </r>
  <r>
    <x v="241"/>
    <s v="68FWLDVWQ6J"/>
    <s v="Success"/>
    <s v="OT-42689"/>
    <x v="0"/>
    <x v="0"/>
    <s v="bigben kopi gubeng"/>
    <m/>
    <m/>
    <m/>
    <x v="0"/>
    <x v="0"/>
    <n v="1"/>
    <x v="0"/>
    <n v="20000"/>
    <n v="0"/>
    <n v="20000"/>
    <n v="0"/>
    <n v="0"/>
    <n v="2000"/>
    <n v="0"/>
    <n v="0"/>
    <n v="22000"/>
    <s v="Tunai"/>
    <n v="22000"/>
    <m/>
    <m/>
    <m/>
  </r>
  <r>
    <x v="242"/>
    <s v="7WFJ9RZBZY6"/>
    <s v="Success"/>
    <s v="OT-42689"/>
    <x v="0"/>
    <x v="0"/>
    <s v="bigben kopi gubeng"/>
    <m/>
    <m/>
    <m/>
    <x v="4"/>
    <x v="1"/>
    <n v="1"/>
    <x v="1"/>
    <n v="18000"/>
    <n v="0"/>
    <n v="18000"/>
    <n v="0"/>
    <n v="0"/>
    <n v="1800"/>
    <n v="0"/>
    <n v="0"/>
    <n v="19800"/>
    <s v="Tunai"/>
    <n v="19800"/>
    <m/>
    <m/>
    <m/>
  </r>
  <r>
    <x v="243"/>
    <s v="YQF8B6Q6WKY"/>
    <s v="Success"/>
    <s v="OT-42689"/>
    <x v="0"/>
    <x v="0"/>
    <s v="bigben kopi gubeng"/>
    <m/>
    <m/>
    <m/>
    <x v="8"/>
    <x v="1"/>
    <n v="1"/>
    <x v="1"/>
    <n v="18000"/>
    <n v="0"/>
    <n v="18000"/>
    <n v="0"/>
    <n v="0"/>
    <n v="1800"/>
    <n v="0"/>
    <n v="0"/>
    <n v="19800"/>
    <s v="Tunai"/>
    <n v="19800"/>
    <m/>
    <m/>
    <m/>
  </r>
  <r>
    <x v="244"/>
    <s v="RVF7KJZVBGP"/>
    <s v="Success"/>
    <s v="OT-42689"/>
    <x v="0"/>
    <x v="0"/>
    <s v="bigben kopi gubeng"/>
    <m/>
    <m/>
    <m/>
    <x v="6"/>
    <x v="1"/>
    <n v="1"/>
    <x v="1"/>
    <n v="18000"/>
    <n v="0"/>
    <n v="18000"/>
    <n v="0"/>
    <n v="0"/>
    <n v="1800"/>
    <n v="0"/>
    <n v="0"/>
    <n v="19800"/>
    <s v="Tunai"/>
    <n v="19800"/>
    <m/>
    <m/>
    <m/>
  </r>
  <r>
    <x v="245"/>
    <s v="MJFGJDQLNJD"/>
    <s v="Success"/>
    <s v="OT-42689"/>
    <x v="0"/>
    <x v="0"/>
    <s v="bigben kopi gubeng"/>
    <m/>
    <m/>
    <m/>
    <x v="2"/>
    <x v="1"/>
    <n v="1"/>
    <x v="2"/>
    <n v="15000"/>
    <n v="0"/>
    <n v="15000"/>
    <n v="0"/>
    <n v="0"/>
    <n v="1500"/>
    <n v="0"/>
    <n v="0"/>
    <n v="16500"/>
    <s v="Tunai"/>
    <n v="16500"/>
    <m/>
    <m/>
    <m/>
  </r>
  <r>
    <x v="246"/>
    <s v="B6FG8W6N8NL"/>
    <s v="Success"/>
    <s v="OT-42689"/>
    <x v="0"/>
    <x v="0"/>
    <s v="bigben kopi gubeng"/>
    <m/>
    <m/>
    <m/>
    <x v="7"/>
    <x v="0"/>
    <n v="1"/>
    <x v="0"/>
    <n v="20000"/>
    <n v="0"/>
    <n v="20000"/>
    <n v="0"/>
    <n v="0"/>
    <n v="2000"/>
    <n v="0"/>
    <n v="0"/>
    <n v="22000"/>
    <s v="Tunai"/>
    <n v="22000"/>
    <m/>
    <m/>
    <m/>
  </r>
  <r>
    <x v="247"/>
    <s v="VBFZG4RNGR7"/>
    <s v="Success"/>
    <s v="OT-42689"/>
    <x v="0"/>
    <x v="0"/>
    <s v="bigben kopi gubeng"/>
    <m/>
    <m/>
    <m/>
    <x v="2"/>
    <x v="1"/>
    <n v="1"/>
    <x v="2"/>
    <n v="15000"/>
    <n v="0"/>
    <n v="15000"/>
    <n v="0"/>
    <n v="0"/>
    <n v="1500"/>
    <n v="0"/>
    <n v="0"/>
    <n v="16500"/>
    <s v="Tunai"/>
    <n v="16500"/>
    <m/>
    <m/>
    <m/>
  </r>
  <r>
    <x v="248"/>
    <s v="LJFLKMRPNYM"/>
    <s v="Success"/>
    <s v="OT-42689"/>
    <x v="0"/>
    <x v="0"/>
    <s v="bigben kopi gubeng"/>
    <m/>
    <m/>
    <m/>
    <x v="8"/>
    <x v="1"/>
    <n v="1"/>
    <x v="1"/>
    <n v="18000"/>
    <n v="0"/>
    <n v="51000"/>
    <n v="0"/>
    <n v="0"/>
    <n v="5100"/>
    <n v="0"/>
    <n v="0"/>
    <n v="56100"/>
    <s v="Tunai"/>
    <n v="56100"/>
    <m/>
    <m/>
    <m/>
  </r>
  <r>
    <x v="248"/>
    <s v="LJFLKMRPNYM"/>
    <s v="Success"/>
    <s v="OT-42689"/>
    <x v="0"/>
    <x v="0"/>
    <s v="bigben kopi gubeng"/>
    <m/>
    <m/>
    <m/>
    <x v="6"/>
    <x v="1"/>
    <n v="1"/>
    <x v="1"/>
    <n v="18000"/>
    <n v="0"/>
    <m/>
    <m/>
    <m/>
    <m/>
    <m/>
    <m/>
    <m/>
    <m/>
    <m/>
    <m/>
    <m/>
    <m/>
  </r>
  <r>
    <x v="248"/>
    <s v="LJFLKMRPNYM"/>
    <s v="Success"/>
    <s v="OT-42689"/>
    <x v="0"/>
    <x v="0"/>
    <s v="bigben kopi gubeng"/>
    <m/>
    <m/>
    <m/>
    <x v="5"/>
    <x v="1"/>
    <n v="1"/>
    <x v="2"/>
    <n v="15000"/>
    <n v="0"/>
    <m/>
    <m/>
    <m/>
    <m/>
    <m/>
    <m/>
    <m/>
    <m/>
    <m/>
    <m/>
    <m/>
    <m/>
  </r>
  <r>
    <x v="249"/>
    <s v="GZFZL8MV6GL"/>
    <s v="Success"/>
    <s v="OT-42689"/>
    <x v="0"/>
    <x v="0"/>
    <s v="bigben kopi gubeng"/>
    <m/>
    <m/>
    <m/>
    <x v="2"/>
    <x v="1"/>
    <n v="4"/>
    <x v="2"/>
    <n v="60000"/>
    <n v="0"/>
    <n v="60000"/>
    <n v="0"/>
    <n v="0"/>
    <n v="6000"/>
    <n v="0"/>
    <n v="0"/>
    <n v="66000"/>
    <s v="Tunai"/>
    <n v="66000"/>
    <m/>
    <m/>
    <m/>
  </r>
  <r>
    <x v="250"/>
    <s v="WLFMP46JVYW"/>
    <s v="Success"/>
    <s v="OT-42689"/>
    <x v="0"/>
    <x v="0"/>
    <s v="bigben kopi gubeng"/>
    <m/>
    <m/>
    <m/>
    <x v="5"/>
    <x v="1"/>
    <n v="1"/>
    <x v="2"/>
    <n v="15000"/>
    <n v="0"/>
    <n v="15000"/>
    <n v="0"/>
    <n v="0"/>
    <n v="1500"/>
    <n v="0"/>
    <n v="0"/>
    <n v="16500"/>
    <s v="Tunai"/>
    <n v="16500"/>
    <m/>
    <m/>
    <m/>
  </r>
  <r>
    <x v="251"/>
    <s v="DZFVWZJN8JB"/>
    <s v="Success"/>
    <s v="OT-42689"/>
    <x v="0"/>
    <x v="0"/>
    <s v="bigben kopi gubeng"/>
    <m/>
    <m/>
    <m/>
    <x v="2"/>
    <x v="1"/>
    <n v="1"/>
    <x v="2"/>
    <n v="15000"/>
    <n v="0"/>
    <n v="15000"/>
    <n v="0"/>
    <n v="0"/>
    <n v="1500"/>
    <n v="0"/>
    <n v="0"/>
    <n v="16500"/>
    <s v="Tunai"/>
    <n v="16500"/>
    <m/>
    <m/>
    <m/>
  </r>
  <r>
    <x v="252"/>
    <s v="J6FGY9KMRPQ"/>
    <s v="Success"/>
    <s v="OT-42689"/>
    <x v="0"/>
    <x v="0"/>
    <s v="bigben kopi gubeng"/>
    <m/>
    <m/>
    <m/>
    <x v="5"/>
    <x v="1"/>
    <n v="1"/>
    <x v="2"/>
    <n v="15000"/>
    <n v="0"/>
    <n v="15000"/>
    <n v="0"/>
    <n v="0"/>
    <n v="1500"/>
    <n v="0"/>
    <n v="0"/>
    <n v="16500"/>
    <s v="Tunai"/>
    <n v="16500"/>
    <m/>
    <m/>
    <m/>
  </r>
  <r>
    <x v="253"/>
    <s v="QYFLNYKZGDZ"/>
    <s v="Success"/>
    <s v="OT-42689"/>
    <x v="0"/>
    <x v="0"/>
    <s v="bigben kopi gubeng"/>
    <m/>
    <m/>
    <m/>
    <x v="1"/>
    <x v="1"/>
    <n v="1"/>
    <x v="1"/>
    <n v="18000"/>
    <n v="0"/>
    <n v="31000"/>
    <n v="0"/>
    <n v="0"/>
    <n v="3100"/>
    <n v="0"/>
    <n v="0"/>
    <n v="34100"/>
    <s v="Tunai"/>
    <n v="34100"/>
    <m/>
    <m/>
    <m/>
  </r>
  <r>
    <x v="253"/>
    <s v="QYFLNYKZGDZ"/>
    <s v="Success"/>
    <s v="OT-42689"/>
    <x v="0"/>
    <x v="0"/>
    <s v="bigben kopi gubeng"/>
    <m/>
    <m/>
    <m/>
    <x v="9"/>
    <x v="1"/>
    <n v="1"/>
    <x v="3"/>
    <n v="13000"/>
    <n v="0"/>
    <m/>
    <m/>
    <m/>
    <m/>
    <m/>
    <m/>
    <m/>
    <m/>
    <m/>
    <m/>
    <m/>
    <m/>
  </r>
  <r>
    <x v="254"/>
    <s v="ZDFRG98GNPN"/>
    <s v="Success"/>
    <s v="OT-42689"/>
    <x v="0"/>
    <x v="0"/>
    <s v="bigben kopi gubeng"/>
    <m/>
    <m/>
    <m/>
    <x v="2"/>
    <x v="1"/>
    <n v="1"/>
    <x v="2"/>
    <n v="15000"/>
    <n v="0"/>
    <n v="15000"/>
    <n v="0"/>
    <n v="0"/>
    <n v="1500"/>
    <n v="0"/>
    <n v="0"/>
    <n v="16500"/>
    <s v="Tunai"/>
    <n v="16500"/>
    <m/>
    <m/>
    <m/>
  </r>
  <r>
    <x v="255"/>
    <s v="7WFJ9R7LQRN"/>
    <s v="Success"/>
    <s v="OT-42689"/>
    <x v="0"/>
    <x v="0"/>
    <s v="bigben kopi gubeng"/>
    <m/>
    <m/>
    <m/>
    <x v="10"/>
    <x v="1"/>
    <n v="1"/>
    <x v="4"/>
    <n v="22000"/>
    <n v="0"/>
    <n v="22000"/>
    <n v="0"/>
    <n v="0"/>
    <n v="2200"/>
    <n v="0"/>
    <n v="0"/>
    <n v="24200"/>
    <s v="Tunai"/>
    <n v="24200"/>
    <m/>
    <m/>
    <m/>
  </r>
  <r>
    <x v="256"/>
    <s v="WLFMP468LWK"/>
    <s v="Success"/>
    <s v="OT-42689"/>
    <x v="0"/>
    <x v="0"/>
    <s v="bigben kopi gubeng"/>
    <m/>
    <m/>
    <m/>
    <x v="5"/>
    <x v="1"/>
    <n v="2"/>
    <x v="2"/>
    <n v="30000"/>
    <n v="0"/>
    <n v="30000"/>
    <n v="0"/>
    <n v="0"/>
    <n v="3000"/>
    <n v="0"/>
    <n v="0"/>
    <n v="33000"/>
    <s v="Tunai"/>
    <n v="33000"/>
    <m/>
    <m/>
    <m/>
  </r>
  <r>
    <x v="257"/>
    <s v="PKFPRM6KBVR"/>
    <s v="Success"/>
    <s v="OT-42689"/>
    <x v="0"/>
    <x v="0"/>
    <s v="bigben kopi gubeng"/>
    <m/>
    <m/>
    <m/>
    <x v="6"/>
    <x v="1"/>
    <n v="4"/>
    <x v="1"/>
    <n v="72000"/>
    <n v="0"/>
    <n v="72000"/>
    <n v="0"/>
    <n v="0"/>
    <n v="7200"/>
    <n v="0"/>
    <n v="0"/>
    <n v="79200"/>
    <s v="Tunai"/>
    <n v="79200"/>
    <m/>
    <m/>
    <m/>
  </r>
  <r>
    <x v="258"/>
    <s v="WLFMP46NR6L"/>
    <s v="Success"/>
    <s v="OT-42689"/>
    <x v="0"/>
    <x v="0"/>
    <s v="bigben kopi gubeng"/>
    <m/>
    <m/>
    <m/>
    <x v="7"/>
    <x v="0"/>
    <n v="1"/>
    <x v="0"/>
    <n v="20000"/>
    <n v="0"/>
    <n v="20000"/>
    <n v="0"/>
    <n v="0"/>
    <n v="2000"/>
    <n v="0"/>
    <n v="0"/>
    <n v="22000"/>
    <s v="Tunai"/>
    <n v="22000"/>
    <m/>
    <m/>
    <m/>
  </r>
  <r>
    <x v="259"/>
    <s v="MJFGJDQGBRD"/>
    <s v="Success"/>
    <s v="OT-42689"/>
    <x v="0"/>
    <x v="0"/>
    <s v="bigben kopi gubeng"/>
    <m/>
    <m/>
    <m/>
    <x v="2"/>
    <x v="1"/>
    <n v="1"/>
    <x v="2"/>
    <n v="15000"/>
    <n v="0"/>
    <n v="15000"/>
    <n v="0"/>
    <n v="0"/>
    <n v="1500"/>
    <n v="0"/>
    <n v="0"/>
    <n v="16500"/>
    <s v="Tunai"/>
    <n v="16500"/>
    <m/>
    <m/>
    <m/>
  </r>
  <r>
    <x v="260"/>
    <s v="RVF7KJZ7R6L"/>
    <s v="Success"/>
    <s v="OT-42689"/>
    <x v="0"/>
    <x v="0"/>
    <s v="bigben kopi gubeng"/>
    <m/>
    <m/>
    <m/>
    <x v="5"/>
    <x v="1"/>
    <n v="1"/>
    <x v="2"/>
    <n v="15000"/>
    <n v="0"/>
    <n v="15000"/>
    <n v="0"/>
    <n v="0"/>
    <n v="1500"/>
    <n v="0"/>
    <n v="0"/>
    <n v="16500"/>
    <s v="Tunai"/>
    <n v="16500"/>
    <m/>
    <m/>
    <m/>
  </r>
  <r>
    <x v="261"/>
    <s v="RVF7KJZ7Q4Y"/>
    <s v="Success"/>
    <s v="OT-42689"/>
    <x v="0"/>
    <x v="0"/>
    <s v="bigben kopi gubeng"/>
    <m/>
    <m/>
    <m/>
    <x v="4"/>
    <x v="1"/>
    <n v="1"/>
    <x v="1"/>
    <n v="18000"/>
    <n v="0"/>
    <n v="18000"/>
    <n v="0"/>
    <n v="0"/>
    <n v="1800"/>
    <n v="0"/>
    <n v="0"/>
    <n v="19800"/>
    <s v="Tunai"/>
    <n v="19800"/>
    <m/>
    <m/>
    <m/>
  </r>
  <r>
    <x v="262"/>
    <s v="NDFRVZLRLQL"/>
    <s v="Success"/>
    <s v="OT-42689"/>
    <x v="0"/>
    <x v="0"/>
    <s v="bigben kopi gubeng"/>
    <m/>
    <m/>
    <m/>
    <x v="1"/>
    <x v="1"/>
    <n v="1"/>
    <x v="1"/>
    <n v="18000"/>
    <n v="0"/>
    <n v="18000"/>
    <n v="0"/>
    <n v="0"/>
    <n v="1800"/>
    <n v="0"/>
    <n v="0"/>
    <n v="19800"/>
    <s v="Tunai"/>
    <n v="19800"/>
    <m/>
    <m/>
    <m/>
  </r>
  <r>
    <x v="263"/>
    <s v="ZDFRG98R89V"/>
    <s v="Success"/>
    <s v="OT-42689"/>
    <x v="0"/>
    <x v="0"/>
    <s v="bigben kopi gubeng"/>
    <m/>
    <m/>
    <m/>
    <x v="2"/>
    <x v="1"/>
    <n v="1"/>
    <x v="2"/>
    <n v="15000"/>
    <n v="0"/>
    <n v="15000"/>
    <n v="0"/>
    <n v="0"/>
    <n v="1500"/>
    <n v="0"/>
    <n v="0"/>
    <n v="16500"/>
    <s v="Tunai"/>
    <n v="16500"/>
    <m/>
    <m/>
    <m/>
  </r>
  <r>
    <x v="264"/>
    <s v="GZFZL8MDLV8"/>
    <s v="Success"/>
    <s v="OT-42689"/>
    <x v="0"/>
    <x v="0"/>
    <s v="bigben kopi gubeng"/>
    <m/>
    <m/>
    <m/>
    <x v="10"/>
    <x v="1"/>
    <n v="1"/>
    <x v="4"/>
    <n v="22000"/>
    <n v="0"/>
    <n v="22000"/>
    <n v="0"/>
    <n v="0"/>
    <n v="2200"/>
    <n v="0"/>
    <n v="0"/>
    <n v="24200"/>
    <s v="Tunai"/>
    <n v="24200"/>
    <m/>
    <m/>
    <m/>
  </r>
  <r>
    <x v="265"/>
    <s v="4VFPY9ZB8BP"/>
    <s v="Success"/>
    <s v="OT-42689"/>
    <x v="0"/>
    <x v="0"/>
    <s v="bigben kopi gubeng"/>
    <m/>
    <m/>
    <m/>
    <x v="2"/>
    <x v="1"/>
    <n v="1"/>
    <x v="2"/>
    <n v="15000"/>
    <n v="0"/>
    <n v="15000"/>
    <n v="0"/>
    <n v="0"/>
    <n v="1500"/>
    <n v="0"/>
    <n v="0"/>
    <n v="16500"/>
    <s v="Tunai"/>
    <n v="16500"/>
    <m/>
    <m/>
    <m/>
  </r>
  <r>
    <x v="266"/>
    <s v="8WFKL8WZVDL"/>
    <s v="Success"/>
    <s v="OT-42689"/>
    <x v="0"/>
    <x v="0"/>
    <s v="bigben kopi gubeng"/>
    <m/>
    <m/>
    <m/>
    <x v="5"/>
    <x v="1"/>
    <n v="1"/>
    <x v="2"/>
    <n v="15000"/>
    <n v="0"/>
    <n v="15000"/>
    <n v="0"/>
    <n v="0"/>
    <n v="1500"/>
    <n v="0"/>
    <n v="0"/>
    <n v="16500"/>
    <s v="Tunai"/>
    <n v="16500"/>
    <m/>
    <m/>
    <m/>
  </r>
  <r>
    <x v="267"/>
    <s v="PKFPRMJ9WJR"/>
    <s v="Success"/>
    <s v="OT-42689"/>
    <x v="0"/>
    <x v="0"/>
    <s v="bigben kopi gubeng"/>
    <m/>
    <m/>
    <m/>
    <x v="2"/>
    <x v="1"/>
    <n v="1"/>
    <x v="2"/>
    <n v="15000"/>
    <n v="0"/>
    <n v="15000"/>
    <n v="0"/>
    <n v="0"/>
    <n v="1500"/>
    <n v="0"/>
    <n v="0"/>
    <n v="16500"/>
    <s v="Tunai"/>
    <n v="16500"/>
    <m/>
    <m/>
    <m/>
  </r>
  <r>
    <x v="268"/>
    <s v="9LFR8V6V84K"/>
    <s v="Success"/>
    <s v="OT-42689"/>
    <x v="0"/>
    <x v="0"/>
    <s v="bigben kopi gubeng"/>
    <m/>
    <m/>
    <m/>
    <x v="2"/>
    <x v="1"/>
    <n v="1"/>
    <x v="2"/>
    <n v="15000"/>
    <n v="0"/>
    <n v="15000"/>
    <n v="0"/>
    <n v="0"/>
    <n v="1500"/>
    <n v="0"/>
    <n v="0"/>
    <n v="16500"/>
    <s v="Tunai"/>
    <n v="16500"/>
    <m/>
    <m/>
    <m/>
  </r>
  <r>
    <x v="269"/>
    <s v="4VFPY9Z9P6K"/>
    <s v="Success"/>
    <s v="OT-42689"/>
    <x v="0"/>
    <x v="0"/>
    <s v="bigben kopi gubeng"/>
    <m/>
    <m/>
    <m/>
    <x v="5"/>
    <x v="1"/>
    <n v="1"/>
    <x v="2"/>
    <n v="15000"/>
    <n v="0"/>
    <n v="15000"/>
    <n v="0"/>
    <n v="0"/>
    <n v="1500"/>
    <n v="0"/>
    <n v="0"/>
    <n v="16500"/>
    <s v="Tunai"/>
    <n v="16500"/>
    <m/>
    <m/>
    <m/>
  </r>
  <r>
    <x v="270"/>
    <s v="LJFLKMZMLDD"/>
    <s v="Success"/>
    <s v="OT-42689"/>
    <x v="0"/>
    <x v="0"/>
    <s v="bigben kopi gubeng"/>
    <m/>
    <m/>
    <m/>
    <x v="10"/>
    <x v="1"/>
    <n v="1"/>
    <x v="4"/>
    <n v="22000"/>
    <n v="0"/>
    <n v="22000"/>
    <n v="0"/>
    <n v="0"/>
    <n v="2200"/>
    <n v="0"/>
    <n v="0"/>
    <n v="24200"/>
    <s v="Tunai"/>
    <n v="24200"/>
    <m/>
    <m/>
    <m/>
  </r>
  <r>
    <x v="271"/>
    <s v="9LFR8V6VR66"/>
    <s v="Success"/>
    <s v="OT-42689"/>
    <x v="0"/>
    <x v="0"/>
    <s v="bigben kopi gubeng"/>
    <m/>
    <m/>
    <m/>
    <x v="2"/>
    <x v="1"/>
    <n v="1"/>
    <x v="2"/>
    <n v="15000"/>
    <n v="0"/>
    <n v="15000"/>
    <n v="0"/>
    <n v="0"/>
    <n v="1500"/>
    <n v="0"/>
    <n v="0"/>
    <n v="16500"/>
    <s v="Tunai"/>
    <n v="16500"/>
    <m/>
    <m/>
    <m/>
  </r>
  <r>
    <x v="272"/>
    <s v="KBFDNLGKBZW"/>
    <s v="Success"/>
    <s v="OT-42689"/>
    <x v="0"/>
    <x v="0"/>
    <s v="bigben kopi gubeng"/>
    <m/>
    <m/>
    <m/>
    <x v="2"/>
    <x v="1"/>
    <n v="1"/>
    <x v="2"/>
    <n v="15000"/>
    <n v="0"/>
    <n v="15000"/>
    <n v="0"/>
    <n v="0"/>
    <n v="1500"/>
    <n v="0"/>
    <n v="0"/>
    <n v="16500"/>
    <s v="Tunai"/>
    <n v="16500"/>
    <m/>
    <m/>
    <m/>
  </r>
  <r>
    <x v="273"/>
    <s v="QYFLNYG9JY8"/>
    <s v="Success"/>
    <s v="OT-42689"/>
    <x v="0"/>
    <x v="0"/>
    <s v="bigben kopi gubeng"/>
    <m/>
    <m/>
    <m/>
    <x v="10"/>
    <x v="1"/>
    <n v="1"/>
    <x v="4"/>
    <n v="22000"/>
    <n v="0"/>
    <n v="22000"/>
    <n v="0"/>
    <n v="0"/>
    <n v="2200"/>
    <n v="0"/>
    <n v="0"/>
    <n v="24200"/>
    <s v="Tunai"/>
    <n v="24200"/>
    <m/>
    <m/>
    <m/>
  </r>
  <r>
    <x v="274"/>
    <s v="8WFKL8W6KWQ"/>
    <s v="Success"/>
    <s v="OT-42689"/>
    <x v="0"/>
    <x v="0"/>
    <s v="bigben kopi gubeng"/>
    <m/>
    <m/>
    <m/>
    <x v="3"/>
    <x v="0"/>
    <n v="1"/>
    <x v="0"/>
    <n v="20000"/>
    <n v="0"/>
    <n v="20000"/>
    <n v="0"/>
    <n v="0"/>
    <n v="2000"/>
    <n v="0"/>
    <n v="0"/>
    <n v="22000"/>
    <s v="Tunai"/>
    <n v="22000"/>
    <m/>
    <m/>
    <m/>
  </r>
  <r>
    <x v="275"/>
    <s v="NDFRVZ4D77G"/>
    <s v="Success"/>
    <s v="OT-42689"/>
    <x v="0"/>
    <x v="0"/>
    <s v="bigben kopi gubeng"/>
    <m/>
    <m/>
    <m/>
    <x v="2"/>
    <x v="1"/>
    <n v="2"/>
    <x v="2"/>
    <n v="30000"/>
    <n v="0"/>
    <n v="30000"/>
    <n v="0"/>
    <n v="0"/>
    <n v="3000"/>
    <n v="0"/>
    <n v="0"/>
    <n v="33000"/>
    <s v="Tunai"/>
    <n v="33000"/>
    <m/>
    <m/>
    <m/>
  </r>
  <r>
    <x v="276"/>
    <s v="VBFZG4DJL8N"/>
    <s v="Success"/>
    <s v="OT-42689"/>
    <x v="0"/>
    <x v="0"/>
    <s v="bigben kopi gubeng"/>
    <m/>
    <m/>
    <m/>
    <x v="6"/>
    <x v="1"/>
    <n v="1"/>
    <x v="1"/>
    <n v="18000"/>
    <n v="0"/>
    <n v="18000"/>
    <n v="0"/>
    <n v="0"/>
    <n v="1800"/>
    <n v="0"/>
    <n v="0"/>
    <n v="19800"/>
    <s v="Tunai"/>
    <n v="19800"/>
    <m/>
    <m/>
    <m/>
  </r>
  <r>
    <x v="277"/>
    <s v="J6FGY9RMNWM"/>
    <s v="Success"/>
    <s v="OT-42689"/>
    <x v="0"/>
    <x v="0"/>
    <s v="bigben kopi gubeng"/>
    <m/>
    <m/>
    <m/>
    <x v="2"/>
    <x v="1"/>
    <n v="1"/>
    <x v="2"/>
    <n v="15000"/>
    <n v="0"/>
    <n v="15000"/>
    <n v="0"/>
    <n v="0"/>
    <n v="1500"/>
    <n v="0"/>
    <n v="0"/>
    <n v="16500"/>
    <s v="Tunai"/>
    <n v="16500"/>
    <m/>
    <m/>
    <m/>
  </r>
  <r>
    <x v="278"/>
    <s v="MJFGJDKVW7D"/>
    <s v="Success"/>
    <s v="OT-42689"/>
    <x v="0"/>
    <x v="0"/>
    <s v="bigben kopi gubeng"/>
    <m/>
    <m/>
    <m/>
    <x v="5"/>
    <x v="1"/>
    <n v="1"/>
    <x v="2"/>
    <n v="15000"/>
    <n v="0"/>
    <n v="33000"/>
    <n v="0"/>
    <n v="0"/>
    <n v="3300"/>
    <n v="0"/>
    <n v="0"/>
    <n v="36300"/>
    <s v="Tunai"/>
    <n v="36300"/>
    <m/>
    <m/>
    <m/>
  </r>
  <r>
    <x v="278"/>
    <s v="MJFGJDKVW7D"/>
    <s v="Success"/>
    <s v="OT-42689"/>
    <x v="0"/>
    <x v="0"/>
    <s v="bigben kopi gubeng"/>
    <m/>
    <m/>
    <m/>
    <x v="1"/>
    <x v="1"/>
    <n v="1"/>
    <x v="1"/>
    <n v="18000"/>
    <n v="0"/>
    <m/>
    <m/>
    <m/>
    <m/>
    <m/>
    <m/>
    <m/>
    <m/>
    <m/>
    <m/>
    <m/>
    <m/>
  </r>
  <r>
    <x v="279"/>
    <s v="DZFVWZYBG7R"/>
    <s v="Success"/>
    <s v="OT-42689"/>
    <x v="0"/>
    <x v="0"/>
    <s v="bigben kopi gubeng"/>
    <m/>
    <m/>
    <m/>
    <x v="1"/>
    <x v="1"/>
    <n v="1"/>
    <x v="1"/>
    <n v="18000"/>
    <n v="0"/>
    <n v="18000"/>
    <n v="0"/>
    <n v="0"/>
    <n v="1800"/>
    <n v="0"/>
    <n v="0"/>
    <n v="19800"/>
    <s v="Tunai"/>
    <n v="19800"/>
    <m/>
    <m/>
    <m/>
  </r>
  <r>
    <x v="280"/>
    <s v="KBFDNLGVLJQ"/>
    <s v="Success"/>
    <s v="OT-42689"/>
    <x v="0"/>
    <x v="0"/>
    <s v="bigben kopi gubeng"/>
    <m/>
    <m/>
    <m/>
    <x v="4"/>
    <x v="1"/>
    <n v="2"/>
    <x v="1"/>
    <n v="36000"/>
    <n v="0"/>
    <n v="49000"/>
    <n v="0"/>
    <n v="0"/>
    <n v="4900"/>
    <n v="0"/>
    <n v="0"/>
    <n v="53900"/>
    <s v="Tunai"/>
    <n v="53900"/>
    <m/>
    <m/>
    <m/>
  </r>
  <r>
    <x v="280"/>
    <s v="KBFDNLGVLJQ"/>
    <s v="Success"/>
    <s v="OT-42689"/>
    <x v="0"/>
    <x v="0"/>
    <s v="bigben kopi gubeng"/>
    <m/>
    <m/>
    <m/>
    <x v="9"/>
    <x v="1"/>
    <n v="1"/>
    <x v="3"/>
    <n v="13000"/>
    <n v="0"/>
    <m/>
    <m/>
    <m/>
    <m/>
    <m/>
    <m/>
    <m/>
    <m/>
    <m/>
    <m/>
    <m/>
    <m/>
  </r>
  <r>
    <x v="281"/>
    <s v="DZFVWZYMWZW"/>
    <s v="Success"/>
    <s v="OT-42689"/>
    <x v="0"/>
    <x v="0"/>
    <s v="bigben kopi gubeng"/>
    <m/>
    <m/>
    <m/>
    <x v="2"/>
    <x v="1"/>
    <n v="1"/>
    <x v="2"/>
    <n v="15000"/>
    <n v="0"/>
    <n v="15000"/>
    <n v="0"/>
    <n v="0"/>
    <n v="1500"/>
    <n v="0"/>
    <n v="0"/>
    <n v="16500"/>
    <s v="Tunai"/>
    <n v="16500"/>
    <m/>
    <m/>
    <m/>
  </r>
  <r>
    <x v="282"/>
    <s v="WLFMP4KM7D9"/>
    <s v="Success"/>
    <s v="OT-42689"/>
    <x v="0"/>
    <x v="0"/>
    <s v="bigben kopi gubeng"/>
    <m/>
    <m/>
    <m/>
    <x v="0"/>
    <x v="0"/>
    <n v="2"/>
    <x v="0"/>
    <n v="40000"/>
    <n v="0"/>
    <n v="60000"/>
    <n v="0"/>
    <n v="0"/>
    <n v="6000"/>
    <n v="0"/>
    <n v="0"/>
    <n v="66000"/>
    <s v="Tunai"/>
    <n v="66000"/>
    <m/>
    <m/>
    <m/>
  </r>
  <r>
    <x v="282"/>
    <s v="WLFMP4KM7D9"/>
    <s v="Success"/>
    <s v="OT-42689"/>
    <x v="0"/>
    <x v="0"/>
    <s v="bigben kopi gubeng"/>
    <m/>
    <m/>
    <m/>
    <x v="3"/>
    <x v="0"/>
    <n v="1"/>
    <x v="0"/>
    <n v="20000"/>
    <n v="0"/>
    <m/>
    <m/>
    <m/>
    <m/>
    <m/>
    <m/>
    <m/>
    <m/>
    <m/>
    <m/>
    <m/>
    <m/>
  </r>
  <r>
    <x v="283"/>
    <s v="DZFVWZY99WG"/>
    <s v="Success"/>
    <s v="OT-42689"/>
    <x v="0"/>
    <x v="0"/>
    <s v="bigben kopi gubeng"/>
    <m/>
    <m/>
    <m/>
    <x v="9"/>
    <x v="1"/>
    <n v="1"/>
    <x v="3"/>
    <n v="13000"/>
    <n v="0"/>
    <n v="13000"/>
    <n v="0"/>
    <n v="0"/>
    <n v="1300"/>
    <n v="0"/>
    <n v="0"/>
    <n v="14300"/>
    <s v="Tunai"/>
    <n v="14300"/>
    <m/>
    <m/>
    <m/>
  </r>
  <r>
    <x v="284"/>
    <s v="J6FGY9LNNNN"/>
    <s v="Success"/>
    <s v="OT-42689"/>
    <x v="0"/>
    <x v="0"/>
    <s v="bigben kopi gubeng"/>
    <m/>
    <m/>
    <m/>
    <x v="0"/>
    <x v="0"/>
    <n v="1"/>
    <x v="0"/>
    <n v="20000"/>
    <n v="0"/>
    <n v="20000"/>
    <n v="0"/>
    <n v="0"/>
    <n v="2000"/>
    <n v="0"/>
    <n v="0"/>
    <n v="22000"/>
    <s v="Tunai"/>
    <n v="22000"/>
    <m/>
    <m/>
    <m/>
  </r>
  <r>
    <x v="285"/>
    <s v="VBFZG48YP96"/>
    <s v="Success"/>
    <s v="OT-42689"/>
    <x v="0"/>
    <x v="0"/>
    <s v="bigben kopi gubeng"/>
    <m/>
    <m/>
    <m/>
    <x v="3"/>
    <x v="0"/>
    <n v="1"/>
    <x v="0"/>
    <n v="20000"/>
    <n v="0"/>
    <n v="20000"/>
    <n v="0"/>
    <n v="0"/>
    <n v="2000"/>
    <n v="0"/>
    <n v="0"/>
    <n v="22000"/>
    <s v="Tunai"/>
    <n v="22000"/>
    <m/>
    <m/>
    <m/>
  </r>
  <r>
    <x v="286"/>
    <s v="LJFLKMBJVYG"/>
    <s v="Success"/>
    <s v="OT-42689"/>
    <x v="0"/>
    <x v="0"/>
    <s v="bigben kopi gubeng"/>
    <m/>
    <m/>
    <m/>
    <x v="3"/>
    <x v="0"/>
    <n v="1"/>
    <x v="0"/>
    <n v="20000"/>
    <n v="0"/>
    <n v="20000"/>
    <n v="0"/>
    <n v="0"/>
    <n v="2000"/>
    <n v="0"/>
    <n v="0"/>
    <n v="22000"/>
    <s v="Tunai"/>
    <n v="22000"/>
    <m/>
    <m/>
    <m/>
  </r>
  <r>
    <x v="287"/>
    <s v="4VFPY9MBY7K"/>
    <s v="Success"/>
    <s v="OT-42689"/>
    <x v="0"/>
    <x v="0"/>
    <s v="bigben kopi gubeng"/>
    <m/>
    <m/>
    <m/>
    <x v="3"/>
    <x v="0"/>
    <n v="1"/>
    <x v="0"/>
    <n v="20000"/>
    <n v="0"/>
    <n v="42000"/>
    <n v="0"/>
    <n v="0"/>
    <n v="4200"/>
    <n v="0"/>
    <n v="0"/>
    <n v="46200"/>
    <s v="Tunai"/>
    <n v="46200"/>
    <m/>
    <m/>
    <m/>
  </r>
  <r>
    <x v="287"/>
    <s v="4VFPY9MBY7K"/>
    <s v="Success"/>
    <s v="OT-42689"/>
    <x v="0"/>
    <x v="0"/>
    <s v="bigben kopi gubeng"/>
    <m/>
    <m/>
    <m/>
    <x v="10"/>
    <x v="1"/>
    <n v="1"/>
    <x v="4"/>
    <n v="22000"/>
    <n v="0"/>
    <m/>
    <m/>
    <m/>
    <m/>
    <m/>
    <m/>
    <m/>
    <m/>
    <m/>
    <m/>
    <m/>
    <m/>
  </r>
  <r>
    <x v="288"/>
    <s v="B6FG8WKDG4Z"/>
    <s v="Success"/>
    <s v="OT-42689"/>
    <x v="0"/>
    <x v="0"/>
    <s v="bigben kopi gubeng"/>
    <m/>
    <m/>
    <m/>
    <x v="0"/>
    <x v="0"/>
    <n v="1"/>
    <x v="0"/>
    <n v="20000"/>
    <n v="0"/>
    <n v="20000"/>
    <n v="0"/>
    <n v="0"/>
    <n v="2000"/>
    <n v="0"/>
    <n v="0"/>
    <n v="22000"/>
    <s v="Tunai"/>
    <n v="22000"/>
    <m/>
    <m/>
    <m/>
  </r>
  <r>
    <x v="289"/>
    <s v="YQF8B6KD94L"/>
    <s v="Success"/>
    <s v="OT-42689"/>
    <x v="0"/>
    <x v="0"/>
    <s v="bigben kopi gubeng"/>
    <m/>
    <m/>
    <m/>
    <x v="7"/>
    <x v="0"/>
    <n v="1"/>
    <x v="0"/>
    <n v="20000"/>
    <n v="0"/>
    <n v="20000"/>
    <n v="0"/>
    <n v="0"/>
    <n v="2000"/>
    <n v="0"/>
    <n v="0"/>
    <n v="22000"/>
    <s v="Tunai"/>
    <n v="22000"/>
    <m/>
    <m/>
    <m/>
  </r>
  <r>
    <x v="290"/>
    <s v="J6FGY9L74PZ"/>
    <s v="Success"/>
    <s v="OT-42689"/>
    <x v="0"/>
    <x v="0"/>
    <s v="bigben kopi gubeng"/>
    <m/>
    <m/>
    <m/>
    <x v="10"/>
    <x v="1"/>
    <n v="1"/>
    <x v="4"/>
    <n v="22000"/>
    <n v="0"/>
    <n v="22000"/>
    <n v="0"/>
    <n v="0"/>
    <n v="2200"/>
    <n v="0"/>
    <n v="0"/>
    <n v="24200"/>
    <s v="Tunai"/>
    <n v="24200"/>
    <m/>
    <m/>
    <m/>
  </r>
  <r>
    <x v="291"/>
    <s v="9LFR8V4DZDB"/>
    <s v="Success"/>
    <s v="OT-42689"/>
    <x v="0"/>
    <x v="0"/>
    <s v="bigben kopi gubeng"/>
    <m/>
    <m/>
    <m/>
    <x v="10"/>
    <x v="1"/>
    <n v="2"/>
    <x v="4"/>
    <n v="44000"/>
    <n v="0"/>
    <n v="64000"/>
    <n v="0"/>
    <n v="0"/>
    <n v="6400"/>
    <n v="0"/>
    <n v="0"/>
    <n v="70400"/>
    <s v="Tunai"/>
    <n v="70400"/>
    <m/>
    <m/>
    <m/>
  </r>
  <r>
    <x v="291"/>
    <s v="9LFR8V4DZDB"/>
    <s v="Success"/>
    <s v="OT-42689"/>
    <x v="0"/>
    <x v="0"/>
    <s v="bigben kopi gubeng"/>
    <m/>
    <m/>
    <m/>
    <x v="7"/>
    <x v="0"/>
    <n v="1"/>
    <x v="0"/>
    <n v="20000"/>
    <n v="0"/>
    <m/>
    <m/>
    <m/>
    <m/>
    <m/>
    <m/>
    <m/>
    <m/>
    <m/>
    <m/>
    <m/>
    <m/>
  </r>
  <r>
    <x v="292"/>
    <s v="7WFJ9RKM7MB"/>
    <s v="Success"/>
    <s v="OT-42689"/>
    <x v="0"/>
    <x v="0"/>
    <s v="bigben kopi gubeng"/>
    <m/>
    <m/>
    <m/>
    <x v="2"/>
    <x v="1"/>
    <n v="1"/>
    <x v="2"/>
    <n v="15000"/>
    <n v="0"/>
    <n v="15000"/>
    <n v="0"/>
    <n v="0"/>
    <n v="1500"/>
    <n v="0"/>
    <n v="0"/>
    <n v="16500"/>
    <s v="Tunai"/>
    <n v="16500"/>
    <m/>
    <m/>
    <m/>
  </r>
  <r>
    <x v="293"/>
    <s v="YQF8B6KLQ8R"/>
    <s v="Success"/>
    <s v="OT-42689"/>
    <x v="0"/>
    <x v="0"/>
    <s v="bigben kopi gubeng"/>
    <m/>
    <m/>
    <m/>
    <x v="6"/>
    <x v="1"/>
    <n v="1"/>
    <x v="1"/>
    <n v="18000"/>
    <n v="0"/>
    <n v="18000"/>
    <n v="0"/>
    <n v="0"/>
    <n v="1800"/>
    <n v="0"/>
    <n v="0"/>
    <n v="19800"/>
    <s v="Tunai"/>
    <n v="19800"/>
    <m/>
    <m/>
    <m/>
  </r>
  <r>
    <x v="294"/>
    <s v="7WFJ9RKMKQD"/>
    <s v="Success"/>
    <s v="OT-42689"/>
    <x v="0"/>
    <x v="0"/>
    <s v="bigben kopi gubeng"/>
    <m/>
    <m/>
    <m/>
    <x v="2"/>
    <x v="1"/>
    <n v="1"/>
    <x v="2"/>
    <n v="15000"/>
    <n v="0"/>
    <n v="15000"/>
    <n v="0"/>
    <n v="0"/>
    <n v="1500"/>
    <n v="0"/>
    <n v="0"/>
    <n v="16500"/>
    <s v="Tunai"/>
    <n v="16500"/>
    <m/>
    <m/>
    <m/>
  </r>
  <r>
    <x v="295"/>
    <s v="8WFKL8YMG8P"/>
    <s v="Success"/>
    <s v="OT-42689"/>
    <x v="0"/>
    <x v="0"/>
    <s v="bigben kopi gubeng"/>
    <m/>
    <m/>
    <m/>
    <x v="1"/>
    <x v="1"/>
    <n v="1"/>
    <x v="1"/>
    <n v="18000"/>
    <n v="0"/>
    <n v="18000"/>
    <n v="0"/>
    <n v="0"/>
    <n v="1800"/>
    <n v="0"/>
    <n v="0"/>
    <n v="19800"/>
    <s v="Tunai"/>
    <n v="19800"/>
    <m/>
    <m/>
    <m/>
  </r>
  <r>
    <x v="296"/>
    <s v="DZFVWZQDQKK"/>
    <s v="Success"/>
    <s v="OT-42689"/>
    <x v="0"/>
    <x v="0"/>
    <s v="bigben kopi gubeng"/>
    <m/>
    <m/>
    <m/>
    <x v="2"/>
    <x v="1"/>
    <n v="1"/>
    <x v="2"/>
    <n v="15000"/>
    <n v="0"/>
    <n v="15000"/>
    <n v="0"/>
    <n v="0"/>
    <n v="1500"/>
    <n v="0"/>
    <n v="0"/>
    <n v="16500"/>
    <s v="Tunai"/>
    <n v="16500"/>
    <m/>
    <m/>
    <m/>
  </r>
  <r>
    <x v="297"/>
    <s v="4VFPY9MRRWN"/>
    <s v="Success"/>
    <s v="OT-42689"/>
    <x v="0"/>
    <x v="0"/>
    <s v="bigben kopi gubeng"/>
    <m/>
    <m/>
    <m/>
    <x v="2"/>
    <x v="1"/>
    <n v="1"/>
    <x v="2"/>
    <n v="15000"/>
    <n v="0"/>
    <n v="35000"/>
    <n v="0"/>
    <n v="0"/>
    <n v="3500"/>
    <n v="0"/>
    <n v="0"/>
    <n v="38500"/>
    <s v="Tunai"/>
    <n v="38500"/>
    <m/>
    <m/>
    <m/>
  </r>
  <r>
    <x v="297"/>
    <s v="4VFPY9MRRWN"/>
    <s v="Success"/>
    <s v="OT-42689"/>
    <x v="0"/>
    <x v="0"/>
    <s v="bigben kopi gubeng"/>
    <m/>
    <m/>
    <m/>
    <x v="3"/>
    <x v="0"/>
    <n v="1"/>
    <x v="0"/>
    <n v="20000"/>
    <n v="0"/>
    <m/>
    <m/>
    <m/>
    <m/>
    <m/>
    <m/>
    <m/>
    <m/>
    <m/>
    <m/>
    <m/>
    <m/>
  </r>
  <r>
    <x v="298"/>
    <s v="GZFZL87PGN7"/>
    <s v="Success"/>
    <s v="OT-42689"/>
    <x v="0"/>
    <x v="0"/>
    <s v="bigben kopi gubeng"/>
    <m/>
    <m/>
    <m/>
    <x v="2"/>
    <x v="1"/>
    <n v="1"/>
    <x v="2"/>
    <n v="15000"/>
    <n v="0"/>
    <n v="15000"/>
    <n v="0"/>
    <n v="0"/>
    <n v="1500"/>
    <n v="0"/>
    <n v="0"/>
    <n v="16500"/>
    <s v="Tunai"/>
    <n v="16500"/>
    <m/>
    <m/>
    <m/>
  </r>
  <r>
    <x v="299"/>
    <s v="DZFVWZQBDBM"/>
    <s v="Success"/>
    <s v="OT-42689"/>
    <x v="0"/>
    <x v="0"/>
    <s v="bigben kopi gubeng"/>
    <m/>
    <m/>
    <m/>
    <x v="2"/>
    <x v="1"/>
    <n v="1"/>
    <x v="2"/>
    <n v="15000"/>
    <n v="0"/>
    <n v="15000"/>
    <n v="0"/>
    <n v="0"/>
    <n v="1500"/>
    <n v="0"/>
    <n v="0"/>
    <n v="16500"/>
    <s v="Tunai"/>
    <n v="16500"/>
    <m/>
    <m/>
    <m/>
  </r>
  <r>
    <x v="300"/>
    <s v="GZFZL87PLDQ"/>
    <s v="Success"/>
    <s v="OT-42689"/>
    <x v="0"/>
    <x v="0"/>
    <s v="bigben kopi gubeng"/>
    <m/>
    <m/>
    <m/>
    <x v="6"/>
    <x v="1"/>
    <n v="1"/>
    <x v="1"/>
    <n v="18000"/>
    <n v="0"/>
    <n v="48000"/>
    <n v="0"/>
    <n v="0"/>
    <n v="4800"/>
    <n v="0"/>
    <n v="0"/>
    <n v="52800"/>
    <s v="Tunai"/>
    <n v="52800"/>
    <m/>
    <m/>
    <m/>
  </r>
  <r>
    <x v="300"/>
    <s v="GZFZL87PLDQ"/>
    <s v="Success"/>
    <s v="OT-42689"/>
    <x v="0"/>
    <x v="0"/>
    <s v="bigben kopi gubeng"/>
    <m/>
    <m/>
    <m/>
    <x v="2"/>
    <x v="1"/>
    <n v="2"/>
    <x v="2"/>
    <n v="30000"/>
    <n v="0"/>
    <m/>
    <m/>
    <m/>
    <m/>
    <m/>
    <m/>
    <m/>
    <m/>
    <m/>
    <m/>
    <m/>
    <m/>
  </r>
  <r>
    <x v="301"/>
    <s v="VBFZG48VZPN"/>
    <s v="Success"/>
    <s v="OT-42689"/>
    <x v="0"/>
    <x v="0"/>
    <s v="bigben kopi gubeng"/>
    <m/>
    <m/>
    <m/>
    <x v="5"/>
    <x v="1"/>
    <n v="1"/>
    <x v="2"/>
    <n v="15000"/>
    <n v="0"/>
    <n v="15000"/>
    <n v="0"/>
    <n v="0"/>
    <n v="1500"/>
    <n v="0"/>
    <n v="0"/>
    <n v="16500"/>
    <s v="Tunai"/>
    <n v="16500"/>
    <m/>
    <m/>
    <m/>
  </r>
  <r>
    <x v="302"/>
    <s v="J6FGY9L87MD"/>
    <s v="Success"/>
    <s v="OT-42689"/>
    <x v="0"/>
    <x v="0"/>
    <s v="bigben kopi gubeng"/>
    <m/>
    <m/>
    <m/>
    <x v="5"/>
    <x v="1"/>
    <n v="1"/>
    <x v="2"/>
    <n v="15000"/>
    <n v="0"/>
    <n v="15000"/>
    <n v="0"/>
    <n v="0"/>
    <n v="1500"/>
    <n v="0"/>
    <n v="0"/>
    <n v="16500"/>
    <s v="Tunai"/>
    <n v="16500"/>
    <m/>
    <m/>
    <m/>
  </r>
  <r>
    <x v="303"/>
    <s v="LJFLKMB48VV"/>
    <s v="Success"/>
    <s v="OT-42689"/>
    <x v="0"/>
    <x v="0"/>
    <s v="bigben kopi gubeng"/>
    <m/>
    <m/>
    <m/>
    <x v="1"/>
    <x v="1"/>
    <n v="1"/>
    <x v="1"/>
    <n v="18000"/>
    <n v="0"/>
    <n v="18000"/>
    <n v="0"/>
    <n v="0"/>
    <n v="1800"/>
    <n v="0"/>
    <n v="0"/>
    <n v="19800"/>
    <s v="Tunai"/>
    <n v="19800"/>
    <m/>
    <m/>
    <m/>
  </r>
  <r>
    <x v="304"/>
    <s v="RVF7KJ9YZP6"/>
    <s v="Success"/>
    <s v="OT-42689"/>
    <x v="0"/>
    <x v="0"/>
    <s v="bigben kopi gubeng"/>
    <m/>
    <m/>
    <m/>
    <x v="6"/>
    <x v="1"/>
    <n v="1"/>
    <x v="1"/>
    <n v="18000"/>
    <n v="0"/>
    <n v="18000"/>
    <n v="0"/>
    <n v="0"/>
    <n v="1800"/>
    <n v="0"/>
    <n v="0"/>
    <n v="19800"/>
    <s v="Tunai"/>
    <n v="19800"/>
    <m/>
    <m/>
    <m/>
  </r>
  <r>
    <x v="305"/>
    <s v="7WFJ9RKZLP6"/>
    <s v="Success"/>
    <s v="OT-42689"/>
    <x v="0"/>
    <x v="0"/>
    <s v="bigben kopi gubeng"/>
    <m/>
    <m/>
    <m/>
    <x v="7"/>
    <x v="0"/>
    <n v="1"/>
    <x v="0"/>
    <n v="20000"/>
    <n v="0"/>
    <n v="20000"/>
    <n v="0"/>
    <n v="0"/>
    <n v="2000"/>
    <n v="0"/>
    <n v="0"/>
    <n v="22000"/>
    <s v="Tunai"/>
    <n v="22000"/>
    <m/>
    <m/>
    <m/>
  </r>
  <r>
    <x v="306"/>
    <s v="PKFPRMQJZ8K"/>
    <s v="Success"/>
    <s v="OT-42689"/>
    <x v="0"/>
    <x v="0"/>
    <s v="bigben kopi gubeng"/>
    <m/>
    <m/>
    <m/>
    <x v="2"/>
    <x v="1"/>
    <n v="1"/>
    <x v="2"/>
    <n v="15000"/>
    <n v="0"/>
    <n v="15000"/>
    <n v="0"/>
    <n v="0"/>
    <n v="1500"/>
    <n v="0"/>
    <n v="0"/>
    <n v="16500"/>
    <s v="Tunai"/>
    <n v="16500"/>
    <m/>
    <m/>
    <m/>
  </r>
  <r>
    <x v="307"/>
    <s v="B6FG8WKJMRL"/>
    <s v="Success"/>
    <s v="OT-42689"/>
    <x v="0"/>
    <x v="0"/>
    <s v="bigben kopi gubeng"/>
    <m/>
    <m/>
    <m/>
    <x v="2"/>
    <x v="1"/>
    <n v="1"/>
    <x v="2"/>
    <n v="15000"/>
    <n v="0"/>
    <n v="28000"/>
    <n v="0"/>
    <n v="0"/>
    <n v="2800"/>
    <n v="0"/>
    <n v="0"/>
    <n v="30800"/>
    <s v="Tunai"/>
    <n v="30800"/>
    <m/>
    <m/>
    <m/>
  </r>
  <r>
    <x v="307"/>
    <s v="B6FG8WKJMRL"/>
    <s v="Success"/>
    <s v="OT-42689"/>
    <x v="0"/>
    <x v="0"/>
    <s v="bigben kopi gubeng"/>
    <m/>
    <m/>
    <m/>
    <x v="9"/>
    <x v="1"/>
    <n v="1"/>
    <x v="3"/>
    <n v="13000"/>
    <n v="0"/>
    <m/>
    <m/>
    <m/>
    <m/>
    <m/>
    <m/>
    <m/>
    <m/>
    <m/>
    <m/>
    <m/>
    <m/>
  </r>
  <r>
    <x v="308"/>
    <s v="7WFJ9R9QDY4"/>
    <s v="Success"/>
    <s v="OT-42689"/>
    <x v="0"/>
    <x v="0"/>
    <s v="bigben kopi gubeng"/>
    <m/>
    <m/>
    <m/>
    <x v="2"/>
    <x v="1"/>
    <n v="1"/>
    <x v="2"/>
    <n v="15000"/>
    <n v="0"/>
    <n v="30000"/>
    <n v="0"/>
    <n v="0"/>
    <n v="3000"/>
    <n v="0"/>
    <n v="0"/>
    <n v="33000"/>
    <s v="Tunai"/>
    <n v="33000"/>
    <m/>
    <m/>
    <m/>
  </r>
  <r>
    <x v="308"/>
    <s v="7WFJ9R9QDY4"/>
    <s v="Success"/>
    <s v="OT-42689"/>
    <x v="0"/>
    <x v="0"/>
    <s v="bigben kopi gubeng"/>
    <m/>
    <m/>
    <m/>
    <x v="5"/>
    <x v="1"/>
    <n v="1"/>
    <x v="2"/>
    <n v="15000"/>
    <n v="0"/>
    <m/>
    <m/>
    <m/>
    <m/>
    <m/>
    <m/>
    <m/>
    <m/>
    <m/>
    <m/>
    <m/>
    <m/>
  </r>
  <r>
    <x v="309"/>
    <s v="9LFR8V8LMDN"/>
    <s v="Success"/>
    <s v="OT-42689"/>
    <x v="0"/>
    <x v="0"/>
    <s v="bigben kopi gubeng"/>
    <m/>
    <m/>
    <m/>
    <x v="6"/>
    <x v="1"/>
    <n v="1"/>
    <x v="1"/>
    <n v="18000"/>
    <n v="0"/>
    <n v="18000"/>
    <n v="0"/>
    <n v="0"/>
    <n v="1800"/>
    <n v="0"/>
    <n v="0"/>
    <n v="19800"/>
    <s v="Tunai"/>
    <n v="19800"/>
    <m/>
    <m/>
    <m/>
  </r>
  <r>
    <x v="310"/>
    <s v="PKFPRMR9B69"/>
    <s v="Success"/>
    <s v="OT-42689"/>
    <x v="0"/>
    <x v="0"/>
    <s v="bigben kopi gubeng"/>
    <m/>
    <m/>
    <m/>
    <x v="4"/>
    <x v="1"/>
    <n v="2"/>
    <x v="1"/>
    <n v="36000"/>
    <n v="0"/>
    <n v="87000"/>
    <n v="0"/>
    <n v="0"/>
    <n v="8700"/>
    <n v="0"/>
    <n v="0"/>
    <n v="95700"/>
    <s v="Tunai"/>
    <n v="95700"/>
    <m/>
    <m/>
    <m/>
  </r>
  <r>
    <x v="310"/>
    <s v="PKFPRMR9B69"/>
    <s v="Success"/>
    <s v="OT-42689"/>
    <x v="0"/>
    <x v="0"/>
    <s v="bigben kopi gubeng"/>
    <m/>
    <m/>
    <m/>
    <x v="1"/>
    <x v="1"/>
    <n v="2"/>
    <x v="1"/>
    <n v="36000"/>
    <n v="0"/>
    <m/>
    <m/>
    <m/>
    <m/>
    <m/>
    <m/>
    <m/>
    <m/>
    <m/>
    <m/>
    <m/>
    <m/>
  </r>
  <r>
    <x v="310"/>
    <s v="PKFPRMR9B69"/>
    <s v="Success"/>
    <s v="OT-42689"/>
    <x v="0"/>
    <x v="0"/>
    <s v="bigben kopi gubeng"/>
    <m/>
    <m/>
    <m/>
    <x v="2"/>
    <x v="1"/>
    <n v="1"/>
    <x v="2"/>
    <n v="15000"/>
    <n v="0"/>
    <m/>
    <m/>
    <m/>
    <m/>
    <m/>
    <m/>
    <m/>
    <m/>
    <m/>
    <m/>
    <m/>
    <m/>
  </r>
  <r>
    <x v="311"/>
    <s v="RVF7KJKDNNR"/>
    <s v="Success"/>
    <s v="OT-42689"/>
    <x v="0"/>
    <x v="0"/>
    <s v="bigben kopi gubeng"/>
    <m/>
    <m/>
    <m/>
    <x v="2"/>
    <x v="1"/>
    <n v="1"/>
    <x v="2"/>
    <n v="15000"/>
    <n v="0"/>
    <n v="15000"/>
    <n v="0"/>
    <n v="0"/>
    <n v="1500"/>
    <n v="0"/>
    <n v="0"/>
    <n v="16500"/>
    <s v="Tunai"/>
    <n v="16500"/>
    <m/>
    <m/>
    <m/>
  </r>
  <r>
    <x v="312"/>
    <s v="8WFKL8LZQBN"/>
    <s v="Success"/>
    <s v="OT-42689"/>
    <x v="0"/>
    <x v="0"/>
    <s v="bigben kopi gubeng"/>
    <m/>
    <m/>
    <m/>
    <x v="2"/>
    <x v="1"/>
    <n v="1"/>
    <x v="2"/>
    <n v="15000"/>
    <n v="0"/>
    <n v="15000"/>
    <n v="0"/>
    <n v="0"/>
    <n v="1500"/>
    <n v="0"/>
    <n v="0"/>
    <n v="16500"/>
    <s v="Tunai"/>
    <n v="16500"/>
    <m/>
    <m/>
    <m/>
  </r>
  <r>
    <x v="313"/>
    <s v="DZFVWZWKPRL"/>
    <s v="Success"/>
    <s v="OT-42689"/>
    <x v="0"/>
    <x v="0"/>
    <s v="bigben kopi gubeng"/>
    <m/>
    <m/>
    <m/>
    <x v="1"/>
    <x v="1"/>
    <n v="1"/>
    <x v="1"/>
    <n v="18000"/>
    <n v="0"/>
    <n v="18000"/>
    <n v="0"/>
    <n v="0"/>
    <n v="1800"/>
    <n v="0"/>
    <n v="0"/>
    <n v="19800"/>
    <s v="Tunai"/>
    <n v="19800"/>
    <m/>
    <m/>
    <m/>
  </r>
  <r>
    <x v="314"/>
    <s v="WLFMP4PWV8B"/>
    <s v="Success"/>
    <s v="OT-42689"/>
    <x v="0"/>
    <x v="0"/>
    <s v="bigben kopi gubeng"/>
    <m/>
    <m/>
    <m/>
    <x v="2"/>
    <x v="1"/>
    <n v="1"/>
    <x v="2"/>
    <n v="15000"/>
    <n v="0"/>
    <n v="15000"/>
    <n v="0"/>
    <n v="0"/>
    <n v="1500"/>
    <n v="0"/>
    <n v="0"/>
    <n v="16500"/>
    <s v="Tunai"/>
    <n v="16500"/>
    <m/>
    <m/>
    <m/>
  </r>
  <r>
    <x v="315"/>
    <s v="RVF7KJKG8J9"/>
    <s v="Success"/>
    <s v="OT-42689"/>
    <x v="0"/>
    <x v="0"/>
    <s v="bigben kopi gubeng"/>
    <m/>
    <m/>
    <m/>
    <x v="0"/>
    <x v="0"/>
    <n v="1"/>
    <x v="0"/>
    <n v="20000"/>
    <n v="0"/>
    <n v="20000"/>
    <n v="0"/>
    <n v="0"/>
    <n v="2000"/>
    <n v="0"/>
    <n v="0"/>
    <n v="22000"/>
    <s v="Tunai"/>
    <n v="22000"/>
    <m/>
    <m/>
    <m/>
  </r>
  <r>
    <x v="316"/>
    <s v="QYFLNYN6M9V"/>
    <s v="Success"/>
    <s v="OT-42689"/>
    <x v="0"/>
    <x v="0"/>
    <s v="bigben kopi gubeng"/>
    <m/>
    <m/>
    <m/>
    <x v="2"/>
    <x v="1"/>
    <n v="1"/>
    <x v="2"/>
    <n v="15000"/>
    <n v="0"/>
    <n v="33000"/>
    <n v="0"/>
    <n v="0"/>
    <n v="3300"/>
    <n v="0"/>
    <n v="0"/>
    <n v="36300"/>
    <s v="Tunai"/>
    <n v="36300"/>
    <m/>
    <m/>
    <m/>
  </r>
  <r>
    <x v="316"/>
    <s v="QYFLNYN6M9V"/>
    <s v="Success"/>
    <s v="OT-42689"/>
    <x v="0"/>
    <x v="0"/>
    <s v="bigben kopi gubeng"/>
    <m/>
    <m/>
    <m/>
    <x v="1"/>
    <x v="1"/>
    <n v="1"/>
    <x v="1"/>
    <n v="18000"/>
    <n v="0"/>
    <m/>
    <m/>
    <m/>
    <m/>
    <m/>
    <m/>
    <m/>
    <m/>
    <m/>
    <m/>
    <m/>
    <m/>
  </r>
  <r>
    <x v="317"/>
    <s v="NDFRVZV9779"/>
    <s v="Success"/>
    <s v="OT-42689"/>
    <x v="0"/>
    <x v="0"/>
    <s v="bigben kopi gubeng"/>
    <m/>
    <m/>
    <m/>
    <x v="4"/>
    <x v="1"/>
    <n v="2"/>
    <x v="1"/>
    <n v="36000"/>
    <n v="0"/>
    <n v="36000"/>
    <n v="0"/>
    <n v="0"/>
    <n v="3600"/>
    <n v="0"/>
    <n v="0"/>
    <n v="39600"/>
    <s v="Tunai"/>
    <n v="39600"/>
    <m/>
    <m/>
    <m/>
  </r>
  <r>
    <x v="318"/>
    <s v="WLFMP4PLJ4W"/>
    <s v="Success"/>
    <s v="OT-42689"/>
    <x v="0"/>
    <x v="0"/>
    <s v="bigben kopi gubeng"/>
    <m/>
    <m/>
    <m/>
    <x v="2"/>
    <x v="1"/>
    <n v="1"/>
    <x v="2"/>
    <n v="15000"/>
    <n v="0"/>
    <n v="33000"/>
    <n v="0"/>
    <n v="0"/>
    <n v="3300"/>
    <n v="0"/>
    <n v="0"/>
    <n v="36300"/>
    <s v="Tunai"/>
    <n v="36300"/>
    <m/>
    <m/>
    <m/>
  </r>
  <r>
    <x v="318"/>
    <s v="WLFMP4PLJ4W"/>
    <s v="Success"/>
    <s v="OT-42689"/>
    <x v="0"/>
    <x v="0"/>
    <s v="bigben kopi gubeng"/>
    <m/>
    <m/>
    <m/>
    <x v="1"/>
    <x v="1"/>
    <n v="1"/>
    <x v="1"/>
    <n v="18000"/>
    <n v="0"/>
    <m/>
    <m/>
    <m/>
    <m/>
    <m/>
    <m/>
    <m/>
    <m/>
    <m/>
    <m/>
    <m/>
    <m/>
  </r>
  <r>
    <x v="319"/>
    <s v="4VFPY9YWMZ7"/>
    <s v="Success"/>
    <s v="OT-42689"/>
    <x v="0"/>
    <x v="0"/>
    <s v="bigben kopi gubeng"/>
    <m/>
    <m/>
    <m/>
    <x v="2"/>
    <x v="1"/>
    <n v="1"/>
    <x v="2"/>
    <n v="15000"/>
    <n v="0"/>
    <n v="15000"/>
    <n v="0"/>
    <n v="0"/>
    <n v="1500"/>
    <n v="0"/>
    <n v="0"/>
    <n v="16500"/>
    <s v="Tunai"/>
    <n v="16500"/>
    <m/>
    <m/>
    <m/>
  </r>
  <r>
    <x v="320"/>
    <s v="LJFLKMK4BKN"/>
    <s v="Success"/>
    <s v="OT-42689"/>
    <x v="0"/>
    <x v="0"/>
    <s v="bigben kopi gubeng"/>
    <m/>
    <m/>
    <m/>
    <x v="1"/>
    <x v="1"/>
    <n v="1"/>
    <x v="1"/>
    <n v="18000"/>
    <n v="0"/>
    <n v="18000"/>
    <n v="0"/>
    <n v="0"/>
    <n v="1800"/>
    <n v="0"/>
    <n v="0"/>
    <n v="19800"/>
    <s v="Tunai"/>
    <n v="19800"/>
    <m/>
    <m/>
    <m/>
  </r>
  <r>
    <x v="321"/>
    <s v="VBFZG4G7KNG"/>
    <s v="Success"/>
    <s v="OT-42689"/>
    <x v="0"/>
    <x v="0"/>
    <s v="bigben kopi gubeng"/>
    <m/>
    <m/>
    <m/>
    <x v="7"/>
    <x v="0"/>
    <n v="1"/>
    <x v="0"/>
    <n v="20000"/>
    <n v="0"/>
    <n v="20000"/>
    <n v="0"/>
    <n v="0"/>
    <n v="2000"/>
    <n v="0"/>
    <n v="0"/>
    <n v="22000"/>
    <s v="Tunai"/>
    <n v="22000"/>
    <m/>
    <m/>
    <m/>
  </r>
  <r>
    <x v="322"/>
    <s v="PKFPRMR68V8"/>
    <s v="Success"/>
    <s v="OT-42689"/>
    <x v="0"/>
    <x v="0"/>
    <s v="bigben kopi gubeng"/>
    <m/>
    <m/>
    <m/>
    <x v="1"/>
    <x v="1"/>
    <n v="1"/>
    <x v="1"/>
    <n v="18000"/>
    <n v="0"/>
    <n v="36000"/>
    <n v="0"/>
    <n v="0"/>
    <n v="3600"/>
    <n v="0"/>
    <n v="0"/>
    <n v="39600"/>
    <s v="Tunai"/>
    <n v="39600"/>
    <m/>
    <m/>
    <m/>
  </r>
  <r>
    <x v="322"/>
    <s v="PKFPRMR68V8"/>
    <s v="Success"/>
    <s v="OT-42689"/>
    <x v="0"/>
    <x v="0"/>
    <s v="bigben kopi gubeng"/>
    <m/>
    <m/>
    <m/>
    <x v="6"/>
    <x v="1"/>
    <n v="1"/>
    <x v="1"/>
    <n v="18000"/>
    <n v="0"/>
    <m/>
    <m/>
    <m/>
    <m/>
    <m/>
    <m/>
    <m/>
    <m/>
    <m/>
    <m/>
    <m/>
    <m/>
  </r>
  <r>
    <x v="323"/>
    <s v="68FWLDLBZV9"/>
    <s v="Success"/>
    <s v="OT-42689"/>
    <x v="0"/>
    <x v="0"/>
    <s v="bigben kopi gubeng"/>
    <m/>
    <m/>
    <m/>
    <x v="2"/>
    <x v="1"/>
    <n v="1"/>
    <x v="2"/>
    <n v="15000"/>
    <n v="0"/>
    <n v="15000"/>
    <n v="0"/>
    <n v="0"/>
    <n v="1500"/>
    <n v="0"/>
    <n v="0"/>
    <n v="16500"/>
    <s v="Tunai"/>
    <n v="16500"/>
    <m/>
    <m/>
    <m/>
  </r>
  <r>
    <x v="324"/>
    <s v="68FWLDLBLWJ"/>
    <s v="Success"/>
    <s v="OT-42689"/>
    <x v="0"/>
    <x v="0"/>
    <s v="bigben kopi gubeng"/>
    <m/>
    <m/>
    <m/>
    <x v="1"/>
    <x v="1"/>
    <n v="1"/>
    <x v="1"/>
    <n v="18000"/>
    <n v="0"/>
    <n v="18000"/>
    <n v="0"/>
    <n v="0"/>
    <n v="1800"/>
    <n v="0"/>
    <n v="0"/>
    <n v="19800"/>
    <s v="Tunai"/>
    <n v="19800"/>
    <m/>
    <m/>
    <m/>
  </r>
  <r>
    <x v="325"/>
    <s v="GZFZL8L7KDW"/>
    <s v="Success"/>
    <s v="OT-42689"/>
    <x v="0"/>
    <x v="0"/>
    <s v="bigben kopi gubeng"/>
    <m/>
    <m/>
    <m/>
    <x v="6"/>
    <x v="1"/>
    <n v="1"/>
    <x v="1"/>
    <n v="18000"/>
    <n v="0"/>
    <n v="18000"/>
    <n v="0"/>
    <n v="0"/>
    <n v="1800"/>
    <n v="0"/>
    <n v="0"/>
    <n v="19800"/>
    <s v="Tunai"/>
    <n v="19800"/>
    <m/>
    <m/>
    <m/>
  </r>
  <r>
    <x v="326"/>
    <s v="KBFDNLN9JDP"/>
    <s v="Success"/>
    <s v="OT-42689"/>
    <x v="0"/>
    <x v="0"/>
    <s v="bigben kopi gubeng"/>
    <m/>
    <m/>
    <m/>
    <x v="5"/>
    <x v="1"/>
    <n v="1"/>
    <x v="2"/>
    <n v="15000"/>
    <n v="0"/>
    <n v="15000"/>
    <n v="0"/>
    <n v="0"/>
    <n v="1500"/>
    <n v="0"/>
    <n v="0"/>
    <n v="16500"/>
    <s v="Tunai"/>
    <n v="16500"/>
    <m/>
    <m/>
    <m/>
  </r>
  <r>
    <x v="327"/>
    <s v="MJFGJDJJWWD"/>
    <s v="Success"/>
    <s v="OT-42689"/>
    <x v="0"/>
    <x v="0"/>
    <s v="bigben kopi gubeng"/>
    <m/>
    <m/>
    <m/>
    <x v="4"/>
    <x v="1"/>
    <n v="1"/>
    <x v="1"/>
    <n v="18000"/>
    <n v="0"/>
    <n v="18000"/>
    <n v="0"/>
    <n v="0"/>
    <n v="1800"/>
    <n v="0"/>
    <n v="0"/>
    <n v="19800"/>
    <s v="Tunai"/>
    <n v="19800"/>
    <m/>
    <m/>
    <m/>
  </r>
  <r>
    <x v="328"/>
    <s v="9LFR8V88D7Z"/>
    <s v="Success"/>
    <s v="OT-42689"/>
    <x v="0"/>
    <x v="0"/>
    <s v="bigben kopi gubeng"/>
    <m/>
    <m/>
    <m/>
    <x v="2"/>
    <x v="1"/>
    <n v="1"/>
    <x v="2"/>
    <n v="15000"/>
    <n v="0"/>
    <n v="15000"/>
    <n v="0"/>
    <n v="0"/>
    <n v="1500"/>
    <n v="0"/>
    <n v="0"/>
    <n v="16500"/>
    <s v="Tunai"/>
    <n v="16500"/>
    <m/>
    <m/>
    <m/>
  </r>
  <r>
    <x v="329"/>
    <s v="7WFJ9R99MJW"/>
    <s v="Success"/>
    <s v="OT-42689"/>
    <x v="0"/>
    <x v="0"/>
    <s v="bigben kopi gubeng"/>
    <m/>
    <m/>
    <m/>
    <x v="5"/>
    <x v="1"/>
    <n v="1"/>
    <x v="2"/>
    <n v="15000"/>
    <n v="0"/>
    <n v="15000"/>
    <n v="0"/>
    <n v="0"/>
    <n v="1500"/>
    <n v="0"/>
    <n v="0"/>
    <n v="16500"/>
    <s v="Tunai"/>
    <n v="16500"/>
    <m/>
    <m/>
    <m/>
  </r>
  <r>
    <x v="330"/>
    <s v="8WFKL8B9Q6K"/>
    <s v="Success"/>
    <s v="OT-42689"/>
    <x v="0"/>
    <x v="0"/>
    <s v="bigben kopi gubeng"/>
    <m/>
    <m/>
    <m/>
    <x v="2"/>
    <x v="1"/>
    <n v="1"/>
    <x v="2"/>
    <n v="15000"/>
    <n v="0"/>
    <n v="15000"/>
    <n v="0"/>
    <n v="0"/>
    <n v="1500"/>
    <n v="0"/>
    <n v="0"/>
    <n v="16500"/>
    <s v="Tunai"/>
    <n v="16500"/>
    <m/>
    <m/>
    <m/>
  </r>
  <r>
    <x v="331"/>
    <s v="WLFMP48GGG7"/>
    <s v="Success"/>
    <s v="OT-42689"/>
    <x v="0"/>
    <x v="0"/>
    <s v="bigben kopi gubeng"/>
    <m/>
    <m/>
    <m/>
    <x v="2"/>
    <x v="1"/>
    <n v="1"/>
    <x v="2"/>
    <n v="15000"/>
    <n v="0"/>
    <n v="15000"/>
    <n v="0"/>
    <n v="0"/>
    <n v="1500"/>
    <n v="0"/>
    <n v="0"/>
    <n v="16500"/>
    <s v="Tunai"/>
    <n v="16500"/>
    <m/>
    <m/>
    <m/>
  </r>
  <r>
    <x v="332"/>
    <s v="MJFGJDRMDND"/>
    <s v="Success"/>
    <s v="OT-42689"/>
    <x v="0"/>
    <x v="0"/>
    <s v="bigben kopi gubeng"/>
    <m/>
    <m/>
    <m/>
    <x v="4"/>
    <x v="1"/>
    <n v="1"/>
    <x v="1"/>
    <n v="18000"/>
    <n v="0"/>
    <n v="18000"/>
    <n v="0"/>
    <n v="0"/>
    <n v="1800"/>
    <n v="0"/>
    <n v="0"/>
    <n v="19800"/>
    <s v="Tunai"/>
    <n v="19800"/>
    <m/>
    <m/>
    <m/>
  </r>
  <r>
    <x v="333"/>
    <s v="YQF8B64G444"/>
    <s v="Success"/>
    <s v="OT-42689"/>
    <x v="0"/>
    <x v="0"/>
    <s v="bigben kopi gubeng"/>
    <m/>
    <m/>
    <m/>
    <x v="4"/>
    <x v="1"/>
    <n v="1"/>
    <x v="1"/>
    <n v="18000"/>
    <n v="0"/>
    <n v="18000"/>
    <n v="0"/>
    <n v="0"/>
    <n v="1800"/>
    <n v="0"/>
    <n v="0"/>
    <n v="19800"/>
    <s v="Tunai"/>
    <n v="19800"/>
    <m/>
    <m/>
    <m/>
  </r>
  <r>
    <x v="334"/>
    <s v="QYFLNYJW9KY"/>
    <s v="Success"/>
    <s v="OT-42689"/>
    <x v="0"/>
    <x v="0"/>
    <s v="bigben kopi gubeng"/>
    <m/>
    <m/>
    <m/>
    <x v="2"/>
    <x v="1"/>
    <n v="1"/>
    <x v="2"/>
    <n v="15000"/>
    <n v="0"/>
    <n v="15000"/>
    <n v="0"/>
    <n v="0"/>
    <n v="1500"/>
    <n v="0"/>
    <n v="0"/>
    <n v="16500"/>
    <s v="Tunai"/>
    <n v="16500"/>
    <m/>
    <m/>
    <m/>
  </r>
  <r>
    <x v="335"/>
    <s v="B6FG8WYLZ6Y"/>
    <s v="Success"/>
    <s v="OT-42689"/>
    <x v="0"/>
    <x v="0"/>
    <s v="bigben kopi gubeng"/>
    <m/>
    <m/>
    <m/>
    <x v="6"/>
    <x v="1"/>
    <n v="1"/>
    <x v="1"/>
    <n v="18000"/>
    <n v="0"/>
    <n v="18000"/>
    <n v="0"/>
    <n v="0"/>
    <n v="1800"/>
    <n v="0"/>
    <n v="0"/>
    <n v="19800"/>
    <s v="Tunai"/>
    <n v="19800"/>
    <m/>
    <m/>
    <m/>
  </r>
  <r>
    <x v="336"/>
    <s v="VBFZG4M6J8Q"/>
    <s v="Success"/>
    <s v="OT-42689"/>
    <x v="0"/>
    <x v="0"/>
    <s v="bigben kopi gubeng"/>
    <m/>
    <m/>
    <m/>
    <x v="2"/>
    <x v="1"/>
    <n v="1"/>
    <x v="2"/>
    <n v="15000"/>
    <n v="0"/>
    <n v="15000"/>
    <n v="0"/>
    <n v="0"/>
    <n v="1500"/>
    <n v="0"/>
    <n v="0"/>
    <n v="16500"/>
    <s v="Tunai"/>
    <n v="16500"/>
    <m/>
    <m/>
    <m/>
  </r>
  <r>
    <x v="337"/>
    <s v="QYFLNYJVBKP"/>
    <s v="Success"/>
    <s v="OT-42689"/>
    <x v="0"/>
    <x v="0"/>
    <s v="bigben kopi gubeng"/>
    <m/>
    <m/>
    <m/>
    <x v="2"/>
    <x v="1"/>
    <n v="1"/>
    <x v="2"/>
    <n v="15000"/>
    <n v="0"/>
    <n v="15000"/>
    <n v="0"/>
    <n v="0"/>
    <n v="1500"/>
    <n v="0"/>
    <n v="0"/>
    <n v="16500"/>
    <s v="Tunai"/>
    <n v="16500"/>
    <m/>
    <m/>
    <m/>
  </r>
  <r>
    <x v="338"/>
    <s v="LJFLKMWRJ7P"/>
    <s v="Success"/>
    <s v="OT-42689"/>
    <x v="0"/>
    <x v="0"/>
    <s v="bigben kopi gubeng"/>
    <m/>
    <m/>
    <m/>
    <x v="2"/>
    <x v="1"/>
    <n v="1"/>
    <x v="2"/>
    <n v="15000"/>
    <n v="0"/>
    <n v="15000"/>
    <n v="0"/>
    <n v="0"/>
    <n v="1500"/>
    <n v="0"/>
    <n v="0"/>
    <n v="16500"/>
    <s v="Tunai"/>
    <n v="16500"/>
    <m/>
    <m/>
    <m/>
  </r>
  <r>
    <x v="339"/>
    <s v="4VFPY9L4QBQ"/>
    <s v="Success"/>
    <s v="OT-42689"/>
    <x v="0"/>
    <x v="0"/>
    <s v="bigben kopi gubeng"/>
    <m/>
    <m/>
    <m/>
    <x v="1"/>
    <x v="1"/>
    <n v="1"/>
    <x v="1"/>
    <n v="18000"/>
    <n v="0"/>
    <n v="18000"/>
    <n v="0"/>
    <n v="0"/>
    <n v="1800"/>
    <n v="0"/>
    <n v="0"/>
    <n v="19800"/>
    <s v="Tunai"/>
    <n v="19800"/>
    <m/>
    <m/>
    <m/>
  </r>
  <r>
    <x v="340"/>
    <s v="9LFR8V76M9R"/>
    <s v="Success"/>
    <s v="OT-42689"/>
    <x v="0"/>
    <x v="0"/>
    <s v="bigben kopi gubeng"/>
    <m/>
    <m/>
    <m/>
    <x v="4"/>
    <x v="1"/>
    <n v="2"/>
    <x v="1"/>
    <n v="36000"/>
    <n v="0"/>
    <n v="36000"/>
    <n v="0"/>
    <n v="0"/>
    <n v="3600"/>
    <n v="0"/>
    <n v="0"/>
    <n v="39600"/>
    <s v="Tunai"/>
    <n v="39600"/>
    <m/>
    <m/>
    <m/>
  </r>
  <r>
    <x v="341"/>
    <s v="J6FGY9JRLLJ"/>
    <s v="Success"/>
    <s v="OT-42689"/>
    <x v="0"/>
    <x v="0"/>
    <s v="bigben kopi gubeng"/>
    <m/>
    <m/>
    <m/>
    <x v="4"/>
    <x v="1"/>
    <n v="1"/>
    <x v="1"/>
    <n v="18000"/>
    <n v="0"/>
    <n v="33000"/>
    <n v="0"/>
    <n v="0"/>
    <n v="3300"/>
    <n v="0"/>
    <n v="0"/>
    <n v="36300"/>
    <s v="Tunai"/>
    <n v="36300"/>
    <m/>
    <m/>
    <m/>
  </r>
  <r>
    <x v="341"/>
    <s v="J6FGY9JRLLJ"/>
    <s v="Success"/>
    <s v="OT-42689"/>
    <x v="0"/>
    <x v="0"/>
    <s v="bigben kopi gubeng"/>
    <m/>
    <m/>
    <m/>
    <x v="2"/>
    <x v="1"/>
    <n v="1"/>
    <x v="2"/>
    <n v="15000"/>
    <n v="0"/>
    <m/>
    <m/>
    <m/>
    <m/>
    <m/>
    <m/>
    <m/>
    <m/>
    <m/>
    <m/>
    <m/>
    <m/>
  </r>
  <r>
    <x v="342"/>
    <s v="7WFJ9RLNLGK"/>
    <s v="Success"/>
    <s v="OT-42689"/>
    <x v="0"/>
    <x v="0"/>
    <s v="bigben kopi gubeng"/>
    <m/>
    <m/>
    <m/>
    <x v="5"/>
    <x v="1"/>
    <n v="1"/>
    <x v="2"/>
    <n v="15000"/>
    <n v="0"/>
    <n v="15000"/>
    <n v="0"/>
    <n v="0"/>
    <n v="1500"/>
    <n v="0"/>
    <n v="0"/>
    <n v="16500"/>
    <s v="Tunai"/>
    <n v="16500"/>
    <m/>
    <m/>
    <m/>
  </r>
  <r>
    <x v="343"/>
    <s v="DZFVWZLQ6JG"/>
    <s v="Success"/>
    <s v="OT-42689"/>
    <x v="0"/>
    <x v="0"/>
    <s v="bigben kopi gubeng"/>
    <m/>
    <m/>
    <m/>
    <x v="2"/>
    <x v="1"/>
    <n v="2"/>
    <x v="2"/>
    <n v="30000"/>
    <n v="0"/>
    <n v="30000"/>
    <n v="0"/>
    <n v="0"/>
    <n v="3000"/>
    <n v="0"/>
    <n v="0"/>
    <n v="33000"/>
    <s v="Tunai"/>
    <n v="33000"/>
    <m/>
    <m/>
    <m/>
  </r>
  <r>
    <x v="344"/>
    <s v="GZFZL8Y74RL"/>
    <s v="Success"/>
    <s v="OT-42689"/>
    <x v="0"/>
    <x v="0"/>
    <s v="bigben kopi gubeng"/>
    <m/>
    <m/>
    <m/>
    <x v="9"/>
    <x v="1"/>
    <n v="1"/>
    <x v="3"/>
    <n v="13000"/>
    <n v="0"/>
    <n v="13000"/>
    <n v="0"/>
    <n v="0"/>
    <n v="1300"/>
    <n v="0"/>
    <n v="0"/>
    <n v="14300"/>
    <s v="Tunai"/>
    <n v="14300"/>
    <m/>
    <m/>
    <m/>
  </r>
  <r>
    <x v="345"/>
    <s v="QYFLNYJM89Z"/>
    <s v="Success"/>
    <s v="OT-42689"/>
    <x v="0"/>
    <x v="0"/>
    <s v="bigben kopi gubeng"/>
    <m/>
    <m/>
    <m/>
    <x v="2"/>
    <x v="1"/>
    <n v="1"/>
    <x v="2"/>
    <n v="15000"/>
    <n v="0"/>
    <n v="35000"/>
    <n v="0"/>
    <n v="0"/>
    <n v="3500"/>
    <n v="0"/>
    <n v="0"/>
    <n v="38500"/>
    <s v="Tunai"/>
    <n v="38500"/>
    <m/>
    <m/>
    <m/>
  </r>
  <r>
    <x v="345"/>
    <s v="QYFLNYJM89Z"/>
    <s v="Success"/>
    <s v="OT-42689"/>
    <x v="0"/>
    <x v="0"/>
    <s v="bigben kopi gubeng"/>
    <m/>
    <m/>
    <m/>
    <x v="0"/>
    <x v="0"/>
    <n v="1"/>
    <x v="0"/>
    <n v="20000"/>
    <n v="0"/>
    <m/>
    <m/>
    <m/>
    <m/>
    <m/>
    <m/>
    <m/>
    <m/>
    <m/>
    <m/>
    <m/>
    <m/>
  </r>
  <r>
    <x v="346"/>
    <s v="9LFR8V74WM4"/>
    <s v="Success"/>
    <s v="OT-42689"/>
    <x v="0"/>
    <x v="0"/>
    <s v="bigben kopi gubeng"/>
    <m/>
    <m/>
    <m/>
    <x v="6"/>
    <x v="1"/>
    <n v="1"/>
    <x v="1"/>
    <n v="18000"/>
    <n v="0"/>
    <n v="18000"/>
    <n v="0"/>
    <n v="0"/>
    <n v="1800"/>
    <n v="0"/>
    <n v="0"/>
    <n v="19800"/>
    <s v="Tunai"/>
    <n v="19800"/>
    <m/>
    <m/>
    <m/>
  </r>
  <r>
    <x v="347"/>
    <s v="ZDFRG94P4VW"/>
    <s v="Success"/>
    <s v="OT-42689"/>
    <x v="0"/>
    <x v="0"/>
    <s v="bigben kopi gubeng"/>
    <m/>
    <m/>
    <m/>
    <x v="2"/>
    <x v="1"/>
    <n v="1"/>
    <x v="2"/>
    <n v="15000"/>
    <n v="0"/>
    <n v="15000"/>
    <n v="0"/>
    <n v="0"/>
    <n v="1500"/>
    <n v="0"/>
    <n v="0"/>
    <n v="16500"/>
    <s v="Tunai"/>
    <n v="16500"/>
    <m/>
    <m/>
    <m/>
  </r>
  <r>
    <x v="348"/>
    <s v="8WFKL8BYKRR"/>
    <s v="Success"/>
    <s v="OT-42689"/>
    <x v="0"/>
    <x v="0"/>
    <s v="bigben kopi gubeng"/>
    <m/>
    <m/>
    <m/>
    <x v="7"/>
    <x v="0"/>
    <n v="1"/>
    <x v="0"/>
    <n v="20000"/>
    <n v="0"/>
    <n v="20000"/>
    <n v="0"/>
    <n v="0"/>
    <n v="2000"/>
    <n v="0"/>
    <n v="0"/>
    <n v="22000"/>
    <s v="Tunai"/>
    <n v="22000"/>
    <m/>
    <m/>
    <m/>
  </r>
  <r>
    <x v="349"/>
    <s v="RVF7KJNKPBY"/>
    <s v="Success"/>
    <s v="OT-42689"/>
    <x v="0"/>
    <x v="0"/>
    <s v="bigben kopi gubeng"/>
    <m/>
    <m/>
    <m/>
    <x v="6"/>
    <x v="1"/>
    <n v="1"/>
    <x v="1"/>
    <n v="18000"/>
    <n v="0"/>
    <n v="18000"/>
    <n v="0"/>
    <n v="0"/>
    <n v="1800"/>
    <n v="0"/>
    <n v="0"/>
    <n v="19800"/>
    <s v="Tunai"/>
    <n v="19800"/>
    <m/>
    <m/>
    <m/>
  </r>
  <r>
    <x v="350"/>
    <s v="B6FG8WYYZ8N"/>
    <s v="Success"/>
    <s v="OT-42689"/>
    <x v="0"/>
    <x v="0"/>
    <s v="bigben kopi gubeng"/>
    <m/>
    <m/>
    <m/>
    <x v="1"/>
    <x v="1"/>
    <n v="1"/>
    <x v="1"/>
    <n v="18000"/>
    <n v="0"/>
    <n v="61000"/>
    <n v="0"/>
    <n v="0"/>
    <n v="6100"/>
    <n v="0"/>
    <n v="0"/>
    <n v="67100"/>
    <s v="Tunai"/>
    <n v="67100"/>
    <m/>
    <m/>
    <m/>
  </r>
  <r>
    <x v="350"/>
    <s v="B6FG8WYYZ8N"/>
    <s v="Success"/>
    <s v="OT-42689"/>
    <x v="0"/>
    <x v="0"/>
    <s v="bigben kopi gubeng"/>
    <m/>
    <m/>
    <m/>
    <x v="9"/>
    <x v="1"/>
    <n v="1"/>
    <x v="3"/>
    <n v="13000"/>
    <n v="0"/>
    <m/>
    <m/>
    <m/>
    <m/>
    <m/>
    <m/>
    <m/>
    <m/>
    <m/>
    <m/>
    <m/>
    <m/>
  </r>
  <r>
    <x v="350"/>
    <s v="B6FG8WYYZ8N"/>
    <s v="Success"/>
    <s v="OT-42689"/>
    <x v="0"/>
    <x v="0"/>
    <s v="bigben kopi gubeng"/>
    <m/>
    <m/>
    <m/>
    <x v="2"/>
    <x v="1"/>
    <n v="2"/>
    <x v="2"/>
    <n v="30000"/>
    <n v="0"/>
    <m/>
    <m/>
    <m/>
    <m/>
    <m/>
    <m/>
    <m/>
    <m/>
    <m/>
    <m/>
    <m/>
    <m/>
  </r>
  <r>
    <x v="351"/>
    <s v="YQF8B6MGRW6"/>
    <s v="Success"/>
    <s v="OT-42689"/>
    <x v="0"/>
    <x v="0"/>
    <s v="bigben kopi gubeng"/>
    <m/>
    <m/>
    <m/>
    <x v="5"/>
    <x v="1"/>
    <n v="1"/>
    <x v="2"/>
    <n v="15000"/>
    <n v="0"/>
    <n v="33000"/>
    <n v="0"/>
    <n v="0"/>
    <n v="3300"/>
    <n v="0"/>
    <n v="0"/>
    <n v="36300"/>
    <s v="Tunai"/>
    <n v="36300"/>
    <m/>
    <m/>
    <m/>
  </r>
  <r>
    <x v="351"/>
    <s v="YQF8B6MGRW6"/>
    <s v="Success"/>
    <s v="OT-42689"/>
    <x v="0"/>
    <x v="0"/>
    <s v="bigben kopi gubeng"/>
    <m/>
    <m/>
    <m/>
    <x v="6"/>
    <x v="1"/>
    <n v="1"/>
    <x v="1"/>
    <n v="18000"/>
    <n v="0"/>
    <m/>
    <m/>
    <m/>
    <m/>
    <m/>
    <m/>
    <m/>
    <m/>
    <m/>
    <m/>
    <m/>
    <m/>
  </r>
  <r>
    <x v="352"/>
    <s v="B6FG8WVLM6Z"/>
    <s v="Success"/>
    <s v="OT-42689"/>
    <x v="0"/>
    <x v="0"/>
    <s v="bigben kopi gubeng"/>
    <m/>
    <m/>
    <m/>
    <x v="4"/>
    <x v="1"/>
    <n v="1"/>
    <x v="1"/>
    <n v="18000"/>
    <n v="0"/>
    <n v="33000"/>
    <n v="0"/>
    <n v="0"/>
    <n v="3300"/>
    <n v="0"/>
    <n v="0"/>
    <n v="36300"/>
    <s v="Tunai"/>
    <n v="36300"/>
    <m/>
    <m/>
    <m/>
  </r>
  <r>
    <x v="352"/>
    <s v="B6FG8WVLM6Z"/>
    <s v="Success"/>
    <s v="OT-42689"/>
    <x v="0"/>
    <x v="0"/>
    <s v="bigben kopi gubeng"/>
    <m/>
    <m/>
    <m/>
    <x v="2"/>
    <x v="1"/>
    <n v="1"/>
    <x v="2"/>
    <n v="15000"/>
    <n v="0"/>
    <m/>
    <m/>
    <m/>
    <m/>
    <m/>
    <m/>
    <m/>
    <m/>
    <m/>
    <m/>
    <m/>
    <m/>
  </r>
  <r>
    <x v="353"/>
    <s v="8WFKL8NRPL6"/>
    <s v="Success"/>
    <s v="OT-42689"/>
    <x v="0"/>
    <x v="0"/>
    <s v="bigben kopi gubeng"/>
    <m/>
    <m/>
    <m/>
    <x v="3"/>
    <x v="0"/>
    <n v="1"/>
    <x v="0"/>
    <n v="20000"/>
    <n v="0"/>
    <n v="20000"/>
    <n v="0"/>
    <n v="0"/>
    <n v="2000"/>
    <n v="0"/>
    <n v="0"/>
    <n v="22000"/>
    <s v="Tunai"/>
    <n v="22000"/>
    <m/>
    <m/>
    <m/>
  </r>
  <r>
    <x v="354"/>
    <s v="4VFPY9DGRP6"/>
    <s v="Success"/>
    <s v="OT-42689"/>
    <x v="0"/>
    <x v="0"/>
    <s v="bigben kopi gubeng"/>
    <m/>
    <m/>
    <m/>
    <x v="3"/>
    <x v="0"/>
    <n v="1"/>
    <x v="0"/>
    <n v="20000"/>
    <n v="0"/>
    <n v="20000"/>
    <n v="0"/>
    <n v="0"/>
    <n v="2000"/>
    <n v="0"/>
    <n v="0"/>
    <n v="22000"/>
    <s v="Tunai"/>
    <n v="22000"/>
    <m/>
    <m/>
    <m/>
  </r>
  <r>
    <x v="355"/>
    <s v="8WFKL8NRVQV"/>
    <s v="Success"/>
    <s v="OT-42689"/>
    <x v="0"/>
    <x v="0"/>
    <s v="bigben kopi gubeng"/>
    <m/>
    <m/>
    <m/>
    <x v="9"/>
    <x v="1"/>
    <n v="1"/>
    <x v="3"/>
    <n v="13000"/>
    <n v="0"/>
    <n v="13000"/>
    <n v="0"/>
    <n v="0"/>
    <n v="1300"/>
    <n v="0"/>
    <n v="0"/>
    <n v="14300"/>
    <s v="Tunai"/>
    <n v="14300"/>
    <m/>
    <m/>
    <m/>
  </r>
  <r>
    <x v="356"/>
    <s v="KBFDNLYQ9W7"/>
    <s v="Success"/>
    <s v="OT-42689"/>
    <x v="0"/>
    <x v="0"/>
    <s v="bigben kopi gubeng"/>
    <m/>
    <m/>
    <m/>
    <x v="3"/>
    <x v="0"/>
    <n v="1"/>
    <x v="0"/>
    <n v="20000"/>
    <n v="0"/>
    <n v="20000"/>
    <n v="0"/>
    <n v="0"/>
    <n v="2000"/>
    <n v="0"/>
    <n v="0"/>
    <n v="22000"/>
    <s v="Tunai"/>
    <n v="22000"/>
    <m/>
    <m/>
    <m/>
  </r>
  <r>
    <x v="357"/>
    <s v="MJFGJD8ZRKV"/>
    <s v="Success"/>
    <s v="OT-42689"/>
    <x v="0"/>
    <x v="0"/>
    <s v="bigben kopi gubeng"/>
    <m/>
    <m/>
    <m/>
    <x v="1"/>
    <x v="1"/>
    <n v="1"/>
    <x v="1"/>
    <n v="18000"/>
    <n v="0"/>
    <n v="18000"/>
    <n v="0"/>
    <n v="0"/>
    <n v="1800"/>
    <n v="0"/>
    <n v="0"/>
    <n v="19800"/>
    <s v="Tunai"/>
    <n v="19800"/>
    <m/>
    <m/>
    <m/>
  </r>
  <r>
    <x v="358"/>
    <s v="J6FGY9QWZR6"/>
    <s v="Success"/>
    <s v="OT-42689"/>
    <x v="0"/>
    <x v="0"/>
    <s v="bigben kopi gubeng"/>
    <m/>
    <m/>
    <m/>
    <x v="5"/>
    <x v="1"/>
    <n v="1"/>
    <x v="2"/>
    <n v="15000"/>
    <n v="0"/>
    <n v="15000"/>
    <n v="0"/>
    <n v="0"/>
    <n v="1500"/>
    <n v="0"/>
    <n v="0"/>
    <n v="16500"/>
    <s v="Tunai"/>
    <n v="16500"/>
    <m/>
    <m/>
    <m/>
  </r>
  <r>
    <x v="359"/>
    <s v="NDFRVZK86L4"/>
    <s v="Success"/>
    <s v="OT-42689"/>
    <x v="0"/>
    <x v="0"/>
    <s v="bigben kopi gubeng"/>
    <m/>
    <m/>
    <m/>
    <x v="2"/>
    <x v="1"/>
    <n v="1"/>
    <x v="2"/>
    <n v="15000"/>
    <n v="0"/>
    <n v="35000"/>
    <n v="0"/>
    <n v="0"/>
    <n v="3500"/>
    <n v="0"/>
    <n v="0"/>
    <n v="38500"/>
    <s v="Tunai"/>
    <n v="38500"/>
    <m/>
    <m/>
    <m/>
  </r>
  <r>
    <x v="359"/>
    <s v="NDFRVZK86L4"/>
    <s v="Success"/>
    <s v="OT-42689"/>
    <x v="0"/>
    <x v="0"/>
    <s v="bigben kopi gubeng"/>
    <m/>
    <m/>
    <m/>
    <x v="0"/>
    <x v="0"/>
    <n v="1"/>
    <x v="0"/>
    <n v="20000"/>
    <n v="0"/>
    <m/>
    <m/>
    <m/>
    <m/>
    <m/>
    <m/>
    <m/>
    <m/>
    <m/>
    <m/>
    <m/>
    <m/>
  </r>
  <r>
    <x v="360"/>
    <s v="DZFVWZMP7QG"/>
    <s v="Success"/>
    <s v="OT-42689"/>
    <x v="0"/>
    <x v="0"/>
    <s v="bigben kopi gubeng"/>
    <m/>
    <m/>
    <m/>
    <x v="10"/>
    <x v="1"/>
    <n v="1"/>
    <x v="4"/>
    <n v="22000"/>
    <n v="0"/>
    <n v="53000"/>
    <n v="0"/>
    <n v="0"/>
    <n v="5300"/>
    <n v="0"/>
    <n v="0"/>
    <n v="58300"/>
    <s v="Tunai"/>
    <n v="58300"/>
    <m/>
    <m/>
    <m/>
  </r>
  <r>
    <x v="360"/>
    <s v="DZFVWZMP7QG"/>
    <s v="Success"/>
    <s v="OT-42689"/>
    <x v="0"/>
    <x v="0"/>
    <s v="bigben kopi gubeng"/>
    <m/>
    <m/>
    <m/>
    <x v="6"/>
    <x v="1"/>
    <n v="1"/>
    <x v="1"/>
    <n v="18000"/>
    <n v="0"/>
    <m/>
    <m/>
    <m/>
    <m/>
    <m/>
    <m/>
    <m/>
    <m/>
    <m/>
    <m/>
    <m/>
    <m/>
  </r>
  <r>
    <x v="360"/>
    <s v="DZFVWZMP7QG"/>
    <s v="Success"/>
    <s v="OT-42689"/>
    <x v="0"/>
    <x v="0"/>
    <s v="bigben kopi gubeng"/>
    <m/>
    <m/>
    <m/>
    <x v="9"/>
    <x v="1"/>
    <n v="1"/>
    <x v="3"/>
    <n v="13000"/>
    <n v="0"/>
    <m/>
    <m/>
    <m/>
    <m/>
    <m/>
    <m/>
    <m/>
    <m/>
    <m/>
    <m/>
    <m/>
    <m/>
  </r>
  <r>
    <x v="361"/>
    <s v="KBFDNLY8M7P"/>
    <s v="Success"/>
    <s v="OT-42689"/>
    <x v="0"/>
    <x v="0"/>
    <s v="bigben kopi gubeng"/>
    <m/>
    <m/>
    <m/>
    <x v="2"/>
    <x v="1"/>
    <n v="1"/>
    <x v="2"/>
    <n v="15000"/>
    <n v="0"/>
    <n v="15000"/>
    <n v="0"/>
    <n v="0"/>
    <n v="1500"/>
    <n v="0"/>
    <n v="0"/>
    <n v="16500"/>
    <s v="Tunai"/>
    <n v="16500"/>
    <m/>
    <m/>
    <m/>
  </r>
  <r>
    <x v="362"/>
    <s v="WLFMP4N96GL"/>
    <s v="Success"/>
    <s v="OT-42689"/>
    <x v="0"/>
    <x v="0"/>
    <s v="bigben kopi gubeng"/>
    <m/>
    <m/>
    <m/>
    <x v="10"/>
    <x v="1"/>
    <n v="1"/>
    <x v="4"/>
    <n v="22000"/>
    <n v="0"/>
    <n v="22000"/>
    <n v="0"/>
    <n v="0"/>
    <n v="2200"/>
    <n v="0"/>
    <n v="0"/>
    <n v="24200"/>
    <s v="Tunai"/>
    <n v="24200"/>
    <m/>
    <m/>
    <m/>
  </r>
  <r>
    <x v="363"/>
    <s v="QYFLNYBYR9K"/>
    <s v="Success"/>
    <s v="OT-42689"/>
    <x v="0"/>
    <x v="0"/>
    <s v="bigben kopi gubeng"/>
    <m/>
    <m/>
    <m/>
    <x v="2"/>
    <x v="1"/>
    <n v="1"/>
    <x v="2"/>
    <n v="15000"/>
    <n v="0"/>
    <n v="15000"/>
    <n v="0"/>
    <n v="0"/>
    <n v="1500"/>
    <n v="0"/>
    <n v="0"/>
    <n v="16500"/>
    <s v="Tunai"/>
    <n v="16500"/>
    <m/>
    <m/>
    <m/>
  </r>
  <r>
    <x v="364"/>
    <s v="YQF8B6MNVJM"/>
    <s v="Success"/>
    <s v="OT-42689"/>
    <x v="0"/>
    <x v="0"/>
    <s v="bigben kopi gubeng"/>
    <m/>
    <m/>
    <m/>
    <x v="7"/>
    <x v="0"/>
    <n v="1"/>
    <x v="0"/>
    <n v="20000"/>
    <n v="0"/>
    <n v="20000"/>
    <n v="0"/>
    <n v="0"/>
    <n v="2000"/>
    <n v="0"/>
    <n v="0"/>
    <n v="22000"/>
    <s v="Tunai"/>
    <n v="22000"/>
    <m/>
    <m/>
    <m/>
  </r>
  <r>
    <x v="365"/>
    <s v="QYFLNYB96NW"/>
    <s v="Success"/>
    <s v="OT-42689"/>
    <x v="0"/>
    <x v="0"/>
    <s v="bigben kopi gubeng"/>
    <m/>
    <m/>
    <m/>
    <x v="4"/>
    <x v="1"/>
    <n v="1"/>
    <x v="1"/>
    <n v="18000"/>
    <n v="0"/>
    <n v="18000"/>
    <n v="0"/>
    <n v="0"/>
    <n v="1800"/>
    <n v="0"/>
    <n v="0"/>
    <n v="19800"/>
    <s v="Tunai"/>
    <n v="19800"/>
    <m/>
    <m/>
    <m/>
  </r>
  <r>
    <x v="366"/>
    <s v="GZFZL8KN4GQ"/>
    <s v="Success"/>
    <s v="OT-42689"/>
    <x v="0"/>
    <x v="0"/>
    <s v="bigben kopi gubeng"/>
    <m/>
    <m/>
    <m/>
    <x v="4"/>
    <x v="1"/>
    <n v="1"/>
    <x v="1"/>
    <n v="18000"/>
    <n v="0"/>
    <n v="18000"/>
    <n v="0"/>
    <n v="0"/>
    <n v="1800"/>
    <n v="0"/>
    <n v="0"/>
    <n v="19800"/>
    <s v="Tunai"/>
    <n v="19800"/>
    <m/>
    <m/>
    <m/>
  </r>
  <r>
    <x v="367"/>
    <s v="PKFPRMK8YJN"/>
    <s v="Success"/>
    <s v="OT-42689"/>
    <x v="0"/>
    <x v="0"/>
    <s v="bigben kopi gubeng"/>
    <m/>
    <m/>
    <m/>
    <x v="2"/>
    <x v="1"/>
    <n v="1"/>
    <x v="2"/>
    <n v="15000"/>
    <n v="0"/>
    <n v="33000"/>
    <n v="0"/>
    <n v="0"/>
    <n v="3300"/>
    <n v="0"/>
    <n v="0"/>
    <n v="36300"/>
    <s v="Tunai"/>
    <n v="36300"/>
    <m/>
    <m/>
    <m/>
  </r>
  <r>
    <x v="367"/>
    <s v="PKFPRMK8YJN"/>
    <s v="Success"/>
    <s v="OT-42689"/>
    <x v="0"/>
    <x v="0"/>
    <s v="bigben kopi gubeng"/>
    <m/>
    <m/>
    <m/>
    <x v="1"/>
    <x v="1"/>
    <n v="1"/>
    <x v="1"/>
    <n v="18000"/>
    <n v="0"/>
    <m/>
    <m/>
    <m/>
    <m/>
    <m/>
    <m/>
    <m/>
    <m/>
    <m/>
    <m/>
    <m/>
    <m/>
  </r>
  <r>
    <x v="368"/>
    <s v="8WFKL8N66NW"/>
    <s v="Success"/>
    <s v="OT-42689"/>
    <x v="0"/>
    <x v="0"/>
    <s v="bigben kopi gubeng"/>
    <m/>
    <m/>
    <m/>
    <x v="2"/>
    <x v="1"/>
    <n v="2"/>
    <x v="2"/>
    <n v="30000"/>
    <n v="0"/>
    <n v="30000"/>
    <n v="0"/>
    <n v="0"/>
    <n v="3000"/>
    <n v="0"/>
    <n v="0"/>
    <n v="33000"/>
    <s v="Tunai"/>
    <n v="33000"/>
    <m/>
    <m/>
    <m/>
  </r>
  <r>
    <x v="369"/>
    <s v="4VFPY9DZQWJ"/>
    <s v="Success"/>
    <s v="OT-42689"/>
    <x v="0"/>
    <x v="0"/>
    <s v="bigben kopi gubeng"/>
    <m/>
    <m/>
    <m/>
    <x v="2"/>
    <x v="1"/>
    <n v="1"/>
    <x v="2"/>
    <n v="15000"/>
    <n v="0"/>
    <n v="15000"/>
    <n v="0"/>
    <n v="0"/>
    <n v="1500"/>
    <n v="0"/>
    <n v="0"/>
    <n v="16500"/>
    <s v="Tunai"/>
    <n v="16500"/>
    <m/>
    <m/>
    <m/>
  </r>
  <r>
    <x v="370"/>
    <s v="7WFJ9RWNYP7"/>
    <s v="Success"/>
    <s v="OT-42689"/>
    <x v="0"/>
    <x v="0"/>
    <s v="bigben kopi gubeng"/>
    <m/>
    <m/>
    <m/>
    <x v="2"/>
    <x v="1"/>
    <n v="1"/>
    <x v="2"/>
    <n v="15000"/>
    <n v="0"/>
    <n v="15000"/>
    <n v="0"/>
    <n v="0"/>
    <n v="1500"/>
    <n v="0"/>
    <n v="0"/>
    <n v="16500"/>
    <s v="Tunai"/>
    <n v="16500"/>
    <m/>
    <m/>
    <m/>
  </r>
  <r>
    <x v="371"/>
    <s v="QYFLNYBMRW8"/>
    <s v="Success"/>
    <s v="OT-42689"/>
    <x v="0"/>
    <x v="0"/>
    <s v="bigben kopi gubeng"/>
    <m/>
    <m/>
    <m/>
    <x v="1"/>
    <x v="1"/>
    <n v="1"/>
    <x v="1"/>
    <n v="18000"/>
    <n v="0"/>
    <n v="18000"/>
    <n v="0"/>
    <n v="0"/>
    <n v="1800"/>
    <n v="0"/>
    <n v="0"/>
    <n v="19800"/>
    <s v="Tunai"/>
    <n v="19800"/>
    <m/>
    <m/>
    <m/>
  </r>
  <r>
    <x v="372"/>
    <s v="GZFZL8K7QRN"/>
    <s v="Success"/>
    <s v="OT-42689"/>
    <x v="0"/>
    <x v="0"/>
    <s v="bigben kopi gubeng"/>
    <m/>
    <m/>
    <m/>
    <x v="0"/>
    <x v="0"/>
    <n v="1"/>
    <x v="0"/>
    <n v="20000"/>
    <n v="0"/>
    <n v="35000"/>
    <n v="0"/>
    <n v="0"/>
    <n v="3500"/>
    <n v="0"/>
    <n v="0"/>
    <n v="38500"/>
    <s v="Tunai"/>
    <n v="38500"/>
    <m/>
    <m/>
    <m/>
  </r>
  <r>
    <x v="372"/>
    <s v="GZFZL8K7QRN"/>
    <s v="Success"/>
    <s v="OT-42689"/>
    <x v="0"/>
    <x v="0"/>
    <s v="bigben kopi gubeng"/>
    <m/>
    <m/>
    <m/>
    <x v="2"/>
    <x v="1"/>
    <n v="1"/>
    <x v="2"/>
    <n v="15000"/>
    <n v="0"/>
    <m/>
    <m/>
    <m/>
    <m/>
    <m/>
    <m/>
    <m/>
    <m/>
    <m/>
    <m/>
    <m/>
    <m/>
  </r>
  <r>
    <x v="373"/>
    <s v="9LFR8VQ44BV"/>
    <s v="Success"/>
    <s v="OT-42689"/>
    <x v="0"/>
    <x v="0"/>
    <s v="bigben kopi gubeng"/>
    <m/>
    <m/>
    <m/>
    <x v="4"/>
    <x v="1"/>
    <n v="1"/>
    <x v="1"/>
    <n v="18000"/>
    <n v="0"/>
    <n v="18000"/>
    <n v="0"/>
    <n v="0"/>
    <n v="1800"/>
    <n v="0"/>
    <n v="0"/>
    <n v="19800"/>
    <s v="Tunai"/>
    <n v="19800"/>
    <m/>
    <m/>
    <m/>
  </r>
  <r>
    <x v="374"/>
    <s v="ZDFRG9KGZMJ"/>
    <s v="Success"/>
    <s v="OT-42689"/>
    <x v="0"/>
    <x v="0"/>
    <s v="bigben kopi gubeng"/>
    <m/>
    <m/>
    <m/>
    <x v="4"/>
    <x v="1"/>
    <n v="1"/>
    <x v="1"/>
    <n v="18000"/>
    <n v="0"/>
    <n v="51000"/>
    <n v="0"/>
    <n v="0"/>
    <n v="5100"/>
    <n v="0"/>
    <n v="0"/>
    <n v="56100"/>
    <s v="Tunai"/>
    <n v="56100"/>
    <m/>
    <m/>
    <m/>
  </r>
  <r>
    <x v="374"/>
    <s v="ZDFRG9KGZMJ"/>
    <s v="Success"/>
    <s v="OT-42689"/>
    <x v="0"/>
    <x v="0"/>
    <s v="bigben kopi gubeng"/>
    <m/>
    <m/>
    <m/>
    <x v="1"/>
    <x v="1"/>
    <n v="1"/>
    <x v="1"/>
    <n v="18000"/>
    <n v="0"/>
    <m/>
    <m/>
    <m/>
    <m/>
    <m/>
    <m/>
    <m/>
    <m/>
    <m/>
    <m/>
    <m/>
    <m/>
  </r>
  <r>
    <x v="374"/>
    <s v="ZDFRG9KGZMJ"/>
    <s v="Success"/>
    <s v="OT-42689"/>
    <x v="0"/>
    <x v="0"/>
    <s v="bigben kopi gubeng"/>
    <m/>
    <m/>
    <m/>
    <x v="5"/>
    <x v="1"/>
    <n v="1"/>
    <x v="2"/>
    <n v="15000"/>
    <n v="0"/>
    <m/>
    <m/>
    <m/>
    <m/>
    <m/>
    <m/>
    <m/>
    <m/>
    <m/>
    <m/>
    <m/>
    <m/>
  </r>
  <r>
    <x v="375"/>
    <s v="PKFPRMKVGQV"/>
    <s v="Success"/>
    <s v="OT-42689"/>
    <x v="0"/>
    <x v="0"/>
    <s v="bigben kopi gubeng"/>
    <m/>
    <m/>
    <m/>
    <x v="3"/>
    <x v="0"/>
    <n v="1"/>
    <x v="0"/>
    <n v="20000"/>
    <n v="0"/>
    <n v="20000"/>
    <n v="0"/>
    <n v="0"/>
    <n v="2000"/>
    <n v="0"/>
    <n v="0"/>
    <n v="22000"/>
    <s v="Tunai"/>
    <n v="22000"/>
    <m/>
    <m/>
    <m/>
  </r>
  <r>
    <x v="376"/>
    <s v="WLFMP4N8N6P"/>
    <s v="Success"/>
    <s v="OT-42689"/>
    <x v="0"/>
    <x v="0"/>
    <s v="bigben kopi gubeng"/>
    <m/>
    <m/>
    <m/>
    <x v="10"/>
    <x v="1"/>
    <n v="1"/>
    <x v="4"/>
    <n v="22000"/>
    <n v="0"/>
    <n v="22000"/>
    <n v="0"/>
    <n v="0"/>
    <n v="2200"/>
    <n v="0"/>
    <n v="0"/>
    <n v="24200"/>
    <s v="Tunai"/>
    <n v="24200"/>
    <m/>
    <m/>
    <m/>
  </r>
  <r>
    <x v="377"/>
    <s v="7WFJ9RWWR8L"/>
    <s v="Success"/>
    <s v="OT-42689"/>
    <x v="0"/>
    <x v="0"/>
    <s v="bigben kopi gubeng"/>
    <m/>
    <m/>
    <m/>
    <x v="5"/>
    <x v="1"/>
    <n v="1"/>
    <x v="2"/>
    <n v="15000"/>
    <n v="0"/>
    <n v="33000"/>
    <n v="0"/>
    <n v="0"/>
    <n v="3300"/>
    <n v="0"/>
    <n v="0"/>
    <n v="36300"/>
    <s v="Tunai"/>
    <n v="36300"/>
    <m/>
    <m/>
    <m/>
  </r>
  <r>
    <x v="377"/>
    <s v="7WFJ9RWWR8L"/>
    <s v="Success"/>
    <s v="OT-42689"/>
    <x v="0"/>
    <x v="0"/>
    <s v="bigben kopi gubeng"/>
    <m/>
    <m/>
    <m/>
    <x v="6"/>
    <x v="1"/>
    <n v="1"/>
    <x v="1"/>
    <n v="18000"/>
    <n v="0"/>
    <m/>
    <m/>
    <m/>
    <m/>
    <m/>
    <m/>
    <m/>
    <m/>
    <m/>
    <m/>
    <m/>
    <m/>
  </r>
  <r>
    <x v="378"/>
    <s v="QYFLNYBL6VN"/>
    <s v="Success"/>
    <s v="OT-42689"/>
    <x v="0"/>
    <x v="0"/>
    <s v="bigben kopi gubeng"/>
    <m/>
    <m/>
    <m/>
    <x v="5"/>
    <x v="1"/>
    <n v="1"/>
    <x v="2"/>
    <n v="15000"/>
    <n v="0"/>
    <n v="15000"/>
    <n v="0"/>
    <n v="0"/>
    <n v="1500"/>
    <n v="0"/>
    <n v="0"/>
    <n v="16500"/>
    <s v="Tunai"/>
    <n v="16500"/>
    <m/>
    <m/>
    <m/>
  </r>
  <r>
    <x v="379"/>
    <s v="WLFMP4M7WQ9"/>
    <s v="Success"/>
    <s v="OT-42689"/>
    <x v="0"/>
    <x v="0"/>
    <s v="bigben kopi gubeng"/>
    <m/>
    <m/>
    <m/>
    <x v="9"/>
    <x v="1"/>
    <n v="1"/>
    <x v="3"/>
    <n v="13000"/>
    <n v="0"/>
    <n v="13000"/>
    <n v="0"/>
    <n v="0"/>
    <n v="1300"/>
    <n v="0"/>
    <n v="0"/>
    <n v="14300"/>
    <s v="Tunai"/>
    <n v="14300"/>
    <m/>
    <m/>
    <m/>
  </r>
  <r>
    <x v="380"/>
    <s v="DZFVWZVRKYJ"/>
    <s v="Success"/>
    <s v="OT-42689"/>
    <x v="0"/>
    <x v="0"/>
    <s v="bigben kopi gubeng"/>
    <m/>
    <m/>
    <m/>
    <x v="8"/>
    <x v="1"/>
    <n v="1"/>
    <x v="1"/>
    <n v="18000"/>
    <n v="0"/>
    <n v="18000"/>
    <n v="0"/>
    <n v="0"/>
    <n v="1800"/>
    <n v="0"/>
    <n v="0"/>
    <n v="19800"/>
    <s v="Tunai"/>
    <n v="19800"/>
    <m/>
    <m/>
    <m/>
  </r>
  <r>
    <x v="381"/>
    <s v="9LFR8VRVLBK"/>
    <s v="Success"/>
    <s v="OT-42689"/>
    <x v="0"/>
    <x v="0"/>
    <s v="bigben kopi gubeng"/>
    <m/>
    <m/>
    <m/>
    <x v="5"/>
    <x v="1"/>
    <n v="1"/>
    <x v="2"/>
    <n v="15000"/>
    <n v="0"/>
    <n v="33000"/>
    <n v="0"/>
    <n v="0"/>
    <n v="3300"/>
    <n v="0"/>
    <n v="0"/>
    <n v="36300"/>
    <s v="Tunai"/>
    <n v="36300"/>
    <m/>
    <m/>
    <m/>
  </r>
  <r>
    <x v="381"/>
    <s v="9LFR8VRVLBK"/>
    <s v="Success"/>
    <s v="OT-42689"/>
    <x v="0"/>
    <x v="0"/>
    <s v="bigben kopi gubeng"/>
    <m/>
    <m/>
    <m/>
    <x v="4"/>
    <x v="1"/>
    <n v="1"/>
    <x v="1"/>
    <n v="18000"/>
    <n v="0"/>
    <m/>
    <m/>
    <m/>
    <m/>
    <m/>
    <m/>
    <m/>
    <m/>
    <m/>
    <m/>
    <m/>
    <m/>
  </r>
  <r>
    <x v="382"/>
    <s v="VBFZG4Z49B8"/>
    <s v="Success"/>
    <s v="OT-42689"/>
    <x v="0"/>
    <x v="0"/>
    <s v="bigben kopi gubeng"/>
    <m/>
    <m/>
    <m/>
    <x v="4"/>
    <x v="1"/>
    <n v="1"/>
    <x v="1"/>
    <n v="18000"/>
    <n v="0"/>
    <n v="33000"/>
    <n v="0"/>
    <n v="0"/>
    <n v="3300"/>
    <n v="0"/>
    <n v="0"/>
    <n v="36300"/>
    <s v="Tunai"/>
    <n v="36300"/>
    <m/>
    <m/>
    <m/>
  </r>
  <r>
    <x v="382"/>
    <s v="VBFZG4Z49B8"/>
    <s v="Success"/>
    <s v="OT-42689"/>
    <x v="0"/>
    <x v="0"/>
    <s v="bigben kopi gubeng"/>
    <m/>
    <m/>
    <m/>
    <x v="5"/>
    <x v="1"/>
    <n v="1"/>
    <x v="2"/>
    <n v="15000"/>
    <n v="0"/>
    <m/>
    <m/>
    <m/>
    <m/>
    <m/>
    <m/>
    <m/>
    <m/>
    <m/>
    <m/>
    <m/>
    <m/>
  </r>
  <r>
    <x v="383"/>
    <s v="PKFPRMPMJGM"/>
    <s v="Success"/>
    <s v="OT-42689"/>
    <x v="0"/>
    <x v="0"/>
    <s v="bigben kopi gubeng"/>
    <m/>
    <m/>
    <m/>
    <x v="0"/>
    <x v="0"/>
    <n v="1"/>
    <x v="0"/>
    <n v="20000"/>
    <n v="0"/>
    <n v="40000"/>
    <n v="0"/>
    <n v="0"/>
    <n v="4000"/>
    <n v="0"/>
    <n v="0"/>
    <n v="44000"/>
    <s v="Tunai"/>
    <n v="44000"/>
    <m/>
    <m/>
    <m/>
  </r>
  <r>
    <x v="383"/>
    <s v="PKFPRMPMJGM"/>
    <s v="Success"/>
    <s v="OT-42689"/>
    <x v="0"/>
    <x v="0"/>
    <s v="bigben kopi gubeng"/>
    <m/>
    <m/>
    <m/>
    <x v="7"/>
    <x v="0"/>
    <n v="1"/>
    <x v="0"/>
    <n v="20000"/>
    <n v="0"/>
    <m/>
    <m/>
    <m/>
    <m/>
    <m/>
    <m/>
    <m/>
    <m/>
    <m/>
    <m/>
    <m/>
    <m/>
  </r>
  <r>
    <x v="384"/>
    <s v="RVF7KJ7JKPL"/>
    <s v="Success"/>
    <s v="OT-42689"/>
    <x v="0"/>
    <x v="0"/>
    <s v="bigben kopi gubeng"/>
    <m/>
    <m/>
    <m/>
    <x v="4"/>
    <x v="1"/>
    <n v="1"/>
    <x v="1"/>
    <n v="18000"/>
    <n v="0"/>
    <n v="18000"/>
    <n v="0"/>
    <n v="0"/>
    <n v="1800"/>
    <n v="0"/>
    <n v="0"/>
    <n v="19800"/>
    <s v="Tunai"/>
    <n v="19800"/>
    <m/>
    <m/>
    <m/>
  </r>
  <r>
    <x v="385"/>
    <s v="NDFRVZRZVBW"/>
    <s v="Success"/>
    <s v="OT-42689"/>
    <x v="0"/>
    <x v="0"/>
    <s v="bigben kopi gubeng"/>
    <m/>
    <m/>
    <m/>
    <x v="5"/>
    <x v="1"/>
    <n v="1"/>
    <x v="2"/>
    <n v="15000"/>
    <n v="0"/>
    <n v="15000"/>
    <n v="0"/>
    <n v="0"/>
    <n v="1500"/>
    <n v="0"/>
    <n v="0"/>
    <n v="16500"/>
    <s v="Tunai"/>
    <n v="16500"/>
    <m/>
    <m/>
    <m/>
  </r>
  <r>
    <x v="386"/>
    <s v="MJFGJDGL6VJ"/>
    <s v="Success"/>
    <s v="OT-42689"/>
    <x v="0"/>
    <x v="0"/>
    <s v="bigben kopi gubeng"/>
    <m/>
    <m/>
    <m/>
    <x v="10"/>
    <x v="1"/>
    <n v="1"/>
    <x v="4"/>
    <n v="22000"/>
    <n v="0"/>
    <n v="22000"/>
    <n v="0"/>
    <n v="0"/>
    <n v="2200"/>
    <n v="0"/>
    <n v="0"/>
    <n v="24200"/>
    <s v="Tunai"/>
    <n v="24200"/>
    <m/>
    <m/>
    <m/>
  </r>
  <r>
    <x v="387"/>
    <s v="GZFZL8ZV4ZP"/>
    <s v="Success"/>
    <s v="OT-42689"/>
    <x v="0"/>
    <x v="0"/>
    <s v="bigben kopi gubeng"/>
    <m/>
    <m/>
    <m/>
    <x v="9"/>
    <x v="1"/>
    <n v="1"/>
    <x v="3"/>
    <n v="13000"/>
    <n v="0"/>
    <n v="64000"/>
    <n v="0"/>
    <n v="0"/>
    <n v="6400"/>
    <n v="0"/>
    <n v="0"/>
    <n v="70400"/>
    <s v="Tunai"/>
    <n v="70400"/>
    <m/>
    <m/>
    <m/>
  </r>
  <r>
    <x v="387"/>
    <s v="GZFZL8ZV4ZP"/>
    <s v="Success"/>
    <s v="OT-42689"/>
    <x v="0"/>
    <x v="0"/>
    <s v="bigben kopi gubeng"/>
    <m/>
    <m/>
    <m/>
    <x v="6"/>
    <x v="1"/>
    <n v="2"/>
    <x v="1"/>
    <n v="36000"/>
    <n v="0"/>
    <m/>
    <m/>
    <m/>
    <m/>
    <m/>
    <m/>
    <m/>
    <m/>
    <m/>
    <m/>
    <m/>
    <m/>
  </r>
  <r>
    <x v="387"/>
    <s v="GZFZL8ZV4ZP"/>
    <s v="Success"/>
    <s v="OT-42689"/>
    <x v="0"/>
    <x v="0"/>
    <s v="bigben kopi gubeng"/>
    <m/>
    <m/>
    <m/>
    <x v="5"/>
    <x v="1"/>
    <n v="1"/>
    <x v="2"/>
    <n v="15000"/>
    <n v="0"/>
    <m/>
    <m/>
    <m/>
    <m/>
    <m/>
    <m/>
    <m/>
    <m/>
    <m/>
    <m/>
    <m/>
    <m/>
  </r>
  <r>
    <x v="388"/>
    <s v="4VFPY9PN8JM"/>
    <s v="Success"/>
    <s v="OT-42689"/>
    <x v="0"/>
    <x v="0"/>
    <s v="bigben kopi gubeng"/>
    <m/>
    <m/>
    <m/>
    <x v="6"/>
    <x v="1"/>
    <n v="1"/>
    <x v="1"/>
    <n v="18000"/>
    <n v="0"/>
    <n v="58000"/>
    <n v="0"/>
    <n v="0"/>
    <n v="5800"/>
    <n v="0"/>
    <n v="0"/>
    <n v="63800"/>
    <s v="Tunai"/>
    <n v="63800"/>
    <m/>
    <m/>
    <m/>
  </r>
  <r>
    <x v="388"/>
    <s v="4VFPY9PN8JM"/>
    <s v="Success"/>
    <s v="OT-42689"/>
    <x v="0"/>
    <x v="0"/>
    <s v="bigben kopi gubeng"/>
    <m/>
    <m/>
    <m/>
    <x v="8"/>
    <x v="1"/>
    <n v="1"/>
    <x v="1"/>
    <n v="18000"/>
    <n v="0"/>
    <m/>
    <m/>
    <m/>
    <m/>
    <m/>
    <m/>
    <m/>
    <m/>
    <m/>
    <m/>
    <m/>
    <m/>
  </r>
  <r>
    <x v="388"/>
    <s v="4VFPY9PN8JM"/>
    <s v="Success"/>
    <s v="OT-42689"/>
    <x v="0"/>
    <x v="0"/>
    <s v="bigben kopi gubeng"/>
    <m/>
    <m/>
    <m/>
    <x v="10"/>
    <x v="1"/>
    <n v="1"/>
    <x v="4"/>
    <n v="22000"/>
    <n v="0"/>
    <m/>
    <m/>
    <m/>
    <m/>
    <m/>
    <m/>
    <m/>
    <m/>
    <m/>
    <m/>
    <m/>
    <m/>
  </r>
  <r>
    <x v="389"/>
    <s v="B6FG8WGZ84N"/>
    <s v="Success"/>
    <s v="OT-42689"/>
    <x v="0"/>
    <x v="0"/>
    <s v="bigben kopi gubeng"/>
    <m/>
    <m/>
    <m/>
    <x v="8"/>
    <x v="1"/>
    <n v="1"/>
    <x v="1"/>
    <n v="18000"/>
    <n v="0"/>
    <n v="18000"/>
    <n v="0"/>
    <n v="0"/>
    <n v="1800"/>
    <n v="0"/>
    <n v="0"/>
    <n v="19800"/>
    <s v="Tunai"/>
    <n v="19800"/>
    <m/>
    <m/>
    <m/>
  </r>
  <r>
    <x v="390"/>
    <s v="NDFRVZRDKJZ"/>
    <s v="Success"/>
    <s v="OT-42689"/>
    <x v="0"/>
    <x v="0"/>
    <s v="bigben kopi gubeng"/>
    <m/>
    <m/>
    <m/>
    <x v="4"/>
    <x v="1"/>
    <n v="1"/>
    <x v="1"/>
    <n v="18000"/>
    <n v="0"/>
    <n v="18000"/>
    <n v="0"/>
    <n v="0"/>
    <n v="1800"/>
    <n v="0"/>
    <n v="0"/>
    <n v="19800"/>
    <s v="Tunai"/>
    <n v="1980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s v="Status Transaksi"/>
    <s v="Semua Status"/>
  </r>
  <r>
    <s v="Produk/Pelanggan"/>
    <s v="Semua Pelanggan"/>
  </r>
  <r>
    <m/>
    <m/>
  </r>
  <r>
    <s v="Tanggal &amp; Waktu"/>
    <s v="ID Struk"/>
  </r>
  <r>
    <s v="31-01-2020 21:18:30"/>
    <s v="PKFPRMZWWD7"/>
  </r>
  <r>
    <s v="31-01-2020 21:18:30"/>
    <s v="PKFPRMZWWD7"/>
  </r>
  <r>
    <s v="31-01-2020 19:51:59"/>
    <s v="PKFPRML96D9"/>
  </r>
  <r>
    <s v="31-01-2020 19:18:46"/>
    <s v="8WFKL89ZNDW"/>
  </r>
  <r>
    <s v="31-01-2020 18:29:01"/>
    <s v="QYFLNYQ6WKL"/>
  </r>
  <r>
    <s v="31-01-2020 18:12:13"/>
    <s v="GZFZL849NG8"/>
  </r>
  <r>
    <s v="31-01-2020 18:01:00"/>
    <s v="8WFKL894MBQ"/>
  </r>
  <r>
    <s v="31-01-2020 17:19:49"/>
    <s v="PKFPRMLZR94"/>
  </r>
  <r>
    <s v="31-01-2020 17:00:00"/>
    <s v="4VFPY9KQD77"/>
  </r>
  <r>
    <s v="31-01-2020 16:57:07"/>
    <s v="KBFDNLRPDZB"/>
  </r>
  <r>
    <s v="31-01-2020 16:29:16"/>
    <s v="LJFLKMYYYR9"/>
  </r>
  <r>
    <s v="31-01-2020 16:29:16"/>
    <s v="LJFLKMYYYR9"/>
  </r>
  <r>
    <s v="31-01-2020 16:26:46"/>
    <s v="7WFJ9RMMMBN"/>
  </r>
  <r>
    <s v="31-01-2020 16:24:37"/>
    <s v="ZDFRG9BBW9B"/>
  </r>
  <r>
    <s v="31-01-2020 16:16:02"/>
    <s v="QYFLNYQQWVB"/>
  </r>
  <r>
    <s v="31-01-2020 16:10:10"/>
    <s v="4VFPY9KKJRR"/>
  </r>
  <r>
    <s v="31-01-2020 15:53:36"/>
    <s v="VBFZG4QQNKL"/>
  </r>
  <r>
    <s v="31-01-2020 15:50:37"/>
    <s v="ZDFRG9BBYYB"/>
  </r>
  <r>
    <s v="31-01-2020 15:45:30"/>
    <s v="LJFLKMYYD9D"/>
  </r>
  <r>
    <s v="31-01-2020 14:24:53"/>
    <s v="MJFGJD6M49D"/>
  </r>
  <r>
    <s v="31-01-2020 14:03:41"/>
    <s v="7WFJ9RM8YPJ"/>
  </r>
  <r>
    <s v="31-01-2020 11:28:55"/>
    <s v="NDFRVZ96P46"/>
  </r>
  <r>
    <s v="30-01-2020 20:49:59"/>
    <s v="ZDFRG9B7N7L"/>
  </r>
  <r>
    <s v="30-01-2020 20:42:17"/>
    <s v="RVF7KJ4YD84"/>
  </r>
  <r>
    <s v="30-01-2020 19:07:57"/>
    <s v="PKFPRMLNQVL"/>
  </r>
  <r>
    <s v="30-01-2020 18:22:48"/>
    <s v="LJFLKMYRQ44"/>
  </r>
  <r>
    <s v="30-01-2020 18:22:48"/>
    <s v="LJFLKMYRQ44"/>
  </r>
  <r>
    <s v="30-01-2020 17:14:04"/>
    <s v="9LFR8VDWZQ8"/>
  </r>
  <r>
    <s v="30-01-2020 16:59:50"/>
    <s v="7WFJ9RM7KQ6"/>
  </r>
  <r>
    <s v="30-01-2020 16:59:50"/>
    <s v="7WFJ9RM7KQ6"/>
  </r>
  <r>
    <s v="30-01-2020 16:06:11"/>
    <s v="J6FGY97R7DP"/>
  </r>
  <r>
    <s v="30-01-2020 15:56:47"/>
    <s v="4VFPY9KZWR4"/>
  </r>
  <r>
    <s v="30-01-2020 15:56:47"/>
    <s v="4VFPY9KZWR4"/>
  </r>
  <r>
    <s v="30-01-2020 15:29:25"/>
    <s v="LJFLKMYZP4B"/>
  </r>
  <r>
    <s v="30-01-2020 12:22:48"/>
    <s v="QYFLNYQMNVV"/>
  </r>
  <r>
    <s v="30-01-2020 10:49:33"/>
    <s v="KBFDNLRNWVL"/>
  </r>
  <r>
    <s v="29-01-2020 18:36:55"/>
    <s v="QYFLNYRQNZW"/>
  </r>
  <r>
    <s v="29-01-2020 15:35:38"/>
    <s v="J6FGY9VW7RD"/>
  </r>
  <r>
    <s v="29-01-2020 15:27:19"/>
    <s v="MJFGJDMZMGW"/>
  </r>
  <r>
    <s v="29-01-2020 15:27:19"/>
    <s v="MJFGJDMZMGW"/>
  </r>
  <r>
    <s v="29-01-2020 14:35:53"/>
    <s v="GZFZL8GQBM8"/>
  </r>
  <r>
    <s v="29-01-2020 14:26:15"/>
    <s v="PKFPRMGDJZD"/>
  </r>
  <r>
    <s v="29-01-2020 13:07:57"/>
    <s v="7WFJ9R84YLM"/>
  </r>
  <r>
    <s v="29-01-2020 10:49:07"/>
    <s v="ZDFRG9W9Z88"/>
  </r>
  <r>
    <s v="28-01-2020 18:50:19"/>
    <s v="4VFPY9WZRRB"/>
  </r>
  <r>
    <s v="28-01-2020 18:44:19"/>
    <s v="8WFKL8DW76Z"/>
  </r>
  <r>
    <s v="28-01-2020 18:28:08"/>
    <s v="B6FG8W9Q68R"/>
  </r>
  <r>
    <s v="28-01-2020 18:28:08"/>
    <s v="B6FG8W9Q68R"/>
  </r>
  <r>
    <s v="28-01-2020 18:27:08"/>
    <s v="68FWLDGJBWV"/>
  </r>
  <r>
    <s v="28-01-2020 17:09:12"/>
    <s v="WLFMP4GR76V"/>
  </r>
  <r>
    <s v="28-01-2020 15:30:38"/>
    <s v="ZDFRG9WPNYQ"/>
  </r>
  <r>
    <s v="28-01-2020 15:25:10"/>
    <s v="WLFMP4GPB7D"/>
  </r>
  <r>
    <s v="28-01-2020 13:43:48"/>
    <s v="9LFR8VJ88MZ"/>
  </r>
  <r>
    <s v="28-01-2020 10:07:36"/>
    <s v="DZFVWZ8M7M8"/>
  </r>
  <r>
    <s v="27-01-2020 19:42:09"/>
    <s v="YQF8B6WGMRP"/>
  </r>
  <r>
    <s v="27-01-2020 19:17:08"/>
    <s v="QYFLNYWW67V"/>
  </r>
  <r>
    <s v="27-01-2020 16:09:00"/>
    <s v="NDFRVZ68GLN"/>
  </r>
  <r>
    <s v="27-01-2020 15:59:49"/>
    <s v="DZFVWZRPG6B"/>
  </r>
  <r>
    <s v="27-01-2020 13:14:11"/>
    <s v="DZFVWZRZWMD"/>
  </r>
  <r>
    <s v="27-01-2020 11:00:07"/>
    <s v="68FWLD98L6B"/>
  </r>
  <r>
    <s v="27-01-2020 11:00:07"/>
    <s v="68FWLD98L6B"/>
  </r>
  <r>
    <s v="27-01-2020 10:53:36"/>
    <s v="VBFZG46NMKL"/>
  </r>
  <r>
    <s v="27-01-2020 09:42:23"/>
    <s v="MJFGJDZBLQR"/>
  </r>
  <r>
    <s v="26-01-2020 20:57:01"/>
    <s v="ZDFRG9JPBYR"/>
  </r>
  <r>
    <s v="26-01-2020 19:15:25"/>
    <s v="B6FG8WLKVQK"/>
  </r>
  <r>
    <s v="26-01-2020 17:33:10"/>
    <s v="QYFLNYWNGPZ"/>
  </r>
  <r>
    <s v="26-01-2020 17:31:51"/>
    <s v="KBFDNLQNGQZ"/>
  </r>
  <r>
    <s v="26-01-2020 16:50:01"/>
    <s v="8WFKL8RLQGK"/>
  </r>
  <r>
    <s v="26-01-2020 16:19:47"/>
    <s v="QYFLNYWJWPK"/>
  </r>
  <r>
    <s v="26-01-2020 16:10:22"/>
    <s v="KBFDNLQ78ZY"/>
  </r>
  <r>
    <s v="26-01-2020 16:08:58"/>
    <s v="7WFJ9RYL4NG"/>
  </r>
  <r>
    <s v="26-01-2020 16:08:58"/>
    <s v="7WFJ9RYL4NG"/>
  </r>
  <r>
    <s v="26-01-2020 16:06:09"/>
    <s v="ZDFRG9J49Q7"/>
  </r>
  <r>
    <s v="26-01-2020 15:38:17"/>
    <s v="68FWLD97NQ4"/>
  </r>
  <r>
    <s v="26-01-2020 15:26:18"/>
    <s v="9LFR8VN7WKK"/>
  </r>
  <r>
    <s v="26-01-2020 15:18:05"/>
    <s v="68FWLD97JQK"/>
  </r>
  <r>
    <s v="26-01-2020 15:16:32"/>
    <s v="9LFR8VN76BY"/>
  </r>
  <r>
    <s v="26-01-2020 15:04:55"/>
    <s v="RVF7KJPNKBP"/>
  </r>
  <r>
    <s v="26-01-2020 14:52:08"/>
    <s v="RVF7KJPN6MY"/>
  </r>
  <r>
    <s v="26-01-2020 14:50:09"/>
    <s v="8WFKL8RBNG7"/>
  </r>
  <r>
    <s v="26-01-2020 14:36:05"/>
    <s v="QYFLNYWJ4VM"/>
  </r>
  <r>
    <s v="26-01-2020 14:22:26"/>
    <s v="PKFPRMDKZ6J"/>
  </r>
  <r>
    <s v="26-01-2020 14:22:26"/>
    <s v="PKFPRMDKZ6J"/>
  </r>
  <r>
    <s v="26-01-2020 13:11:33"/>
    <s v="7WFJ9RYW74R"/>
  </r>
  <r>
    <s v="25-01-2020 19:48:08"/>
    <s v="RVF7KJBBRKY"/>
  </r>
  <r>
    <s v="25-01-2020 18:09:23"/>
    <s v="YQF8B676GJ4"/>
  </r>
  <r>
    <s v="25-01-2020 18:09:23"/>
    <s v="YQF8B676GJ4"/>
  </r>
  <r>
    <s v="25-01-2020 17:54:11"/>
    <s v="NDFRVZ8Z8KD"/>
  </r>
  <r>
    <s v="25-01-2020 17:14:59"/>
    <s v="68FWLDQDVLY"/>
  </r>
  <r>
    <s v="25-01-2020 17:05:14"/>
    <s v="8WFKL8P8WRP"/>
  </r>
  <r>
    <s v="25-01-2020 16:19:48"/>
    <s v="MJFGJD9LWWN"/>
  </r>
  <r>
    <s v="25-01-2020 16:09:22"/>
    <s v="MJFGJD9L4N8"/>
  </r>
  <r>
    <s v="25-01-2020 15:31:24"/>
    <s v="KBFDNL8KK8N"/>
  </r>
  <r>
    <s v="25-01-2020 14:55:51"/>
    <s v="ZDFRG9ZV88Y"/>
  </r>
  <r>
    <s v="25-01-2020 14:23:37"/>
    <s v="68FWLDQ8PM4"/>
  </r>
  <r>
    <s v="25-01-2020 12:04:39"/>
    <s v="DZFVWZPDVZ6"/>
  </r>
  <r>
    <s v="25-01-2020 12:04:39"/>
    <s v="DZFVWZPDVZ6"/>
  </r>
  <r>
    <s v="25-01-2020 12:04:39"/>
    <s v="DZFVWZPDVZ6"/>
  </r>
  <r>
    <s v="25-01-2020 11:23:08"/>
    <s v="RVF7KJBQPLY"/>
  </r>
  <r>
    <s v="25-01-2020 11:16:51"/>
    <s v="QYFLNY8Z8Z7"/>
  </r>
  <r>
    <s v="25-01-2020 11:09:16"/>
    <s v="PKFPRMY7M6G"/>
  </r>
  <r>
    <s v="25-01-2020 09:49:36"/>
    <s v="MJFGJD9VGNM"/>
  </r>
  <r>
    <s v="25-01-2020 09:49:36"/>
    <s v="MJFGJD9VGNM"/>
  </r>
  <r>
    <s v="24-01-2020 20:27:05"/>
    <s v="GZFZL8RLZZ7"/>
  </r>
  <r>
    <s v="24-01-2020 19:48:46"/>
    <s v="LJFLKMGW6ZZ"/>
  </r>
  <r>
    <s v="24-01-2020 19:39:30"/>
    <s v="8WFKL8PB84G"/>
  </r>
  <r>
    <s v="24-01-2020 17:22:28"/>
    <s v="68FWLDQPDBV"/>
  </r>
  <r>
    <s v="24-01-2020 16:18:00"/>
    <s v="WLFMP49N89Z"/>
  </r>
  <r>
    <s v="24-01-2020 15:48:48"/>
    <s v="J6FGY9BGNR8"/>
  </r>
  <r>
    <s v="24-01-2020 15:45:35"/>
    <s v="DZFVWZPVK8R"/>
  </r>
  <r>
    <s v="24-01-2020 15:27:43"/>
    <s v="7WFJ9R4J8LL"/>
  </r>
  <r>
    <s v="24-01-2020 14:07:01"/>
    <s v="NDFRVZ8RVRR"/>
  </r>
  <r>
    <s v="24-01-2020 13:39:57"/>
    <s v="8WFKL8PQZZ9"/>
  </r>
  <r>
    <s v="24-01-2020 11:49:29"/>
    <s v="B6FG8WMJYR7"/>
  </r>
  <r>
    <s v="24-01-2020 11:48:31"/>
    <s v="8WFKL8PQBYM"/>
  </r>
  <r>
    <s v="24-01-2020 10:01:33"/>
    <s v="GZFZL886ML8"/>
  </r>
  <r>
    <s v="23-01-2020 21:10:16"/>
    <s v="9LFR8VVVMPJ"/>
  </r>
  <r>
    <s v="23-01-2020 20:56:10"/>
    <s v="WLFMP444QYD"/>
  </r>
  <r>
    <s v="23-01-2020 19:04:59"/>
    <s v="QYFLNYY998P"/>
  </r>
  <r>
    <s v="23-01-2020 18:58:38"/>
    <s v="9LFR8VVYMNK"/>
  </r>
  <r>
    <s v="23-01-2020 18:42:23"/>
    <s v="7WFJ9RRDV7L"/>
  </r>
  <r>
    <s v="23-01-2020 18:29:31"/>
    <s v="B6FG8WWN6RZ"/>
  </r>
  <r>
    <s v="23-01-2020 18:07:31"/>
    <s v="YQF8B66NBMZ"/>
  </r>
  <r>
    <s v="23-01-2020 15:43:52"/>
    <s v="RVF7KJJR6RV"/>
  </r>
  <r>
    <s v="23-01-2020 15:27:10"/>
    <s v="KBFDNLLZJDW"/>
  </r>
  <r>
    <s v="23-01-2020 15:21:16"/>
    <s v="ZDFRG99DL4W"/>
  </r>
  <r>
    <s v="23-01-2020 14:00:45"/>
    <s v="YQF8B66YQMK"/>
  </r>
  <r>
    <s v="23-01-2020 13:15:27"/>
    <s v="8WFKL88GQWJ"/>
  </r>
  <r>
    <s v="23-01-2020 12:15:54"/>
    <s v="7WFJ9RRVP74"/>
  </r>
  <r>
    <s v="23-01-2020 10:57:12"/>
    <s v="9LFR8VVZLMY"/>
  </r>
  <r>
    <s v="23-01-2020 10:57:12"/>
    <s v="9LFR8VVZLMY"/>
  </r>
  <r>
    <s v="23-01-2020 10:32:35"/>
    <s v="KBFDNLLVQRQ"/>
  </r>
  <r>
    <s v="23-01-2020 10:32:35"/>
    <s v="KBFDNLLVQRQ"/>
  </r>
  <r>
    <s v="23-01-2020 10:30:31"/>
    <s v="7WFJ9RRZYPP"/>
  </r>
  <r>
    <s v="22-01-2020 20:55:38"/>
    <s v="PKFPRMMKMJZ"/>
  </r>
  <r>
    <s v="22-01-2020 20:54:38"/>
    <s v="ZDFRG99K94Q"/>
  </r>
  <r>
    <s v="22-01-2020 20:37:58"/>
    <s v="QYFLNYYBZY6"/>
  </r>
  <r>
    <s v="22-01-2020 19:09:58"/>
    <s v="4VFPY99PKVQ"/>
  </r>
  <r>
    <s v="22-01-2020 18:53:09"/>
    <s v="RVF7KJJ7BDL"/>
  </r>
  <r>
    <s v="22-01-2020 17:28:46"/>
    <s v="QYFLNYYLBGG"/>
  </r>
  <r>
    <s v="22-01-2020 17:28:46"/>
    <s v="QYFLNYYLBGG"/>
  </r>
  <r>
    <s v="22-01-2020 16:59:56"/>
    <s v="YQF8B669LDG"/>
  </r>
  <r>
    <s v="22-01-2020 16:47:37"/>
    <s v="8WFKL88QDN9"/>
  </r>
  <r>
    <s v="22-01-2020 16:12:36"/>
    <s v="68FWLDD6M4G"/>
  </r>
  <r>
    <s v="22-01-2020 16:07:55"/>
    <s v="MJFGJDD7VRZ"/>
  </r>
  <r>
    <s v="22-01-2020 15:11:02"/>
    <s v="7WFJ9RRBJRW"/>
  </r>
  <r>
    <s v="22-01-2020 14:41:13"/>
    <s v="YQF8B6NDL46"/>
  </r>
  <r>
    <s v="22-01-2020 13:37:06"/>
    <s v="7WFJ9RDQ7PN"/>
  </r>
  <r>
    <s v="22-01-2020 13:26:28"/>
    <s v="LJFLKMPJBJ4"/>
  </r>
  <r>
    <s v="22-01-2020 13:26:28"/>
    <s v="LJFLKMPJBJ4"/>
  </r>
  <r>
    <s v="22-01-2020 12:25:54"/>
    <s v="VBFZG4NWLQP"/>
  </r>
  <r>
    <s v="22-01-2020 11:15:19"/>
    <s v="68FWLD8RJKY"/>
  </r>
  <r>
    <s v="22-01-2020 10:39:36"/>
    <s v="RVF7KJVGWGM"/>
  </r>
  <r>
    <s v="22-01-2020 10:24:05"/>
    <s v="J6FGY967D6L"/>
  </r>
  <r>
    <s v="22-01-2020 10:24:05"/>
    <s v="J6FGY967D6L"/>
  </r>
  <r>
    <s v="22-01-2020 10:12:45"/>
    <s v="7WFJ9RDM8GK"/>
  </r>
  <r>
    <s v="22-01-2020 10:12:45"/>
    <s v="7WFJ9RDM8GK"/>
  </r>
  <r>
    <s v="22-01-2020 10:12:45"/>
    <s v="7WFJ9RDM8GK"/>
  </r>
  <r>
    <s v="22-01-2020 10:12:45"/>
    <s v="7WFJ9RDM8GK"/>
  </r>
  <r>
    <s v="21-01-2020 13:15:09"/>
    <s v="PKFPRM8NNQ4"/>
  </r>
  <r>
    <s v="21-01-2020 12:39:49"/>
    <s v="ZDFRG9V6KL7"/>
  </r>
  <r>
    <s v="21-01-2020 11:37:18"/>
    <s v="8WFKL86J8M4"/>
  </r>
  <r>
    <s v="21-01-2020 10:45:22"/>
    <s v="J6FGY96KLVQ"/>
  </r>
  <r>
    <s v="21-01-2020 10:17:58"/>
    <s v="9LFR8VYWRVK"/>
  </r>
  <r>
    <s v="20-01-2020 21:04:13"/>
    <s v="ZDFRG9VRKV9"/>
  </r>
  <r>
    <s v="20-01-2020 20:56:31"/>
    <s v="RVF7KJV77LR"/>
  </r>
  <r>
    <s v="20-01-2020 20:56:31"/>
    <s v="RVF7KJV77LR"/>
  </r>
  <r>
    <s v="20-01-2020 19:14:45"/>
    <s v="YQF8B6N9RBK"/>
  </r>
  <r>
    <s v="20-01-2020 19:14:45"/>
    <s v="YQF8B6N9RBK"/>
  </r>
  <r>
    <s v="20-01-2020 19:14:45"/>
    <s v="YQF8B6N9RBK"/>
  </r>
  <r>
    <s v="20-01-2020 19:14:45"/>
    <s v="YQF8B6N9RBK"/>
  </r>
  <r>
    <s v="20-01-2020 17:04:43"/>
    <s v="GZFZL8V6WRY"/>
  </r>
  <r>
    <s v="20-01-2020 15:06:42"/>
    <s v="J6FGY9PD4ZQ"/>
  </r>
  <r>
    <s v="20-01-2020 13:24:26"/>
    <s v="8WFKL8M988W"/>
  </r>
  <r>
    <s v="20-01-2020 13:24:26"/>
    <s v="8WFKL8M988W"/>
  </r>
  <r>
    <s v="20-01-2020 13:24:26"/>
    <s v="8WFKL8M988W"/>
  </r>
  <r>
    <s v="20-01-2020 13:21:19"/>
    <s v="J6FGY9P79JN"/>
  </r>
  <r>
    <s v="20-01-2020 11:47:10"/>
    <s v="7WFJ9RP8QJ6"/>
  </r>
  <r>
    <s v="20-01-2020 11:47:10"/>
    <s v="7WFJ9RP8QJ6"/>
  </r>
  <r>
    <s v="20-01-2020 10:54:20"/>
    <s v="DZFVWZD8DL9"/>
  </r>
  <r>
    <s v="19-01-2020 17:32:08"/>
    <s v="LJFLKM84G94"/>
  </r>
  <r>
    <s v="19-01-2020 16:46:43"/>
    <s v="VBFZG4J77KM"/>
  </r>
  <r>
    <s v="19-01-2020 16:33:34"/>
    <s v="YQF8B6ZJR97"/>
  </r>
  <r>
    <s v="19-01-2020 16:13:18"/>
    <s v="9LFR8VMZQLK"/>
  </r>
  <r>
    <s v="19-01-2020 15:37:33"/>
    <s v="DZFVWZDJ47Z"/>
  </r>
  <r>
    <s v="19-01-2020 15:36:23"/>
    <s v="ZDFRG9Y8B74"/>
  </r>
  <r>
    <s v="19-01-2020 14:21:49"/>
    <s v="QYFLNY7KGMD"/>
  </r>
  <r>
    <s v="19-01-2020 13:33:09"/>
    <s v="PKFPRMBJZ94"/>
  </r>
  <r>
    <s v="19-01-2020 13:33:09"/>
    <s v="PKFPRMBJZ94"/>
  </r>
  <r>
    <s v="19-01-2020 12:10:04"/>
    <s v="B6FG8WZQQP8"/>
  </r>
  <r>
    <s v="19-01-2020 12:10:04"/>
    <s v="B6FG8WZQQP8"/>
  </r>
  <r>
    <s v="19-01-2020 12:04:20"/>
    <s v="RVF7KJR89JW"/>
  </r>
  <r>
    <s v="19-01-2020 11:07:26"/>
    <s v="RVF7KJR9468"/>
  </r>
  <r>
    <s v="19-01-2020 10:30:42"/>
    <s v="J6FGY9PLP6Q"/>
  </r>
  <r>
    <s v="19-01-2020 10:25:35"/>
    <s v="YQF8B6ZKYGW"/>
  </r>
  <r>
    <s v="19-01-2020 10:24:34"/>
    <s v="LJFLKM8BDMG"/>
  </r>
  <r>
    <s v="18-01-2020 20:52:31"/>
    <s v="LJFLKMDJ4Y8"/>
  </r>
  <r>
    <s v="18-01-2020 19:14:38"/>
    <s v="J6FGY9MDBJD"/>
  </r>
  <r>
    <s v="18-01-2020 17:51:05"/>
    <s v="VBFZG49WZ48"/>
  </r>
  <r>
    <s v="18-01-2020 17:25:49"/>
    <s v="YQF8B6YLLLP"/>
  </r>
  <r>
    <s v="18-01-2020 17:25:49"/>
    <s v="YQF8B6YLLLP"/>
  </r>
  <r>
    <s v="18-01-2020 16:13:45"/>
    <s v="WLFMP4DL6MR"/>
  </r>
  <r>
    <s v="18-01-2020 16:06:17"/>
    <s v="GZFZL8J4794"/>
  </r>
  <r>
    <s v="18-01-2020 16:01:24"/>
    <s v="4VFPY9RKMYY"/>
  </r>
  <r>
    <s v="18-01-2020 15:48:01"/>
    <s v="MJFGJDV6RJG"/>
  </r>
  <r>
    <s v="18-01-2020 15:38:58"/>
    <s v="DZFVWZN4V8K"/>
  </r>
  <r>
    <s v="18-01-2020 15:38:58"/>
    <s v="DZFVWZN4V8K"/>
  </r>
  <r>
    <s v="18-01-2020 15:34:51"/>
    <s v="68FWLDM4WLZ"/>
  </r>
  <r>
    <s v="18-01-2020 15:14:26"/>
    <s v="GZFZL8JG9YW"/>
  </r>
  <r>
    <s v="18-01-2020 15:12:09"/>
    <s v="LJFLKMD9Y9V"/>
  </r>
  <r>
    <s v="18-01-2020 15:07:09"/>
    <s v="PKFPRM7GLP4"/>
  </r>
  <r>
    <s v="18-01-2020 15:07:09"/>
    <s v="PKFPRM7GLP4"/>
  </r>
  <r>
    <s v="18-01-2020 14:09:40"/>
    <s v="B6FG8WP9R7J"/>
  </r>
  <r>
    <s v="18-01-2020 13:53:08"/>
    <s v="4VFPY9RWMB8"/>
  </r>
  <r>
    <s v="18-01-2020 13:53:08"/>
    <s v="4VFPY9RWMB8"/>
  </r>
  <r>
    <s v="18-01-2020 10:42:44"/>
    <s v="KBFDNLW8RVN"/>
  </r>
  <r>
    <s v="18-01-2020 10:42:44"/>
    <s v="KBFDNLW8RVN"/>
  </r>
  <r>
    <s v="18-01-2020 10:10:15"/>
    <s v="J6FGY9MB6MW"/>
  </r>
  <r>
    <s v="17-01-2020 20:50:29"/>
    <s v="QYFLNYZV97D"/>
  </r>
  <r>
    <s v="17-01-2020 20:50:29"/>
    <s v="QYFLNYZV97D"/>
  </r>
  <r>
    <s v="17-01-2020 20:21:52"/>
    <s v="QYFLNYZVVM9"/>
  </r>
  <r>
    <s v="17-01-2020 20:11:21"/>
    <s v="8WFKL8GVWPK"/>
  </r>
  <r>
    <s v="17-01-2020 17:41:09"/>
    <s v="RVF7KJQZKNL"/>
  </r>
  <r>
    <s v="17-01-2020 17:14:14"/>
    <s v="B6FG8WP6JVM"/>
  </r>
  <r>
    <s v="17-01-2020 16:48:05"/>
    <s v="QYFLNYZGRNM"/>
  </r>
  <r>
    <s v="17-01-2020 16:15:05"/>
    <s v="QYFLNYZG7MM"/>
  </r>
  <r>
    <s v="17-01-2020 16:08:03"/>
    <s v="GZFZL8JWJLY"/>
  </r>
  <r>
    <s v="17-01-2020 16:01:30"/>
    <s v="RVF7KJQ8LKQ"/>
  </r>
  <r>
    <s v="17-01-2020 15:42:05"/>
    <s v="QYFLNYZGGGM"/>
  </r>
  <r>
    <s v="17-01-2020 15:32:55"/>
    <s v="68FWLDMJLR9"/>
  </r>
  <r>
    <s v="17-01-2020 15:15:01"/>
    <s v="4VFPY9RZDMP"/>
  </r>
  <r>
    <s v="17-01-2020 14:18:35"/>
    <s v="DZFVWZNQZRR"/>
  </r>
  <r>
    <s v="17-01-2020 14:15:53"/>
    <s v="DZFVWZNQZJZ"/>
  </r>
  <r>
    <s v="17-01-2020 13:51:57"/>
    <s v="MJFGJDVYPZ6"/>
  </r>
  <r>
    <s v="17-01-2020 13:16:55"/>
    <s v="8WFKL8GYLGR"/>
  </r>
  <r>
    <s v="17-01-2020 10:50:27"/>
    <s v="68FWLDMLPZB"/>
  </r>
  <r>
    <s v="17-01-2020 10:06:47"/>
    <s v="KBFDNLW76JB"/>
  </r>
  <r>
    <s v="17-01-2020 09:44:49"/>
    <s v="8WFKL8GB6P7"/>
  </r>
  <r>
    <s v="16-01-2020 20:51:58"/>
    <s v="NDFRVZJ976W"/>
  </r>
  <r>
    <s v="16-01-2020 18:51:16"/>
    <s v="B6FG8W794W9"/>
  </r>
  <r>
    <s v="16-01-2020 18:18:33"/>
    <s v="ZDFRG97W9J9"/>
  </r>
  <r>
    <s v="16-01-2020 18:18:33"/>
    <s v="ZDFRG97W9J9"/>
  </r>
  <r>
    <s v="16-01-2020 18:18:33"/>
    <s v="ZDFRG97W9J9"/>
  </r>
  <r>
    <s v="16-01-2020 18:18:33"/>
    <s v="ZDFRG97W9J9"/>
  </r>
  <r>
    <s v="16-01-2020 18:12:20"/>
    <s v="KBFDNLM6KRJ"/>
  </r>
  <r>
    <s v="16-01-2020 18:03:58"/>
    <s v="NDFRVZJ7DDW"/>
  </r>
  <r>
    <s v="16-01-2020 17:59:20"/>
    <s v="PKFPRM4G7ZW"/>
  </r>
  <r>
    <s v="16-01-2020 17:35:02"/>
    <s v="WLFMP4QG6RN"/>
  </r>
  <r>
    <s v="16-01-2020 16:39:41"/>
    <s v="MJFGJDPZ4WG"/>
  </r>
  <r>
    <s v="16-01-2020 16:39:41"/>
    <s v="MJFGJDPZ4WG"/>
  </r>
  <r>
    <s v="16-01-2020 16:06:46"/>
    <s v="KBFDNLMQ8JG"/>
  </r>
  <r>
    <s v="16-01-2020 15:50:19"/>
    <s v="NDFRVZJ6DGQ"/>
  </r>
  <r>
    <s v="16-01-2020 14:58:08"/>
    <s v="NDFRVZJ6B8Y"/>
  </r>
  <r>
    <s v="16-01-2020 14:58:08"/>
    <s v="NDFRVZJ6B8Y"/>
  </r>
  <r>
    <s v="16-01-2020 14:58:08"/>
    <s v="NDFRVZJ6B8Y"/>
  </r>
  <r>
    <s v="16-01-2020 13:38:38"/>
    <s v="KBFDNLM8ZQP"/>
  </r>
  <r>
    <s v="16-01-2020 13:07:43"/>
    <s v="WLFMP4Q9688"/>
  </r>
  <r>
    <s v="15-01-2020 20:39:29"/>
    <s v="7WFJ9RVNGGV"/>
  </r>
  <r>
    <s v="15-01-2020 19:22:37"/>
    <s v="4VFPY9VZ44K"/>
  </r>
  <r>
    <s v="15-01-2020 16:39:22"/>
    <s v="B6FG8W7KV4V"/>
  </r>
  <r>
    <s v="15-01-2020 16:19:40"/>
    <s v="9LFR8VB8LLG"/>
  </r>
  <r>
    <s v="15-01-2020 15:54:44"/>
    <s v="GZFZL8PLGLL"/>
  </r>
  <r>
    <s v="15-01-2020 12:03:07"/>
    <s v="9LFR8VB7RBW"/>
  </r>
  <r>
    <s v="14-01-2020 20:50:43"/>
    <s v="KBFDNLV6NK7"/>
  </r>
  <r>
    <s v="14-01-2020 20:50:43"/>
    <s v="KBFDNLV6NK7"/>
  </r>
  <r>
    <s v="14-01-2020 18:49:27"/>
    <s v="MJFGJDNZKNQ"/>
  </r>
  <r>
    <s v="14-01-2020 17:22:16"/>
    <s v="7WFJ9RZ4RN8"/>
  </r>
  <r>
    <s v="14-01-2020 16:33:44"/>
    <s v="B6FG8WRMQG8"/>
  </r>
  <r>
    <s v="14-01-2020 14:39:23"/>
    <s v="KBFDNLVLVP7"/>
  </r>
  <r>
    <s v="14-01-2020 12:22:11"/>
    <s v="J6FGY9868RP"/>
  </r>
  <r>
    <s v="14-01-2020 11:01:17"/>
    <s v="WLFMP4YJG8L"/>
  </r>
  <r>
    <s v="14-01-2020 10:36:54"/>
    <s v="8WFKL8VM6GP"/>
  </r>
  <r>
    <s v="14-01-2020 10:34:32"/>
    <s v="8WFKL8VM6B6"/>
  </r>
  <r>
    <s v="14-01-2020 10:20:56"/>
    <s v="VBFZG47J9BL"/>
  </r>
  <r>
    <s v="13-01-2020 21:02:32"/>
    <s v="7WFJ9RZK67D"/>
  </r>
  <r>
    <s v="13-01-2020 20:48:36"/>
    <s v="ZDFRG96P6PW"/>
  </r>
  <r>
    <s v="13-01-2020 19:22:36"/>
    <s v="KBFDNLVNQB6"/>
  </r>
  <r>
    <s v="13-01-2020 18:57:27"/>
    <s v="YQF8B6JBZNQ"/>
  </r>
  <r>
    <s v="13-01-2020 17:59:29"/>
    <s v="NDFRVZYVKWJ"/>
  </r>
  <r>
    <s v="13-01-2020 17:59:29"/>
    <s v="NDFRVZYVKWJ"/>
  </r>
  <r>
    <s v="13-01-2020 17:59:29"/>
    <s v="NDFRVZYVKWJ"/>
  </r>
  <r>
    <s v="13-01-2020 17:59:29"/>
    <s v="NDFRVZYVKWJ"/>
  </r>
  <r>
    <s v="13-01-2020 17:04:02"/>
    <s v="ZDFRG964ZVK"/>
  </r>
  <r>
    <s v="13-01-2020 16:57:06"/>
    <s v="7WFJ9RZLRPN"/>
  </r>
  <r>
    <s v="13-01-2020 15:40:16"/>
    <s v="B6FG8WRYVJ9"/>
  </r>
  <r>
    <s v="13-01-2020 15:40:16"/>
    <s v="B6FG8WRYVJ9"/>
  </r>
  <r>
    <s v="13-01-2020 14:07:51"/>
    <s v="9LFR8VZQZ7M"/>
  </r>
  <r>
    <s v="13-01-2020 13:21:59"/>
    <s v="DZFVWZGMVQ6"/>
  </r>
  <r>
    <s v="13-01-2020 12:49:13"/>
    <s v="4VFPY98PW49"/>
  </r>
  <r>
    <s v="13-01-2020 12:33:26"/>
    <s v="68FWLDVWQ6J"/>
  </r>
  <r>
    <s v="13-01-2020 09:45:10"/>
    <s v="7WFJ9RZBZY6"/>
  </r>
  <r>
    <s v="12-01-2020 18:55:10"/>
    <s v="YQF8B6Q6WKY"/>
  </r>
  <r>
    <s v="12-01-2020 16:39:35"/>
    <s v="RVF7KJZVBGP"/>
  </r>
  <r>
    <s v="12-01-2020 15:54:53"/>
    <s v="MJFGJDQLNJD"/>
  </r>
  <r>
    <s v="12-01-2020 15:30:55"/>
    <s v="B6FG8W6N8NL"/>
  </r>
  <r>
    <s v="12-01-2020 15:29:08"/>
    <s v="VBFZG4RNGR7"/>
  </r>
  <r>
    <s v="12-01-2020 15:05:53"/>
    <s v="LJFLKMRPNYM"/>
  </r>
  <r>
    <s v="12-01-2020 15:05:53"/>
    <s v="LJFLKMRPNYM"/>
  </r>
  <r>
    <s v="12-01-2020 15:05:53"/>
    <s v="LJFLKMRPNYM"/>
  </r>
  <r>
    <s v="12-01-2020 14:58:44"/>
    <s v="GZFZL8MV6GL"/>
  </r>
  <r>
    <s v="12-01-2020 14:09:38"/>
    <s v="WLFMP46JVYW"/>
  </r>
  <r>
    <s v="12-01-2020 12:22:29"/>
    <s v="DZFVWZJN8JB"/>
  </r>
  <r>
    <s v="12-01-2020 11:17:02"/>
    <s v="J6FGY9KMRPQ"/>
  </r>
  <r>
    <s v="12-01-2020 11:16:30"/>
    <s v="QYFLNYKZGDZ"/>
  </r>
  <r>
    <s v="12-01-2020 11:16:30"/>
    <s v="QYFLNYKZGDZ"/>
  </r>
  <r>
    <s v="11-01-2020 21:15:00"/>
    <s v="ZDFRG98GNPN"/>
  </r>
  <r>
    <s v="11-01-2020 21:11:06"/>
    <s v="7WFJ9R7LQRN"/>
  </r>
  <r>
    <s v="11-01-2020 20:59:26"/>
    <s v="WLFMP468LWK"/>
  </r>
  <r>
    <s v="11-01-2020 18:01:04"/>
    <s v="PKFPRM6KBVR"/>
  </r>
  <r>
    <s v="11-01-2020 17:22:37"/>
    <s v="WLFMP46NR6L"/>
  </r>
  <r>
    <s v="11-01-2020 15:47:53"/>
    <s v="MJFGJDQGBRD"/>
  </r>
  <r>
    <s v="11-01-2020 15:47:29"/>
    <s v="RVF7KJZ7R6L"/>
  </r>
  <r>
    <s v="11-01-2020 15:45:48"/>
    <s v="RVF7KJZ7Q4Y"/>
  </r>
  <r>
    <s v="11-01-2020 15:26:27"/>
    <s v="NDFRVZLRLQL"/>
  </r>
  <r>
    <s v="11-01-2020 15:24:32"/>
    <s v="ZDFRG98R89V"/>
  </r>
  <r>
    <s v="11-01-2020 12:50:33"/>
    <s v="GZFZL8MDLV8"/>
  </r>
  <r>
    <s v="11-01-2020 11:06:21"/>
    <s v="4VFPY9ZB8BP"/>
  </r>
  <r>
    <s v="11-01-2020 11:05:24"/>
    <s v="8WFKL8WZVDL"/>
  </r>
  <r>
    <s v="11-01-2020 10:08:44"/>
    <s v="PKFPRMJ9WJR"/>
  </r>
  <r>
    <s v="10-01-2020 21:15:18"/>
    <s v="9LFR8V6V84K"/>
  </r>
  <r>
    <s v="10-01-2020 20:57:37"/>
    <s v="4VFPY9Z9P6K"/>
  </r>
  <r>
    <s v="10-01-2020 20:56:50"/>
    <s v="LJFLKMZMLDD"/>
  </r>
  <r>
    <s v="10-01-2020 20:55:26"/>
    <s v="9LFR8V6VR66"/>
  </r>
  <r>
    <s v="10-01-2020 19:23:50"/>
    <s v="KBFDNLGKBZW"/>
  </r>
  <r>
    <s v="10-01-2020 18:57:54"/>
    <s v="QYFLNYG9JY8"/>
  </r>
  <r>
    <s v="10-01-2020 18:42:00"/>
    <s v="8WFKL8W6KWQ"/>
  </r>
  <r>
    <s v="10-01-2020 18:12:10"/>
    <s v="NDFRVZ4D77G"/>
  </r>
  <r>
    <s v="10-01-2020 18:08:32"/>
    <s v="VBFZG4DJL8N"/>
  </r>
  <r>
    <s v="10-01-2020 16:18:30"/>
    <s v="J6FGY9RMNWM"/>
  </r>
  <r>
    <s v="10-01-2020 16:13:33"/>
    <s v="MJFGJDKVW7D"/>
  </r>
  <r>
    <s v="10-01-2020 16:13:33"/>
    <s v="MJFGJDKVW7D"/>
  </r>
  <r>
    <s v="10-01-2020 12:50:55"/>
    <s v="DZFVWZYBG7R"/>
  </r>
  <r>
    <s v="10-01-2020 11:06:55"/>
    <s v="KBFDNLGVLJQ"/>
  </r>
  <r>
    <s v="10-01-2020 11:06:55"/>
    <s v="KBFDNLGVLJQ"/>
  </r>
  <r>
    <s v="09-01-2020 20:51:04"/>
    <s v="DZFVWZYMWZW"/>
  </r>
  <r>
    <s v="09-01-2020 19:50:14"/>
    <s v="WLFMP4KM7D9"/>
  </r>
  <r>
    <s v="09-01-2020 19:50:14"/>
    <s v="WLFMP4KM7D9"/>
  </r>
  <r>
    <s v="09-01-2020 15:54:48"/>
    <s v="DZFVWZY99WG"/>
  </r>
  <r>
    <s v="09-01-2020 15:53:19"/>
    <s v="J6FGY9LNNNN"/>
  </r>
  <r>
    <s v="09-01-2020 15:16:55"/>
    <s v="VBFZG48YP96"/>
  </r>
  <r>
    <s v="09-01-2020 14:45:54"/>
    <s v="LJFLKMBJVYG"/>
  </r>
  <r>
    <s v="09-01-2020 14:06:57"/>
    <s v="4VFPY9MBY7K"/>
  </r>
  <r>
    <s v="09-01-2020 14:06:57"/>
    <s v="4VFPY9MBY7K"/>
  </r>
  <r>
    <s v="09-01-2020 13:52:51"/>
    <s v="B6FG8WKDG4Z"/>
  </r>
  <r>
    <s v="09-01-2020 13:41:17"/>
    <s v="YQF8B6KD94L"/>
  </r>
  <r>
    <s v="09-01-2020 10:17:00"/>
    <s v="J6FGY9L74PZ"/>
  </r>
  <r>
    <s v="09-01-2020 10:12:29"/>
    <s v="9LFR8V4DZDB"/>
  </r>
  <r>
    <s v="09-01-2020 10:12:29"/>
    <s v="9LFR8V4DZDB"/>
  </r>
  <r>
    <s v="09-01-2020 10:05:40"/>
    <s v="7WFJ9RKM7MB"/>
  </r>
  <r>
    <s v="09-01-2020 10:00:26"/>
    <s v="YQF8B6KLQ8R"/>
  </r>
  <r>
    <s v="09-01-2020 09:53:12"/>
    <s v="7WFJ9RKMKQD"/>
  </r>
  <r>
    <s v="08-01-2020 21:04:34"/>
    <s v="8WFKL8YMG8P"/>
  </r>
  <r>
    <s v="08-01-2020 20:32:58"/>
    <s v="DZFVWZQDQKK"/>
  </r>
  <r>
    <s v="08-01-2020 18:52:11"/>
    <s v="4VFPY9MRRWN"/>
  </r>
  <r>
    <s v="08-01-2020 18:52:11"/>
    <s v="4VFPY9MRRWN"/>
  </r>
  <r>
    <s v="08-01-2020 17:17:25"/>
    <s v="GZFZL87PGN7"/>
  </r>
  <r>
    <s v="08-01-2020 16:43:02"/>
    <s v="DZFVWZQBDBM"/>
  </r>
  <r>
    <s v="08-01-2020 15:53:35"/>
    <s v="GZFZL87PLDQ"/>
  </r>
  <r>
    <s v="08-01-2020 15:53:35"/>
    <s v="GZFZL87PLDQ"/>
  </r>
  <r>
    <s v="08-01-2020 15:38:12"/>
    <s v="VBFZG48VZPN"/>
  </r>
  <r>
    <s v="08-01-2020 15:10:18"/>
    <s v="J6FGY9L87MD"/>
  </r>
  <r>
    <s v="08-01-2020 14:29:49"/>
    <s v="LJFLKMB48VV"/>
  </r>
  <r>
    <s v="08-01-2020 14:05:02"/>
    <s v="RVF7KJ9YZP6"/>
  </r>
  <r>
    <s v="08-01-2020 13:37:10"/>
    <s v="7WFJ9RKZLP6"/>
  </r>
  <r>
    <s v="08-01-2020 10:50:42"/>
    <s v="PKFPRMQJZ8K"/>
  </r>
  <r>
    <s v="07-01-2020 21:02:55"/>
    <s v="B6FG8WKJMRL"/>
  </r>
  <r>
    <s v="07-01-2020 21:02:55"/>
    <s v="B6FG8WKJMRL"/>
  </r>
  <r>
    <s v="07-01-2020 18:38:34"/>
    <s v="7WFJ9R9QDY4"/>
  </r>
  <r>
    <s v="07-01-2020 18:38:34"/>
    <s v="7WFJ9R9QDY4"/>
  </r>
  <r>
    <s v="07-01-2020 18:32:35"/>
    <s v="9LFR8V8LMDN"/>
  </r>
  <r>
    <s v="07-01-2020 18:29:19"/>
    <s v="PKFPRMR9B69"/>
  </r>
  <r>
    <s v="07-01-2020 18:29:19"/>
    <s v="PKFPRMR9B69"/>
  </r>
  <r>
    <s v="07-01-2020 18:29:19"/>
    <s v="PKFPRMR9B69"/>
  </r>
  <r>
    <s v="07-01-2020 17:34:31"/>
    <s v="RVF7KJKDNNR"/>
  </r>
  <r>
    <s v="07-01-2020 17:14:22"/>
    <s v="8WFKL8LZQBN"/>
  </r>
  <r>
    <s v="07-01-2020 16:38:23"/>
    <s v="DZFVWZWKPRL"/>
  </r>
  <r>
    <s v="07-01-2020 16:21:19"/>
    <s v="WLFMP4PWV8B"/>
  </r>
  <r>
    <s v="07-01-2020 15:44:25"/>
    <s v="RVF7KJKG8J9"/>
  </r>
  <r>
    <s v="07-01-2020 15:37:28"/>
    <s v="QYFLNYN6M9V"/>
  </r>
  <r>
    <s v="07-01-2020 15:37:28"/>
    <s v="QYFLNYN6M9V"/>
  </r>
  <r>
    <s v="07-01-2020 14:38:57"/>
    <s v="NDFRVZV9779"/>
  </r>
  <r>
    <s v="07-01-2020 14:04:38"/>
    <s v="WLFMP4PLJ4W"/>
  </r>
  <r>
    <s v="07-01-2020 14:04:38"/>
    <s v="WLFMP4PLJ4W"/>
  </r>
  <r>
    <s v="07-01-2020 11:08:40"/>
    <s v="4VFPY9YWMZ7"/>
  </r>
  <r>
    <s v="06-01-2020 17:21:20"/>
    <s v="LJFLKMK4BKN"/>
  </r>
  <r>
    <s v="06-01-2020 16:50:44"/>
    <s v="VBFZG4G7KNG"/>
  </r>
  <r>
    <s v="06-01-2020 15:54:32"/>
    <s v="PKFPRMR68V8"/>
  </r>
  <r>
    <s v="06-01-2020 15:54:32"/>
    <s v="PKFPRMR68V8"/>
  </r>
  <r>
    <s v="06-01-2020 15:49:35"/>
    <s v="68FWLDLBZV9"/>
  </r>
  <r>
    <s v="06-01-2020 15:00:26"/>
    <s v="68FWLDLBLWJ"/>
  </r>
  <r>
    <s v="06-01-2020 10:20:06"/>
    <s v="GZFZL8L7KDW"/>
  </r>
  <r>
    <s v="06-01-2020 10:07:18"/>
    <s v="KBFDNLN9JDP"/>
  </r>
  <r>
    <s v="06-01-2020 10:06:33"/>
    <s v="MJFGJDJJWWD"/>
  </r>
  <r>
    <s v="06-01-2020 09:47:48"/>
    <s v="9LFR8V88D7Z"/>
  </r>
  <r>
    <s v="06-01-2020 09:47:02"/>
    <s v="7WFJ9R99MJW"/>
  </r>
  <r>
    <s v="05-01-2020 16:24:01"/>
    <s v="8WFKL8B9Q6K"/>
  </r>
  <r>
    <s v="05-01-2020 15:58:55"/>
    <s v="WLFMP48GGG7"/>
  </r>
  <r>
    <s v="05-01-2020 15:36:13"/>
    <s v="MJFGJDRMDND"/>
  </r>
  <r>
    <s v="05-01-2020 14:27:43"/>
    <s v="YQF8B64G444"/>
  </r>
  <r>
    <s v="05-01-2020 13:15:53"/>
    <s v="QYFLNYJW9KY"/>
  </r>
  <r>
    <s v="05-01-2020 13:09:03"/>
    <s v="B6FG8WYLZ6Y"/>
  </r>
  <r>
    <s v="05-01-2020 13:08:37"/>
    <s v="VBFZG4M6J8Q"/>
  </r>
  <r>
    <s v="04-01-2020 20:35:59"/>
    <s v="QYFLNYJVBKP"/>
  </r>
  <r>
    <s v="04-01-2020 20:14:12"/>
    <s v="LJFLKMWRJ7P"/>
  </r>
  <r>
    <s v="04-01-2020 20:13:18"/>
    <s v="4VFPY9L4QBQ"/>
  </r>
  <r>
    <s v="04-01-2020 17:11:21"/>
    <s v="9LFR8V76M9R"/>
  </r>
  <r>
    <s v="04-01-2020 16:28:23"/>
    <s v="J6FGY9JRLLJ"/>
  </r>
  <r>
    <s v="04-01-2020 16:28:23"/>
    <s v="J6FGY9JRLLJ"/>
  </r>
  <r>
    <s v="04-01-2020 16:19:25"/>
    <s v="7WFJ9RLNLGK"/>
  </r>
  <r>
    <s v="04-01-2020 15:49:08"/>
    <s v="DZFVWZLQ6JG"/>
  </r>
  <r>
    <s v="04-01-2020 15:38:04"/>
    <s v="GZFZL8Y74RL"/>
  </r>
  <r>
    <s v="04-01-2020 15:17:30"/>
    <s v="QYFLNYJM89Z"/>
  </r>
  <r>
    <s v="04-01-2020 15:17:30"/>
    <s v="QYFLNYJM89Z"/>
  </r>
  <r>
    <s v="04-01-2020 14:30:25"/>
    <s v="9LFR8V74WM4"/>
  </r>
  <r>
    <s v="04-01-2020 14:04:16"/>
    <s v="ZDFRG94P4VW"/>
  </r>
  <r>
    <s v="04-01-2020 13:51:55"/>
    <s v="8WFKL8BYKRR"/>
  </r>
  <r>
    <s v="04-01-2020 13:11:28"/>
    <s v="RVF7KJNKPBY"/>
  </r>
  <r>
    <s v="04-01-2020 10:28:12"/>
    <s v="B6FG8WYYZ8N"/>
  </r>
  <r>
    <s v="04-01-2020 10:28:12"/>
    <s v="B6FG8WYYZ8N"/>
  </r>
  <r>
    <s v="04-01-2020 10:28:12"/>
    <s v="B6FG8WYYZ8N"/>
  </r>
  <r>
    <s v="03-01-2020 18:25:13"/>
    <s v="YQF8B6MGRW6"/>
  </r>
  <r>
    <s v="03-01-2020 18:25:13"/>
    <s v="YQF8B6MGRW6"/>
  </r>
  <r>
    <s v="03-01-2020 17:02:31"/>
    <s v="B6FG8WVLM6Z"/>
  </r>
  <r>
    <s v="03-01-2020 17:02:31"/>
    <s v="B6FG8WVLM6Z"/>
  </r>
  <r>
    <s v="03-01-2020 17:01:32"/>
    <s v="8WFKL8NRPL6"/>
  </r>
  <r>
    <s v="03-01-2020 16:33:52"/>
    <s v="4VFPY9DGRP6"/>
  </r>
  <r>
    <s v="03-01-2020 16:20:08"/>
    <s v="8WFKL8NRVQV"/>
  </r>
  <r>
    <s v="03-01-2020 16:03:23"/>
    <s v="KBFDNLYQ9W7"/>
  </r>
  <r>
    <s v="03-01-2020 15:48:50"/>
    <s v="MJFGJD8ZRKV"/>
  </r>
  <r>
    <s v="03-01-2020 15:28:52"/>
    <s v="J6FGY9QWZR6"/>
  </r>
  <r>
    <s v="03-01-2020 14:55:46"/>
    <s v="NDFRVZK86L4"/>
  </r>
  <r>
    <s v="03-01-2020 14:55:46"/>
    <s v="NDFRVZK86L4"/>
  </r>
  <r>
    <s v="03-01-2020 14:35:08"/>
    <s v="DZFVWZMP7QG"/>
  </r>
  <r>
    <s v="03-01-2020 14:35:08"/>
    <s v="DZFVWZMP7QG"/>
  </r>
  <r>
    <s v="03-01-2020 14:35:08"/>
    <s v="DZFVWZMP7QG"/>
  </r>
  <r>
    <s v="03-01-2020 14:14:38"/>
    <s v="KBFDNLY8M7P"/>
  </r>
  <r>
    <s v="03-01-2020 14:05:37"/>
    <s v="WLFMP4N96GL"/>
  </r>
  <r>
    <s v="03-01-2020 12:50:47"/>
    <s v="QYFLNYBYR9K"/>
  </r>
  <r>
    <s v="03-01-2020 10:49:22"/>
    <s v="YQF8B6MNVJM"/>
  </r>
  <r>
    <s v="03-01-2020 10:48:15"/>
    <s v="QYFLNYB96NW"/>
  </r>
  <r>
    <s v="03-01-2020 10:45:35"/>
    <s v="GZFZL8KN4GQ"/>
  </r>
  <r>
    <s v="03-01-2020 10:22:08"/>
    <s v="PKFPRMK8YJN"/>
  </r>
  <r>
    <s v="03-01-2020 10:22:08"/>
    <s v="PKFPRMK8YJN"/>
  </r>
  <r>
    <s v="03-01-2020 10:07:26"/>
    <s v="8WFKL8N66NW"/>
  </r>
  <r>
    <s v="02-01-2020 21:32:14"/>
    <s v="4VFPY9DZQWJ"/>
  </r>
  <r>
    <s v="02-01-2020 21:10:27"/>
    <s v="7WFJ9RWNYP7"/>
  </r>
  <r>
    <s v="02-01-2020 19:05:14"/>
    <s v="QYFLNYBMRW8"/>
  </r>
  <r>
    <s v="02-01-2020 18:58:12"/>
    <s v="GZFZL8K7QRN"/>
  </r>
  <r>
    <s v="02-01-2020 18:58:12"/>
    <s v="GZFZL8K7QRN"/>
  </r>
  <r>
    <s v="02-01-2020 17:49:53"/>
    <s v="9LFR8VQ44BV"/>
  </r>
  <r>
    <s v="02-01-2020 16:35:35"/>
    <s v="ZDFRG9KGZMJ"/>
  </r>
  <r>
    <s v="02-01-2020 16:35:35"/>
    <s v="ZDFRG9KGZMJ"/>
  </r>
  <r>
    <s v="02-01-2020 16:35:35"/>
    <s v="ZDFRG9KGZMJ"/>
  </r>
  <r>
    <s v="02-01-2020 14:35:03"/>
    <s v="PKFPRMKVGQV"/>
  </r>
  <r>
    <s v="02-01-2020 13:02:24"/>
    <s v="WLFMP4N8N6P"/>
  </r>
  <r>
    <s v="02-01-2020 12:05:23"/>
    <s v="7WFJ9RWWR8L"/>
  </r>
  <r>
    <s v="02-01-2020 12:05:23"/>
    <s v="7WFJ9RWWR8L"/>
  </r>
  <r>
    <s v="02-01-2020 10:22:44"/>
    <s v="QYFLNYBL6VN"/>
  </r>
  <r>
    <s v="01-01-2020 21:03:14"/>
    <s v="WLFMP4M7WQ9"/>
  </r>
  <r>
    <s v="01-01-2020 21:02:07"/>
    <s v="DZFVWZVRKYJ"/>
  </r>
  <r>
    <s v="01-01-2020 16:43:18"/>
    <s v="9LFR8VRVLBK"/>
  </r>
  <r>
    <s v="01-01-2020 16:43:18"/>
    <s v="9LFR8VRVLBK"/>
  </r>
  <r>
    <s v="01-01-2020 15:40:45"/>
    <s v="VBFZG4Z49B8"/>
  </r>
  <r>
    <s v="01-01-2020 15:40:45"/>
    <s v="VBFZG4Z49B8"/>
  </r>
  <r>
    <s v="01-01-2020 15:18:53"/>
    <s v="PKFPRMPMJGM"/>
  </r>
  <r>
    <s v="01-01-2020 15:18:53"/>
    <s v="PKFPRMPMJGM"/>
  </r>
  <r>
    <s v="01-01-2020 15:05:09"/>
    <s v="RVF7KJ7JKPL"/>
  </r>
  <r>
    <s v="01-01-2020 15:01:18"/>
    <s v="NDFRVZRZVBW"/>
  </r>
  <r>
    <s v="01-01-2020 14:16:44"/>
    <s v="MJFGJDGL6VJ"/>
  </r>
  <r>
    <s v="01-01-2020 12:00:29"/>
    <s v="GZFZL8ZV4ZP"/>
  </r>
  <r>
    <s v="01-01-2020 12:00:29"/>
    <s v="GZFZL8ZV4ZP"/>
  </r>
  <r>
    <s v="01-01-2020 12:00:29"/>
    <s v="GZFZL8ZV4ZP"/>
  </r>
  <r>
    <s v="01-01-2020 11:04:45"/>
    <s v="4VFPY9PN8JM"/>
  </r>
  <r>
    <s v="01-01-2020 11:04:45"/>
    <s v="4VFPY9PN8JM"/>
  </r>
  <r>
    <s v="01-01-2020 11:04:45"/>
    <s v="4VFPY9PN8JM"/>
  </r>
  <r>
    <s v="01-01-2020 10:39:32"/>
    <s v="B6FG8WGZ84N"/>
  </r>
  <r>
    <s v="01-01-2020 10:23:13"/>
    <s v="NDFRVZRDKJZ"/>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07E57-B9DD-465A-A99F-D03B26FAFDC9}" name="PivotTable1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K25" firstHeaderRow="1" firstDataRow="1" firstDataCol="1"/>
  <pivotFields count="28">
    <pivotField showAll="0">
      <items count="392">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axis="axisRow" showAll="0">
      <items count="12">
        <item x="3"/>
        <item x="5"/>
        <item x="2"/>
        <item x="4"/>
        <item x="10"/>
        <item x="0"/>
        <item x="6"/>
        <item x="1"/>
        <item x="7"/>
        <item x="9"/>
        <item x="8"/>
        <item t="default"/>
      </items>
    </pivotField>
    <pivotField showAll="0"/>
    <pivotField showAll="0"/>
    <pivotField axis="axisRow" numFmtId="3" showAll="0">
      <items count="6">
        <item x="3"/>
        <item x="2"/>
        <item x="1"/>
        <item x="0"/>
        <item x="4"/>
        <item t="default"/>
      </items>
    </pivotField>
    <pivotField numFmtId="3"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3"/>
    <field x="10"/>
  </rowFields>
  <rowItems count="17">
    <i>
      <x/>
    </i>
    <i r="1">
      <x v="9"/>
    </i>
    <i>
      <x v="1"/>
    </i>
    <i r="1">
      <x v="1"/>
    </i>
    <i r="1">
      <x v="2"/>
    </i>
    <i>
      <x v="2"/>
    </i>
    <i r="1">
      <x v="3"/>
    </i>
    <i r="1">
      <x v="6"/>
    </i>
    <i r="1">
      <x v="7"/>
    </i>
    <i r="1">
      <x v="10"/>
    </i>
    <i>
      <x v="3"/>
    </i>
    <i r="1">
      <x/>
    </i>
    <i r="1">
      <x v="5"/>
    </i>
    <i r="1">
      <x v="8"/>
    </i>
    <i>
      <x v="4"/>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57CD28-A9A7-4C14-B3C5-96EC920F481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9:C441" firstHeaderRow="1" firstDataRow="1" firstDataCol="1"/>
  <pivotFields count="28">
    <pivotField axis="axisRow" showAll="0">
      <items count="392">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numFmtId="3" showAll="0"/>
    <pivotField numFmtId="3"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t="grand">
      <x/>
    </i>
  </rowItems>
  <colItems count="1">
    <i/>
  </colItems>
  <dataFields count="1">
    <dataField name="Sum of Subtotal" fld="1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A99A2E-177E-4EF9-95D7-E4E93CC0214D}"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29:C41" firstHeaderRow="1" firstDataRow="1" firstDataCol="1"/>
  <pivotFields count="28">
    <pivotField showAll="0">
      <items count="392">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items count="2">
        <item x="0"/>
        <item t="default"/>
      </items>
    </pivotField>
    <pivotField showAll="0">
      <items count="2">
        <item x="0"/>
        <item t="default"/>
      </items>
    </pivotField>
    <pivotField showAll="0"/>
    <pivotField showAll="0"/>
    <pivotField showAll="0"/>
    <pivotField showAll="0"/>
    <pivotField axis="axisRow" showAll="0">
      <items count="12">
        <item x="3"/>
        <item x="5"/>
        <item x="2"/>
        <item x="4"/>
        <item x="10"/>
        <item x="0"/>
        <item x="6"/>
        <item x="1"/>
        <item x="7"/>
        <item x="9"/>
        <item x="8"/>
        <item t="default"/>
      </items>
    </pivotField>
    <pivotField showAll="0"/>
    <pivotField dataField="1" showAll="0"/>
    <pivotField numFmtId="3" showAll="0"/>
    <pivotField numFmtId="3"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2">
    <i>
      <x/>
    </i>
    <i>
      <x v="1"/>
    </i>
    <i>
      <x v="2"/>
    </i>
    <i>
      <x v="3"/>
    </i>
    <i>
      <x v="4"/>
    </i>
    <i>
      <x v="5"/>
    </i>
    <i>
      <x v="6"/>
    </i>
    <i>
      <x v="7"/>
    </i>
    <i>
      <x v="8"/>
    </i>
    <i>
      <x v="9"/>
    </i>
    <i>
      <x v="10"/>
    </i>
    <i t="grand">
      <x/>
    </i>
  </rowItems>
  <colItems count="1">
    <i/>
  </colItems>
  <dataFields count="1">
    <dataField name="Sum of Jumlah Produk" fld="12" baseField="0" baseItem="0"/>
  </dataFields>
  <chartFormats count="13">
    <chartFormat chart="6"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10" count="1" selected="0">
            <x v="0"/>
          </reference>
        </references>
      </pivotArea>
    </chartFormat>
    <chartFormat chart="15" format="3">
      <pivotArea type="data" outline="0" fieldPosition="0">
        <references count="2">
          <reference field="4294967294" count="1" selected="0">
            <x v="0"/>
          </reference>
          <reference field="10" count="1" selected="0">
            <x v="1"/>
          </reference>
        </references>
      </pivotArea>
    </chartFormat>
    <chartFormat chart="15" format="4">
      <pivotArea type="data" outline="0" fieldPosition="0">
        <references count="2">
          <reference field="4294967294" count="1" selected="0">
            <x v="0"/>
          </reference>
          <reference field="10" count="1" selected="0">
            <x v="2"/>
          </reference>
        </references>
      </pivotArea>
    </chartFormat>
    <chartFormat chart="15" format="5">
      <pivotArea type="data" outline="0" fieldPosition="0">
        <references count="2">
          <reference field="4294967294" count="1" selected="0">
            <x v="0"/>
          </reference>
          <reference field="10" count="1" selected="0">
            <x v="3"/>
          </reference>
        </references>
      </pivotArea>
    </chartFormat>
    <chartFormat chart="15" format="6">
      <pivotArea type="data" outline="0" fieldPosition="0">
        <references count="2">
          <reference field="4294967294" count="1" selected="0">
            <x v="0"/>
          </reference>
          <reference field="10" count="1" selected="0">
            <x v="4"/>
          </reference>
        </references>
      </pivotArea>
    </chartFormat>
    <chartFormat chart="15" format="7">
      <pivotArea type="data" outline="0" fieldPosition="0">
        <references count="2">
          <reference field="4294967294" count="1" selected="0">
            <x v="0"/>
          </reference>
          <reference field="10" count="1" selected="0">
            <x v="5"/>
          </reference>
        </references>
      </pivotArea>
    </chartFormat>
    <chartFormat chart="15" format="8">
      <pivotArea type="data" outline="0" fieldPosition="0">
        <references count="2">
          <reference field="4294967294" count="1" selected="0">
            <x v="0"/>
          </reference>
          <reference field="10" count="1" selected="0">
            <x v="6"/>
          </reference>
        </references>
      </pivotArea>
    </chartFormat>
    <chartFormat chart="15" format="9">
      <pivotArea type="data" outline="0" fieldPosition="0">
        <references count="2">
          <reference field="4294967294" count="1" selected="0">
            <x v="0"/>
          </reference>
          <reference field="10" count="1" selected="0">
            <x v="7"/>
          </reference>
        </references>
      </pivotArea>
    </chartFormat>
    <chartFormat chart="15" format="10">
      <pivotArea type="data" outline="0" fieldPosition="0">
        <references count="2">
          <reference field="4294967294" count="1" selected="0">
            <x v="0"/>
          </reference>
          <reference field="10" count="1" selected="0">
            <x v="8"/>
          </reference>
        </references>
      </pivotArea>
    </chartFormat>
    <chartFormat chart="15" format="11">
      <pivotArea type="data" outline="0" fieldPosition="0">
        <references count="2">
          <reference field="4294967294" count="1" selected="0">
            <x v="0"/>
          </reference>
          <reference field="10" count="1" selected="0">
            <x v="9"/>
          </reference>
        </references>
      </pivotArea>
    </chartFormat>
    <chartFormat chart="15" format="12">
      <pivotArea type="data" outline="0" fieldPosition="0">
        <references count="2">
          <reference field="4294967294" count="1" selected="0">
            <x v="0"/>
          </reference>
          <reference field="1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3FB729-618F-40FA-9E25-DF5CA25B9D0D}"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14:C26" firstHeaderRow="1" firstDataRow="1" firstDataCol="1"/>
  <pivotFields count="28">
    <pivotField showAll="0">
      <items count="392">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axis="axisRow" showAll="0">
      <items count="12">
        <item x="3"/>
        <item x="5"/>
        <item x="2"/>
        <item x="4"/>
        <item x="10"/>
        <item x="0"/>
        <item x="6"/>
        <item x="1"/>
        <item x="7"/>
        <item x="9"/>
        <item x="8"/>
        <item t="default"/>
      </items>
    </pivotField>
    <pivotField showAll="0"/>
    <pivotField showAll="0"/>
    <pivotField numFmtId="3" showAll="0"/>
    <pivotField numFmtId="3" showAll="0"/>
    <pivotField numFmtId="3"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2">
    <i>
      <x/>
    </i>
    <i>
      <x v="1"/>
    </i>
    <i>
      <x v="2"/>
    </i>
    <i>
      <x v="3"/>
    </i>
    <i>
      <x v="4"/>
    </i>
    <i>
      <x v="5"/>
    </i>
    <i>
      <x v="6"/>
    </i>
    <i>
      <x v="7"/>
    </i>
    <i>
      <x v="8"/>
    </i>
    <i>
      <x v="9"/>
    </i>
    <i>
      <x v="10"/>
    </i>
    <i t="grand">
      <x/>
    </i>
  </rowItems>
  <colItems count="1">
    <i/>
  </colItems>
  <dataFields count="1">
    <dataField name="Sum of Subtotal" fld="16" baseField="0" baseItem="0" numFmtId="164"/>
  </dataFields>
  <formats count="2">
    <format dxfId="1">
      <pivotArea grandRow="1"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036B51-B5AD-4220-8F64-0EE05C7D54B1}"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4:C7" firstHeaderRow="1" firstDataRow="1" firstDataCol="1"/>
  <pivotFields count="28">
    <pivotField showAll="0">
      <items count="392">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items count="12">
        <item x="3"/>
        <item x="5"/>
        <item x="2"/>
        <item x="4"/>
        <item x="10"/>
        <item x="0"/>
        <item x="6"/>
        <item x="1"/>
        <item x="7"/>
        <item x="9"/>
        <item x="8"/>
        <item t="default"/>
      </items>
    </pivotField>
    <pivotField axis="axisRow" showAll="0">
      <items count="3">
        <item x="0"/>
        <item x="1"/>
        <item t="default"/>
      </items>
    </pivotField>
    <pivotField showAll="0"/>
    <pivotField numFmtId="3" showAll="0"/>
    <pivotField dataField="1" numFmtId="3"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Sum of Penjualan Kotor" fld="14"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5B3D47-0752-4145-BCAE-E8A6E4FD54F8}"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I23"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1F5527-398C-4A69-8460-259B4AB8830D}" name="PivotTable3" cacheId="7"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33">
  <location ref="B10:B11" firstHeaderRow="1" firstDataRow="1" firstDataCol="0"/>
  <pivotFields count="28">
    <pivotField showAll="0">
      <items count="392">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items count="12">
        <item x="3"/>
        <item x="5"/>
        <item x="2"/>
        <item x="4"/>
        <item x="10"/>
        <item x="0"/>
        <item x="6"/>
        <item x="1"/>
        <item x="7"/>
        <item x="9"/>
        <item x="8"/>
        <item t="default"/>
      </items>
    </pivotField>
    <pivotField showAll="0"/>
    <pivotField showAll="0"/>
    <pivotField numFmtId="3" showAll="0"/>
    <pivotField dataField="1" numFmtId="3"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enjualan Kotor" fld="14" baseField="0" baseItem="0" numFmtId="164"/>
  </dataFields>
  <formats count="1">
    <format dxfId="2">
      <pivotArea outline="0" collapsedLevelsAreSubtotals="1" fieldPosition="0"/>
    </format>
  </formats>
  <chartFormats count="5">
    <chartFormat chart="3" format="5"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2C1C69-2CEA-442A-92AC-C352468EBD0E}"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4:B45" firstHeaderRow="1" firstDataRow="1" firstDataCol="0"/>
  <pivotFields count="28">
    <pivotField showAll="0">
      <items count="392">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items count="12">
        <item x="3"/>
        <item x="5"/>
        <item x="2"/>
        <item x="4"/>
        <item x="10"/>
        <item x="0"/>
        <item x="6"/>
        <item x="1"/>
        <item x="7"/>
        <item x="9"/>
        <item x="8"/>
        <item t="default"/>
      </items>
    </pivotField>
    <pivotField showAll="0"/>
    <pivotField showAll="0"/>
    <pivotField numFmtId="3" showAll="0"/>
    <pivotField numFmtId="3" showAll="0"/>
    <pivotField numFmtId="3"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Pajak"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2C1B3B-9495-43E5-A268-D0B22A1D87E0}" name="PivotTable1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9:G30" firstHeaderRow="1" firstDataRow="1" firstDataCol="0"/>
  <pivotFields count="28">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3" showAll="0"/>
    <pivotField numFmtId="3"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Jumlah Produk"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_Waktu" xr10:uid="{EC6A0B50-9C52-4E4F-9572-4C322FC893AC}" sourceName="Tanggal &amp; Waktu">
  <pivotTables>
    <pivotTable tabId="3" name="PivotTable2"/>
    <pivotTable tabId="3" name="PivotTable1"/>
    <pivotTable tabId="3" name="PivotTable3"/>
    <pivotTable tabId="3" name="PivotTable4"/>
    <pivotTable tabId="3" name="PivotTable5"/>
    <pivotTable tabId="3" name="PivotTable6"/>
    <pivotTable tabId="3" name="PivotTable13"/>
  </pivotTables>
  <data>
    <tabular pivotCacheId="1903768977">
      <items count="391">
        <i x="390" s="1"/>
        <i x="389" s="1"/>
        <i x="388" s="1"/>
        <i x="387" s="1"/>
        <i x="386" s="1"/>
        <i x="385" s="1"/>
        <i x="384" s="1"/>
        <i x="383" s="1"/>
        <i x="382" s="1"/>
        <i x="381" s="1"/>
        <i x="380" s="1"/>
        <i x="379" s="1"/>
        <i x="378" s="1"/>
        <i x="377" s="1"/>
        <i x="376" s="1"/>
        <i x="375" s="1"/>
        <i x="374" s="1"/>
        <i x="373" s="1"/>
        <i x="372" s="1"/>
        <i x="371" s="1"/>
        <i x="370" s="1"/>
        <i x="369" s="1"/>
        <i x="368" s="1"/>
        <i x="367" s="1"/>
        <i x="366" s="1"/>
        <i x="365" s="1"/>
        <i x="364" s="1"/>
        <i x="363" s="1"/>
        <i x="362" s="1"/>
        <i x="361" s="1"/>
        <i x="360" s="1"/>
        <i x="359" s="1"/>
        <i x="358" s="1"/>
        <i x="357" s="1"/>
        <i x="356" s="1"/>
        <i x="355" s="1"/>
        <i x="354" s="1"/>
        <i x="353" s="1"/>
        <i x="352" s="1"/>
        <i x="351" s="1"/>
        <i x="350" s="1"/>
        <i x="349" s="1"/>
        <i x="348" s="1"/>
        <i x="347" s="1"/>
        <i x="346" s="1"/>
        <i x="345" s="1"/>
        <i x="344" s="1"/>
        <i x="343" s="1"/>
        <i x="342" s="1"/>
        <i x="341" s="1"/>
        <i x="340" s="1"/>
        <i x="339" s="1"/>
        <i x="338" s="1"/>
        <i x="337" s="1"/>
        <i x="336" s="1"/>
        <i x="335" s="1"/>
        <i x="334" s="1"/>
        <i x="333" s="1"/>
        <i x="332" s="1"/>
        <i x="331" s="1"/>
        <i x="330" s="1"/>
        <i x="329" s="1"/>
        <i x="328" s="1"/>
        <i x="327" s="1"/>
        <i x="326" s="1"/>
        <i x="325" s="1"/>
        <i x="324" s="1"/>
        <i x="323" s="1"/>
        <i x="322" s="1"/>
        <i x="321" s="1"/>
        <i x="320" s="1"/>
        <i x="319" s="1"/>
        <i x="318" s="1"/>
        <i x="317" s="1"/>
        <i x="316" s="1"/>
        <i x="315" s="1"/>
        <i x="314" s="1"/>
        <i x="313"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1"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nggal &amp; Waktu" xr10:uid="{92679B29-865C-46FE-AF6F-35038DBFFB9A}" cache="Slicer_Tanggal___Waktu" caption="Tanggal &amp; Waktu" columnCount="3"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0F29E-CADF-481E-AA9C-1C78FCE4DC3F}">
  <dimension ref="A1:AB486"/>
  <sheetViews>
    <sheetView topLeftCell="A8" workbookViewId="0">
      <selection activeCell="E18" sqref="E18"/>
    </sheetView>
  </sheetViews>
  <sheetFormatPr defaultRowHeight="15" x14ac:dyDescent="0.25"/>
  <cols>
    <col min="1" max="1" width="23.42578125" customWidth="1"/>
    <col min="2" max="2" width="28.140625" customWidth="1"/>
    <col min="3" max="3" width="21.140625" customWidth="1"/>
    <col min="4" max="4" width="20" customWidth="1"/>
    <col min="5" max="5" width="23.42578125" customWidth="1"/>
    <col min="6" max="6" width="17.5703125" customWidth="1"/>
    <col min="7" max="7" width="22.28515625" customWidth="1"/>
    <col min="8" max="8" width="20" customWidth="1"/>
    <col min="9" max="9" width="17.5703125" customWidth="1"/>
    <col min="10" max="10" width="4.5703125" customWidth="1"/>
    <col min="11" max="11" width="18.7109375" customWidth="1"/>
    <col min="12" max="12" width="21.140625" customWidth="1"/>
    <col min="13" max="13" width="16.42578125" customWidth="1"/>
    <col min="14" max="17" width="25" customWidth="1"/>
    <col min="18" max="18" width="20" customWidth="1"/>
    <col min="19" max="19" width="17.5703125" customWidth="1"/>
    <col min="20" max="20" width="9.28515625" customWidth="1"/>
    <col min="21" max="21" width="12.85546875" customWidth="1"/>
    <col min="22" max="22" width="15.28515625" customWidth="1"/>
    <col min="23" max="23" width="11.7109375" customWidth="1"/>
    <col min="24" max="24" width="21.140625" customWidth="1"/>
    <col min="25" max="25" width="25" customWidth="1"/>
    <col min="26" max="27" width="21.140625" customWidth="1"/>
    <col min="28" max="28" width="25.85546875" customWidth="1"/>
    <col min="257" max="257" width="23.42578125" customWidth="1"/>
    <col min="258" max="258" width="28.140625" customWidth="1"/>
    <col min="259" max="259" width="21.140625" customWidth="1"/>
    <col min="260" max="260" width="20" customWidth="1"/>
    <col min="261" max="261" width="23.42578125" customWidth="1"/>
    <col min="262" max="262" width="17.5703125" customWidth="1"/>
    <col min="263" max="263" width="22.28515625" customWidth="1"/>
    <col min="264" max="264" width="20" customWidth="1"/>
    <col min="265" max="265" width="17.5703125" customWidth="1"/>
    <col min="266" max="266" width="4.5703125" customWidth="1"/>
    <col min="267" max="267" width="18.7109375" customWidth="1"/>
    <col min="268" max="268" width="21.140625" customWidth="1"/>
    <col min="269" max="269" width="16.42578125" customWidth="1"/>
    <col min="270" max="273" width="25" customWidth="1"/>
    <col min="274" max="274" width="20" customWidth="1"/>
    <col min="275" max="275" width="17.5703125" customWidth="1"/>
    <col min="276" max="276" width="9.28515625" customWidth="1"/>
    <col min="277" max="277" width="12.85546875" customWidth="1"/>
    <col min="278" max="278" width="15.28515625" customWidth="1"/>
    <col min="279" max="279" width="11.7109375" customWidth="1"/>
    <col min="280" max="280" width="21.140625" customWidth="1"/>
    <col min="281" max="281" width="25" customWidth="1"/>
    <col min="282" max="283" width="21.140625" customWidth="1"/>
    <col min="284" max="284" width="25.85546875" customWidth="1"/>
    <col min="513" max="513" width="23.42578125" customWidth="1"/>
    <col min="514" max="514" width="28.140625" customWidth="1"/>
    <col min="515" max="515" width="21.140625" customWidth="1"/>
    <col min="516" max="516" width="20" customWidth="1"/>
    <col min="517" max="517" width="23.42578125" customWidth="1"/>
    <col min="518" max="518" width="17.5703125" customWidth="1"/>
    <col min="519" max="519" width="22.28515625" customWidth="1"/>
    <col min="520" max="520" width="20" customWidth="1"/>
    <col min="521" max="521" width="17.5703125" customWidth="1"/>
    <col min="522" max="522" width="4.5703125" customWidth="1"/>
    <col min="523" max="523" width="18.7109375" customWidth="1"/>
    <col min="524" max="524" width="21.140625" customWidth="1"/>
    <col min="525" max="525" width="16.42578125" customWidth="1"/>
    <col min="526" max="529" width="25" customWidth="1"/>
    <col min="530" max="530" width="20" customWidth="1"/>
    <col min="531" max="531" width="17.5703125" customWidth="1"/>
    <col min="532" max="532" width="9.28515625" customWidth="1"/>
    <col min="533" max="533" width="12.85546875" customWidth="1"/>
    <col min="534" max="534" width="15.28515625" customWidth="1"/>
    <col min="535" max="535" width="11.7109375" customWidth="1"/>
    <col min="536" max="536" width="21.140625" customWidth="1"/>
    <col min="537" max="537" width="25" customWidth="1"/>
    <col min="538" max="539" width="21.140625" customWidth="1"/>
    <col min="540" max="540" width="25.85546875" customWidth="1"/>
    <col min="769" max="769" width="23.42578125" customWidth="1"/>
    <col min="770" max="770" width="28.140625" customWidth="1"/>
    <col min="771" max="771" width="21.140625" customWidth="1"/>
    <col min="772" max="772" width="20" customWidth="1"/>
    <col min="773" max="773" width="23.42578125" customWidth="1"/>
    <col min="774" max="774" width="17.5703125" customWidth="1"/>
    <col min="775" max="775" width="22.28515625" customWidth="1"/>
    <col min="776" max="776" width="20" customWidth="1"/>
    <col min="777" max="777" width="17.5703125" customWidth="1"/>
    <col min="778" max="778" width="4.5703125" customWidth="1"/>
    <col min="779" max="779" width="18.7109375" customWidth="1"/>
    <col min="780" max="780" width="21.140625" customWidth="1"/>
    <col min="781" max="781" width="16.42578125" customWidth="1"/>
    <col min="782" max="785" width="25" customWidth="1"/>
    <col min="786" max="786" width="20" customWidth="1"/>
    <col min="787" max="787" width="17.5703125" customWidth="1"/>
    <col min="788" max="788" width="9.28515625" customWidth="1"/>
    <col min="789" max="789" width="12.85546875" customWidth="1"/>
    <col min="790" max="790" width="15.28515625" customWidth="1"/>
    <col min="791" max="791" width="11.7109375" customWidth="1"/>
    <col min="792" max="792" width="21.140625" customWidth="1"/>
    <col min="793" max="793" width="25" customWidth="1"/>
    <col min="794" max="795" width="21.140625" customWidth="1"/>
    <col min="796" max="796" width="25.85546875" customWidth="1"/>
    <col min="1025" max="1025" width="23.42578125" customWidth="1"/>
    <col min="1026" max="1026" width="28.140625" customWidth="1"/>
    <col min="1027" max="1027" width="21.140625" customWidth="1"/>
    <col min="1028" max="1028" width="20" customWidth="1"/>
    <col min="1029" max="1029" width="23.42578125" customWidth="1"/>
    <col min="1030" max="1030" width="17.5703125" customWidth="1"/>
    <col min="1031" max="1031" width="22.28515625" customWidth="1"/>
    <col min="1032" max="1032" width="20" customWidth="1"/>
    <col min="1033" max="1033" width="17.5703125" customWidth="1"/>
    <col min="1034" max="1034" width="4.5703125" customWidth="1"/>
    <col min="1035" max="1035" width="18.7109375" customWidth="1"/>
    <col min="1036" max="1036" width="21.140625" customWidth="1"/>
    <col min="1037" max="1037" width="16.42578125" customWidth="1"/>
    <col min="1038" max="1041" width="25" customWidth="1"/>
    <col min="1042" max="1042" width="20" customWidth="1"/>
    <col min="1043" max="1043" width="17.5703125" customWidth="1"/>
    <col min="1044" max="1044" width="9.28515625" customWidth="1"/>
    <col min="1045" max="1045" width="12.85546875" customWidth="1"/>
    <col min="1046" max="1046" width="15.28515625" customWidth="1"/>
    <col min="1047" max="1047" width="11.7109375" customWidth="1"/>
    <col min="1048" max="1048" width="21.140625" customWidth="1"/>
    <col min="1049" max="1049" width="25" customWidth="1"/>
    <col min="1050" max="1051" width="21.140625" customWidth="1"/>
    <col min="1052" max="1052" width="25.85546875" customWidth="1"/>
    <col min="1281" max="1281" width="23.42578125" customWidth="1"/>
    <col min="1282" max="1282" width="28.140625" customWidth="1"/>
    <col min="1283" max="1283" width="21.140625" customWidth="1"/>
    <col min="1284" max="1284" width="20" customWidth="1"/>
    <col min="1285" max="1285" width="23.42578125" customWidth="1"/>
    <col min="1286" max="1286" width="17.5703125" customWidth="1"/>
    <col min="1287" max="1287" width="22.28515625" customWidth="1"/>
    <col min="1288" max="1288" width="20" customWidth="1"/>
    <col min="1289" max="1289" width="17.5703125" customWidth="1"/>
    <col min="1290" max="1290" width="4.5703125" customWidth="1"/>
    <col min="1291" max="1291" width="18.7109375" customWidth="1"/>
    <col min="1292" max="1292" width="21.140625" customWidth="1"/>
    <col min="1293" max="1293" width="16.42578125" customWidth="1"/>
    <col min="1294" max="1297" width="25" customWidth="1"/>
    <col min="1298" max="1298" width="20" customWidth="1"/>
    <col min="1299" max="1299" width="17.5703125" customWidth="1"/>
    <col min="1300" max="1300" width="9.28515625" customWidth="1"/>
    <col min="1301" max="1301" width="12.85546875" customWidth="1"/>
    <col min="1302" max="1302" width="15.28515625" customWidth="1"/>
    <col min="1303" max="1303" width="11.7109375" customWidth="1"/>
    <col min="1304" max="1304" width="21.140625" customWidth="1"/>
    <col min="1305" max="1305" width="25" customWidth="1"/>
    <col min="1306" max="1307" width="21.140625" customWidth="1"/>
    <col min="1308" max="1308" width="25.85546875" customWidth="1"/>
    <col min="1537" max="1537" width="23.42578125" customWidth="1"/>
    <col min="1538" max="1538" width="28.140625" customWidth="1"/>
    <col min="1539" max="1539" width="21.140625" customWidth="1"/>
    <col min="1540" max="1540" width="20" customWidth="1"/>
    <col min="1541" max="1541" width="23.42578125" customWidth="1"/>
    <col min="1542" max="1542" width="17.5703125" customWidth="1"/>
    <col min="1543" max="1543" width="22.28515625" customWidth="1"/>
    <col min="1544" max="1544" width="20" customWidth="1"/>
    <col min="1545" max="1545" width="17.5703125" customWidth="1"/>
    <col min="1546" max="1546" width="4.5703125" customWidth="1"/>
    <col min="1547" max="1547" width="18.7109375" customWidth="1"/>
    <col min="1548" max="1548" width="21.140625" customWidth="1"/>
    <col min="1549" max="1549" width="16.42578125" customWidth="1"/>
    <col min="1550" max="1553" width="25" customWidth="1"/>
    <col min="1554" max="1554" width="20" customWidth="1"/>
    <col min="1555" max="1555" width="17.5703125" customWidth="1"/>
    <col min="1556" max="1556" width="9.28515625" customWidth="1"/>
    <col min="1557" max="1557" width="12.85546875" customWidth="1"/>
    <col min="1558" max="1558" width="15.28515625" customWidth="1"/>
    <col min="1559" max="1559" width="11.7109375" customWidth="1"/>
    <col min="1560" max="1560" width="21.140625" customWidth="1"/>
    <col min="1561" max="1561" width="25" customWidth="1"/>
    <col min="1562" max="1563" width="21.140625" customWidth="1"/>
    <col min="1564" max="1564" width="25.85546875" customWidth="1"/>
    <col min="1793" max="1793" width="23.42578125" customWidth="1"/>
    <col min="1794" max="1794" width="28.140625" customWidth="1"/>
    <col min="1795" max="1795" width="21.140625" customWidth="1"/>
    <col min="1796" max="1796" width="20" customWidth="1"/>
    <col min="1797" max="1797" width="23.42578125" customWidth="1"/>
    <col min="1798" max="1798" width="17.5703125" customWidth="1"/>
    <col min="1799" max="1799" width="22.28515625" customWidth="1"/>
    <col min="1800" max="1800" width="20" customWidth="1"/>
    <col min="1801" max="1801" width="17.5703125" customWidth="1"/>
    <col min="1802" max="1802" width="4.5703125" customWidth="1"/>
    <col min="1803" max="1803" width="18.7109375" customWidth="1"/>
    <col min="1804" max="1804" width="21.140625" customWidth="1"/>
    <col min="1805" max="1805" width="16.42578125" customWidth="1"/>
    <col min="1806" max="1809" width="25" customWidth="1"/>
    <col min="1810" max="1810" width="20" customWidth="1"/>
    <col min="1811" max="1811" width="17.5703125" customWidth="1"/>
    <col min="1812" max="1812" width="9.28515625" customWidth="1"/>
    <col min="1813" max="1813" width="12.85546875" customWidth="1"/>
    <col min="1814" max="1814" width="15.28515625" customWidth="1"/>
    <col min="1815" max="1815" width="11.7109375" customWidth="1"/>
    <col min="1816" max="1816" width="21.140625" customWidth="1"/>
    <col min="1817" max="1817" width="25" customWidth="1"/>
    <col min="1818" max="1819" width="21.140625" customWidth="1"/>
    <col min="1820" max="1820" width="25.85546875" customWidth="1"/>
    <col min="2049" max="2049" width="23.42578125" customWidth="1"/>
    <col min="2050" max="2050" width="28.140625" customWidth="1"/>
    <col min="2051" max="2051" width="21.140625" customWidth="1"/>
    <col min="2052" max="2052" width="20" customWidth="1"/>
    <col min="2053" max="2053" width="23.42578125" customWidth="1"/>
    <col min="2054" max="2054" width="17.5703125" customWidth="1"/>
    <col min="2055" max="2055" width="22.28515625" customWidth="1"/>
    <col min="2056" max="2056" width="20" customWidth="1"/>
    <col min="2057" max="2057" width="17.5703125" customWidth="1"/>
    <col min="2058" max="2058" width="4.5703125" customWidth="1"/>
    <col min="2059" max="2059" width="18.7109375" customWidth="1"/>
    <col min="2060" max="2060" width="21.140625" customWidth="1"/>
    <col min="2061" max="2061" width="16.42578125" customWidth="1"/>
    <col min="2062" max="2065" width="25" customWidth="1"/>
    <col min="2066" max="2066" width="20" customWidth="1"/>
    <col min="2067" max="2067" width="17.5703125" customWidth="1"/>
    <col min="2068" max="2068" width="9.28515625" customWidth="1"/>
    <col min="2069" max="2069" width="12.85546875" customWidth="1"/>
    <col min="2070" max="2070" width="15.28515625" customWidth="1"/>
    <col min="2071" max="2071" width="11.7109375" customWidth="1"/>
    <col min="2072" max="2072" width="21.140625" customWidth="1"/>
    <col min="2073" max="2073" width="25" customWidth="1"/>
    <col min="2074" max="2075" width="21.140625" customWidth="1"/>
    <col min="2076" max="2076" width="25.85546875" customWidth="1"/>
    <col min="2305" max="2305" width="23.42578125" customWidth="1"/>
    <col min="2306" max="2306" width="28.140625" customWidth="1"/>
    <col min="2307" max="2307" width="21.140625" customWidth="1"/>
    <col min="2308" max="2308" width="20" customWidth="1"/>
    <col min="2309" max="2309" width="23.42578125" customWidth="1"/>
    <col min="2310" max="2310" width="17.5703125" customWidth="1"/>
    <col min="2311" max="2311" width="22.28515625" customWidth="1"/>
    <col min="2312" max="2312" width="20" customWidth="1"/>
    <col min="2313" max="2313" width="17.5703125" customWidth="1"/>
    <col min="2314" max="2314" width="4.5703125" customWidth="1"/>
    <col min="2315" max="2315" width="18.7109375" customWidth="1"/>
    <col min="2316" max="2316" width="21.140625" customWidth="1"/>
    <col min="2317" max="2317" width="16.42578125" customWidth="1"/>
    <col min="2318" max="2321" width="25" customWidth="1"/>
    <col min="2322" max="2322" width="20" customWidth="1"/>
    <col min="2323" max="2323" width="17.5703125" customWidth="1"/>
    <col min="2324" max="2324" width="9.28515625" customWidth="1"/>
    <col min="2325" max="2325" width="12.85546875" customWidth="1"/>
    <col min="2326" max="2326" width="15.28515625" customWidth="1"/>
    <col min="2327" max="2327" width="11.7109375" customWidth="1"/>
    <col min="2328" max="2328" width="21.140625" customWidth="1"/>
    <col min="2329" max="2329" width="25" customWidth="1"/>
    <col min="2330" max="2331" width="21.140625" customWidth="1"/>
    <col min="2332" max="2332" width="25.85546875" customWidth="1"/>
    <col min="2561" max="2561" width="23.42578125" customWidth="1"/>
    <col min="2562" max="2562" width="28.140625" customWidth="1"/>
    <col min="2563" max="2563" width="21.140625" customWidth="1"/>
    <col min="2564" max="2564" width="20" customWidth="1"/>
    <col min="2565" max="2565" width="23.42578125" customWidth="1"/>
    <col min="2566" max="2566" width="17.5703125" customWidth="1"/>
    <col min="2567" max="2567" width="22.28515625" customWidth="1"/>
    <col min="2568" max="2568" width="20" customWidth="1"/>
    <col min="2569" max="2569" width="17.5703125" customWidth="1"/>
    <col min="2570" max="2570" width="4.5703125" customWidth="1"/>
    <col min="2571" max="2571" width="18.7109375" customWidth="1"/>
    <col min="2572" max="2572" width="21.140625" customWidth="1"/>
    <col min="2573" max="2573" width="16.42578125" customWidth="1"/>
    <col min="2574" max="2577" width="25" customWidth="1"/>
    <col min="2578" max="2578" width="20" customWidth="1"/>
    <col min="2579" max="2579" width="17.5703125" customWidth="1"/>
    <col min="2580" max="2580" width="9.28515625" customWidth="1"/>
    <col min="2581" max="2581" width="12.85546875" customWidth="1"/>
    <col min="2582" max="2582" width="15.28515625" customWidth="1"/>
    <col min="2583" max="2583" width="11.7109375" customWidth="1"/>
    <col min="2584" max="2584" width="21.140625" customWidth="1"/>
    <col min="2585" max="2585" width="25" customWidth="1"/>
    <col min="2586" max="2587" width="21.140625" customWidth="1"/>
    <col min="2588" max="2588" width="25.85546875" customWidth="1"/>
    <col min="2817" max="2817" width="23.42578125" customWidth="1"/>
    <col min="2818" max="2818" width="28.140625" customWidth="1"/>
    <col min="2819" max="2819" width="21.140625" customWidth="1"/>
    <col min="2820" max="2820" width="20" customWidth="1"/>
    <col min="2821" max="2821" width="23.42578125" customWidth="1"/>
    <col min="2822" max="2822" width="17.5703125" customWidth="1"/>
    <col min="2823" max="2823" width="22.28515625" customWidth="1"/>
    <col min="2824" max="2824" width="20" customWidth="1"/>
    <col min="2825" max="2825" width="17.5703125" customWidth="1"/>
    <col min="2826" max="2826" width="4.5703125" customWidth="1"/>
    <col min="2827" max="2827" width="18.7109375" customWidth="1"/>
    <col min="2828" max="2828" width="21.140625" customWidth="1"/>
    <col min="2829" max="2829" width="16.42578125" customWidth="1"/>
    <col min="2830" max="2833" width="25" customWidth="1"/>
    <col min="2834" max="2834" width="20" customWidth="1"/>
    <col min="2835" max="2835" width="17.5703125" customWidth="1"/>
    <col min="2836" max="2836" width="9.28515625" customWidth="1"/>
    <col min="2837" max="2837" width="12.85546875" customWidth="1"/>
    <col min="2838" max="2838" width="15.28515625" customWidth="1"/>
    <col min="2839" max="2839" width="11.7109375" customWidth="1"/>
    <col min="2840" max="2840" width="21.140625" customWidth="1"/>
    <col min="2841" max="2841" width="25" customWidth="1"/>
    <col min="2842" max="2843" width="21.140625" customWidth="1"/>
    <col min="2844" max="2844" width="25.85546875" customWidth="1"/>
    <col min="3073" max="3073" width="23.42578125" customWidth="1"/>
    <col min="3074" max="3074" width="28.140625" customWidth="1"/>
    <col min="3075" max="3075" width="21.140625" customWidth="1"/>
    <col min="3076" max="3076" width="20" customWidth="1"/>
    <col min="3077" max="3077" width="23.42578125" customWidth="1"/>
    <col min="3078" max="3078" width="17.5703125" customWidth="1"/>
    <col min="3079" max="3079" width="22.28515625" customWidth="1"/>
    <col min="3080" max="3080" width="20" customWidth="1"/>
    <col min="3081" max="3081" width="17.5703125" customWidth="1"/>
    <col min="3082" max="3082" width="4.5703125" customWidth="1"/>
    <col min="3083" max="3083" width="18.7109375" customWidth="1"/>
    <col min="3084" max="3084" width="21.140625" customWidth="1"/>
    <col min="3085" max="3085" width="16.42578125" customWidth="1"/>
    <col min="3086" max="3089" width="25" customWidth="1"/>
    <col min="3090" max="3090" width="20" customWidth="1"/>
    <col min="3091" max="3091" width="17.5703125" customWidth="1"/>
    <col min="3092" max="3092" width="9.28515625" customWidth="1"/>
    <col min="3093" max="3093" width="12.85546875" customWidth="1"/>
    <col min="3094" max="3094" width="15.28515625" customWidth="1"/>
    <col min="3095" max="3095" width="11.7109375" customWidth="1"/>
    <col min="3096" max="3096" width="21.140625" customWidth="1"/>
    <col min="3097" max="3097" width="25" customWidth="1"/>
    <col min="3098" max="3099" width="21.140625" customWidth="1"/>
    <col min="3100" max="3100" width="25.85546875" customWidth="1"/>
    <col min="3329" max="3329" width="23.42578125" customWidth="1"/>
    <col min="3330" max="3330" width="28.140625" customWidth="1"/>
    <col min="3331" max="3331" width="21.140625" customWidth="1"/>
    <col min="3332" max="3332" width="20" customWidth="1"/>
    <col min="3333" max="3333" width="23.42578125" customWidth="1"/>
    <col min="3334" max="3334" width="17.5703125" customWidth="1"/>
    <col min="3335" max="3335" width="22.28515625" customWidth="1"/>
    <col min="3336" max="3336" width="20" customWidth="1"/>
    <col min="3337" max="3337" width="17.5703125" customWidth="1"/>
    <col min="3338" max="3338" width="4.5703125" customWidth="1"/>
    <col min="3339" max="3339" width="18.7109375" customWidth="1"/>
    <col min="3340" max="3340" width="21.140625" customWidth="1"/>
    <col min="3341" max="3341" width="16.42578125" customWidth="1"/>
    <col min="3342" max="3345" width="25" customWidth="1"/>
    <col min="3346" max="3346" width="20" customWidth="1"/>
    <col min="3347" max="3347" width="17.5703125" customWidth="1"/>
    <col min="3348" max="3348" width="9.28515625" customWidth="1"/>
    <col min="3349" max="3349" width="12.85546875" customWidth="1"/>
    <col min="3350" max="3350" width="15.28515625" customWidth="1"/>
    <col min="3351" max="3351" width="11.7109375" customWidth="1"/>
    <col min="3352" max="3352" width="21.140625" customWidth="1"/>
    <col min="3353" max="3353" width="25" customWidth="1"/>
    <col min="3354" max="3355" width="21.140625" customWidth="1"/>
    <col min="3356" max="3356" width="25.85546875" customWidth="1"/>
    <col min="3585" max="3585" width="23.42578125" customWidth="1"/>
    <col min="3586" max="3586" width="28.140625" customWidth="1"/>
    <col min="3587" max="3587" width="21.140625" customWidth="1"/>
    <col min="3588" max="3588" width="20" customWidth="1"/>
    <col min="3589" max="3589" width="23.42578125" customWidth="1"/>
    <col min="3590" max="3590" width="17.5703125" customWidth="1"/>
    <col min="3591" max="3591" width="22.28515625" customWidth="1"/>
    <col min="3592" max="3592" width="20" customWidth="1"/>
    <col min="3593" max="3593" width="17.5703125" customWidth="1"/>
    <col min="3594" max="3594" width="4.5703125" customWidth="1"/>
    <col min="3595" max="3595" width="18.7109375" customWidth="1"/>
    <col min="3596" max="3596" width="21.140625" customWidth="1"/>
    <col min="3597" max="3597" width="16.42578125" customWidth="1"/>
    <col min="3598" max="3601" width="25" customWidth="1"/>
    <col min="3602" max="3602" width="20" customWidth="1"/>
    <col min="3603" max="3603" width="17.5703125" customWidth="1"/>
    <col min="3604" max="3604" width="9.28515625" customWidth="1"/>
    <col min="3605" max="3605" width="12.85546875" customWidth="1"/>
    <col min="3606" max="3606" width="15.28515625" customWidth="1"/>
    <col min="3607" max="3607" width="11.7109375" customWidth="1"/>
    <col min="3608" max="3608" width="21.140625" customWidth="1"/>
    <col min="3609" max="3609" width="25" customWidth="1"/>
    <col min="3610" max="3611" width="21.140625" customWidth="1"/>
    <col min="3612" max="3612" width="25.85546875" customWidth="1"/>
    <col min="3841" max="3841" width="23.42578125" customWidth="1"/>
    <col min="3842" max="3842" width="28.140625" customWidth="1"/>
    <col min="3843" max="3843" width="21.140625" customWidth="1"/>
    <col min="3844" max="3844" width="20" customWidth="1"/>
    <col min="3845" max="3845" width="23.42578125" customWidth="1"/>
    <col min="3846" max="3846" width="17.5703125" customWidth="1"/>
    <col min="3847" max="3847" width="22.28515625" customWidth="1"/>
    <col min="3848" max="3848" width="20" customWidth="1"/>
    <col min="3849" max="3849" width="17.5703125" customWidth="1"/>
    <col min="3850" max="3850" width="4.5703125" customWidth="1"/>
    <col min="3851" max="3851" width="18.7109375" customWidth="1"/>
    <col min="3852" max="3852" width="21.140625" customWidth="1"/>
    <col min="3853" max="3853" width="16.42578125" customWidth="1"/>
    <col min="3854" max="3857" width="25" customWidth="1"/>
    <col min="3858" max="3858" width="20" customWidth="1"/>
    <col min="3859" max="3859" width="17.5703125" customWidth="1"/>
    <col min="3860" max="3860" width="9.28515625" customWidth="1"/>
    <col min="3861" max="3861" width="12.85546875" customWidth="1"/>
    <col min="3862" max="3862" width="15.28515625" customWidth="1"/>
    <col min="3863" max="3863" width="11.7109375" customWidth="1"/>
    <col min="3864" max="3864" width="21.140625" customWidth="1"/>
    <col min="3865" max="3865" width="25" customWidth="1"/>
    <col min="3866" max="3867" width="21.140625" customWidth="1"/>
    <col min="3868" max="3868" width="25.85546875" customWidth="1"/>
    <col min="4097" max="4097" width="23.42578125" customWidth="1"/>
    <col min="4098" max="4098" width="28.140625" customWidth="1"/>
    <col min="4099" max="4099" width="21.140625" customWidth="1"/>
    <col min="4100" max="4100" width="20" customWidth="1"/>
    <col min="4101" max="4101" width="23.42578125" customWidth="1"/>
    <col min="4102" max="4102" width="17.5703125" customWidth="1"/>
    <col min="4103" max="4103" width="22.28515625" customWidth="1"/>
    <col min="4104" max="4104" width="20" customWidth="1"/>
    <col min="4105" max="4105" width="17.5703125" customWidth="1"/>
    <col min="4106" max="4106" width="4.5703125" customWidth="1"/>
    <col min="4107" max="4107" width="18.7109375" customWidth="1"/>
    <col min="4108" max="4108" width="21.140625" customWidth="1"/>
    <col min="4109" max="4109" width="16.42578125" customWidth="1"/>
    <col min="4110" max="4113" width="25" customWidth="1"/>
    <col min="4114" max="4114" width="20" customWidth="1"/>
    <col min="4115" max="4115" width="17.5703125" customWidth="1"/>
    <col min="4116" max="4116" width="9.28515625" customWidth="1"/>
    <col min="4117" max="4117" width="12.85546875" customWidth="1"/>
    <col min="4118" max="4118" width="15.28515625" customWidth="1"/>
    <col min="4119" max="4119" width="11.7109375" customWidth="1"/>
    <col min="4120" max="4120" width="21.140625" customWidth="1"/>
    <col min="4121" max="4121" width="25" customWidth="1"/>
    <col min="4122" max="4123" width="21.140625" customWidth="1"/>
    <col min="4124" max="4124" width="25.85546875" customWidth="1"/>
    <col min="4353" max="4353" width="23.42578125" customWidth="1"/>
    <col min="4354" max="4354" width="28.140625" customWidth="1"/>
    <col min="4355" max="4355" width="21.140625" customWidth="1"/>
    <col min="4356" max="4356" width="20" customWidth="1"/>
    <col min="4357" max="4357" width="23.42578125" customWidth="1"/>
    <col min="4358" max="4358" width="17.5703125" customWidth="1"/>
    <col min="4359" max="4359" width="22.28515625" customWidth="1"/>
    <col min="4360" max="4360" width="20" customWidth="1"/>
    <col min="4361" max="4361" width="17.5703125" customWidth="1"/>
    <col min="4362" max="4362" width="4.5703125" customWidth="1"/>
    <col min="4363" max="4363" width="18.7109375" customWidth="1"/>
    <col min="4364" max="4364" width="21.140625" customWidth="1"/>
    <col min="4365" max="4365" width="16.42578125" customWidth="1"/>
    <col min="4366" max="4369" width="25" customWidth="1"/>
    <col min="4370" max="4370" width="20" customWidth="1"/>
    <col min="4371" max="4371" width="17.5703125" customWidth="1"/>
    <col min="4372" max="4372" width="9.28515625" customWidth="1"/>
    <col min="4373" max="4373" width="12.85546875" customWidth="1"/>
    <col min="4374" max="4374" width="15.28515625" customWidth="1"/>
    <col min="4375" max="4375" width="11.7109375" customWidth="1"/>
    <col min="4376" max="4376" width="21.140625" customWidth="1"/>
    <col min="4377" max="4377" width="25" customWidth="1"/>
    <col min="4378" max="4379" width="21.140625" customWidth="1"/>
    <col min="4380" max="4380" width="25.85546875" customWidth="1"/>
    <col min="4609" max="4609" width="23.42578125" customWidth="1"/>
    <col min="4610" max="4610" width="28.140625" customWidth="1"/>
    <col min="4611" max="4611" width="21.140625" customWidth="1"/>
    <col min="4612" max="4612" width="20" customWidth="1"/>
    <col min="4613" max="4613" width="23.42578125" customWidth="1"/>
    <col min="4614" max="4614" width="17.5703125" customWidth="1"/>
    <col min="4615" max="4615" width="22.28515625" customWidth="1"/>
    <col min="4616" max="4616" width="20" customWidth="1"/>
    <col min="4617" max="4617" width="17.5703125" customWidth="1"/>
    <col min="4618" max="4618" width="4.5703125" customWidth="1"/>
    <col min="4619" max="4619" width="18.7109375" customWidth="1"/>
    <col min="4620" max="4620" width="21.140625" customWidth="1"/>
    <col min="4621" max="4621" width="16.42578125" customWidth="1"/>
    <col min="4622" max="4625" width="25" customWidth="1"/>
    <col min="4626" max="4626" width="20" customWidth="1"/>
    <col min="4627" max="4627" width="17.5703125" customWidth="1"/>
    <col min="4628" max="4628" width="9.28515625" customWidth="1"/>
    <col min="4629" max="4629" width="12.85546875" customWidth="1"/>
    <col min="4630" max="4630" width="15.28515625" customWidth="1"/>
    <col min="4631" max="4631" width="11.7109375" customWidth="1"/>
    <col min="4632" max="4632" width="21.140625" customWidth="1"/>
    <col min="4633" max="4633" width="25" customWidth="1"/>
    <col min="4634" max="4635" width="21.140625" customWidth="1"/>
    <col min="4636" max="4636" width="25.85546875" customWidth="1"/>
    <col min="4865" max="4865" width="23.42578125" customWidth="1"/>
    <col min="4866" max="4866" width="28.140625" customWidth="1"/>
    <col min="4867" max="4867" width="21.140625" customWidth="1"/>
    <col min="4868" max="4868" width="20" customWidth="1"/>
    <col min="4869" max="4869" width="23.42578125" customWidth="1"/>
    <col min="4870" max="4870" width="17.5703125" customWidth="1"/>
    <col min="4871" max="4871" width="22.28515625" customWidth="1"/>
    <col min="4872" max="4872" width="20" customWidth="1"/>
    <col min="4873" max="4873" width="17.5703125" customWidth="1"/>
    <col min="4874" max="4874" width="4.5703125" customWidth="1"/>
    <col min="4875" max="4875" width="18.7109375" customWidth="1"/>
    <col min="4876" max="4876" width="21.140625" customWidth="1"/>
    <col min="4877" max="4877" width="16.42578125" customWidth="1"/>
    <col min="4878" max="4881" width="25" customWidth="1"/>
    <col min="4882" max="4882" width="20" customWidth="1"/>
    <col min="4883" max="4883" width="17.5703125" customWidth="1"/>
    <col min="4884" max="4884" width="9.28515625" customWidth="1"/>
    <col min="4885" max="4885" width="12.85546875" customWidth="1"/>
    <col min="4886" max="4886" width="15.28515625" customWidth="1"/>
    <col min="4887" max="4887" width="11.7109375" customWidth="1"/>
    <col min="4888" max="4888" width="21.140625" customWidth="1"/>
    <col min="4889" max="4889" width="25" customWidth="1"/>
    <col min="4890" max="4891" width="21.140625" customWidth="1"/>
    <col min="4892" max="4892" width="25.85546875" customWidth="1"/>
    <col min="5121" max="5121" width="23.42578125" customWidth="1"/>
    <col min="5122" max="5122" width="28.140625" customWidth="1"/>
    <col min="5123" max="5123" width="21.140625" customWidth="1"/>
    <col min="5124" max="5124" width="20" customWidth="1"/>
    <col min="5125" max="5125" width="23.42578125" customWidth="1"/>
    <col min="5126" max="5126" width="17.5703125" customWidth="1"/>
    <col min="5127" max="5127" width="22.28515625" customWidth="1"/>
    <col min="5128" max="5128" width="20" customWidth="1"/>
    <col min="5129" max="5129" width="17.5703125" customWidth="1"/>
    <col min="5130" max="5130" width="4.5703125" customWidth="1"/>
    <col min="5131" max="5131" width="18.7109375" customWidth="1"/>
    <col min="5132" max="5132" width="21.140625" customWidth="1"/>
    <col min="5133" max="5133" width="16.42578125" customWidth="1"/>
    <col min="5134" max="5137" width="25" customWidth="1"/>
    <col min="5138" max="5138" width="20" customWidth="1"/>
    <col min="5139" max="5139" width="17.5703125" customWidth="1"/>
    <col min="5140" max="5140" width="9.28515625" customWidth="1"/>
    <col min="5141" max="5141" width="12.85546875" customWidth="1"/>
    <col min="5142" max="5142" width="15.28515625" customWidth="1"/>
    <col min="5143" max="5143" width="11.7109375" customWidth="1"/>
    <col min="5144" max="5144" width="21.140625" customWidth="1"/>
    <col min="5145" max="5145" width="25" customWidth="1"/>
    <col min="5146" max="5147" width="21.140625" customWidth="1"/>
    <col min="5148" max="5148" width="25.85546875" customWidth="1"/>
    <col min="5377" max="5377" width="23.42578125" customWidth="1"/>
    <col min="5378" max="5378" width="28.140625" customWidth="1"/>
    <col min="5379" max="5379" width="21.140625" customWidth="1"/>
    <col min="5380" max="5380" width="20" customWidth="1"/>
    <col min="5381" max="5381" width="23.42578125" customWidth="1"/>
    <col min="5382" max="5382" width="17.5703125" customWidth="1"/>
    <col min="5383" max="5383" width="22.28515625" customWidth="1"/>
    <col min="5384" max="5384" width="20" customWidth="1"/>
    <col min="5385" max="5385" width="17.5703125" customWidth="1"/>
    <col min="5386" max="5386" width="4.5703125" customWidth="1"/>
    <col min="5387" max="5387" width="18.7109375" customWidth="1"/>
    <col min="5388" max="5388" width="21.140625" customWidth="1"/>
    <col min="5389" max="5389" width="16.42578125" customWidth="1"/>
    <col min="5390" max="5393" width="25" customWidth="1"/>
    <col min="5394" max="5394" width="20" customWidth="1"/>
    <col min="5395" max="5395" width="17.5703125" customWidth="1"/>
    <col min="5396" max="5396" width="9.28515625" customWidth="1"/>
    <col min="5397" max="5397" width="12.85546875" customWidth="1"/>
    <col min="5398" max="5398" width="15.28515625" customWidth="1"/>
    <col min="5399" max="5399" width="11.7109375" customWidth="1"/>
    <col min="5400" max="5400" width="21.140625" customWidth="1"/>
    <col min="5401" max="5401" width="25" customWidth="1"/>
    <col min="5402" max="5403" width="21.140625" customWidth="1"/>
    <col min="5404" max="5404" width="25.85546875" customWidth="1"/>
    <col min="5633" max="5633" width="23.42578125" customWidth="1"/>
    <col min="5634" max="5634" width="28.140625" customWidth="1"/>
    <col min="5635" max="5635" width="21.140625" customWidth="1"/>
    <col min="5636" max="5636" width="20" customWidth="1"/>
    <col min="5637" max="5637" width="23.42578125" customWidth="1"/>
    <col min="5638" max="5638" width="17.5703125" customWidth="1"/>
    <col min="5639" max="5639" width="22.28515625" customWidth="1"/>
    <col min="5640" max="5640" width="20" customWidth="1"/>
    <col min="5641" max="5641" width="17.5703125" customWidth="1"/>
    <col min="5642" max="5642" width="4.5703125" customWidth="1"/>
    <col min="5643" max="5643" width="18.7109375" customWidth="1"/>
    <col min="5644" max="5644" width="21.140625" customWidth="1"/>
    <col min="5645" max="5645" width="16.42578125" customWidth="1"/>
    <col min="5646" max="5649" width="25" customWidth="1"/>
    <col min="5650" max="5650" width="20" customWidth="1"/>
    <col min="5651" max="5651" width="17.5703125" customWidth="1"/>
    <col min="5652" max="5652" width="9.28515625" customWidth="1"/>
    <col min="5653" max="5653" width="12.85546875" customWidth="1"/>
    <col min="5654" max="5654" width="15.28515625" customWidth="1"/>
    <col min="5655" max="5655" width="11.7109375" customWidth="1"/>
    <col min="5656" max="5656" width="21.140625" customWidth="1"/>
    <col min="5657" max="5657" width="25" customWidth="1"/>
    <col min="5658" max="5659" width="21.140625" customWidth="1"/>
    <col min="5660" max="5660" width="25.85546875" customWidth="1"/>
    <col min="5889" max="5889" width="23.42578125" customWidth="1"/>
    <col min="5890" max="5890" width="28.140625" customWidth="1"/>
    <col min="5891" max="5891" width="21.140625" customWidth="1"/>
    <col min="5892" max="5892" width="20" customWidth="1"/>
    <col min="5893" max="5893" width="23.42578125" customWidth="1"/>
    <col min="5894" max="5894" width="17.5703125" customWidth="1"/>
    <col min="5895" max="5895" width="22.28515625" customWidth="1"/>
    <col min="5896" max="5896" width="20" customWidth="1"/>
    <col min="5897" max="5897" width="17.5703125" customWidth="1"/>
    <col min="5898" max="5898" width="4.5703125" customWidth="1"/>
    <col min="5899" max="5899" width="18.7109375" customWidth="1"/>
    <col min="5900" max="5900" width="21.140625" customWidth="1"/>
    <col min="5901" max="5901" width="16.42578125" customWidth="1"/>
    <col min="5902" max="5905" width="25" customWidth="1"/>
    <col min="5906" max="5906" width="20" customWidth="1"/>
    <col min="5907" max="5907" width="17.5703125" customWidth="1"/>
    <col min="5908" max="5908" width="9.28515625" customWidth="1"/>
    <col min="5909" max="5909" width="12.85546875" customWidth="1"/>
    <col min="5910" max="5910" width="15.28515625" customWidth="1"/>
    <col min="5911" max="5911" width="11.7109375" customWidth="1"/>
    <col min="5912" max="5912" width="21.140625" customWidth="1"/>
    <col min="5913" max="5913" width="25" customWidth="1"/>
    <col min="5914" max="5915" width="21.140625" customWidth="1"/>
    <col min="5916" max="5916" width="25.85546875" customWidth="1"/>
    <col min="6145" max="6145" width="23.42578125" customWidth="1"/>
    <col min="6146" max="6146" width="28.140625" customWidth="1"/>
    <col min="6147" max="6147" width="21.140625" customWidth="1"/>
    <col min="6148" max="6148" width="20" customWidth="1"/>
    <col min="6149" max="6149" width="23.42578125" customWidth="1"/>
    <col min="6150" max="6150" width="17.5703125" customWidth="1"/>
    <col min="6151" max="6151" width="22.28515625" customWidth="1"/>
    <col min="6152" max="6152" width="20" customWidth="1"/>
    <col min="6153" max="6153" width="17.5703125" customWidth="1"/>
    <col min="6154" max="6154" width="4.5703125" customWidth="1"/>
    <col min="6155" max="6155" width="18.7109375" customWidth="1"/>
    <col min="6156" max="6156" width="21.140625" customWidth="1"/>
    <col min="6157" max="6157" width="16.42578125" customWidth="1"/>
    <col min="6158" max="6161" width="25" customWidth="1"/>
    <col min="6162" max="6162" width="20" customWidth="1"/>
    <col min="6163" max="6163" width="17.5703125" customWidth="1"/>
    <col min="6164" max="6164" width="9.28515625" customWidth="1"/>
    <col min="6165" max="6165" width="12.85546875" customWidth="1"/>
    <col min="6166" max="6166" width="15.28515625" customWidth="1"/>
    <col min="6167" max="6167" width="11.7109375" customWidth="1"/>
    <col min="6168" max="6168" width="21.140625" customWidth="1"/>
    <col min="6169" max="6169" width="25" customWidth="1"/>
    <col min="6170" max="6171" width="21.140625" customWidth="1"/>
    <col min="6172" max="6172" width="25.85546875" customWidth="1"/>
    <col min="6401" max="6401" width="23.42578125" customWidth="1"/>
    <col min="6402" max="6402" width="28.140625" customWidth="1"/>
    <col min="6403" max="6403" width="21.140625" customWidth="1"/>
    <col min="6404" max="6404" width="20" customWidth="1"/>
    <col min="6405" max="6405" width="23.42578125" customWidth="1"/>
    <col min="6406" max="6406" width="17.5703125" customWidth="1"/>
    <col min="6407" max="6407" width="22.28515625" customWidth="1"/>
    <col min="6408" max="6408" width="20" customWidth="1"/>
    <col min="6409" max="6409" width="17.5703125" customWidth="1"/>
    <col min="6410" max="6410" width="4.5703125" customWidth="1"/>
    <col min="6411" max="6411" width="18.7109375" customWidth="1"/>
    <col min="6412" max="6412" width="21.140625" customWidth="1"/>
    <col min="6413" max="6413" width="16.42578125" customWidth="1"/>
    <col min="6414" max="6417" width="25" customWidth="1"/>
    <col min="6418" max="6418" width="20" customWidth="1"/>
    <col min="6419" max="6419" width="17.5703125" customWidth="1"/>
    <col min="6420" max="6420" width="9.28515625" customWidth="1"/>
    <col min="6421" max="6421" width="12.85546875" customWidth="1"/>
    <col min="6422" max="6422" width="15.28515625" customWidth="1"/>
    <col min="6423" max="6423" width="11.7109375" customWidth="1"/>
    <col min="6424" max="6424" width="21.140625" customWidth="1"/>
    <col min="6425" max="6425" width="25" customWidth="1"/>
    <col min="6426" max="6427" width="21.140625" customWidth="1"/>
    <col min="6428" max="6428" width="25.85546875" customWidth="1"/>
    <col min="6657" max="6657" width="23.42578125" customWidth="1"/>
    <col min="6658" max="6658" width="28.140625" customWidth="1"/>
    <col min="6659" max="6659" width="21.140625" customWidth="1"/>
    <col min="6660" max="6660" width="20" customWidth="1"/>
    <col min="6661" max="6661" width="23.42578125" customWidth="1"/>
    <col min="6662" max="6662" width="17.5703125" customWidth="1"/>
    <col min="6663" max="6663" width="22.28515625" customWidth="1"/>
    <col min="6664" max="6664" width="20" customWidth="1"/>
    <col min="6665" max="6665" width="17.5703125" customWidth="1"/>
    <col min="6666" max="6666" width="4.5703125" customWidth="1"/>
    <col min="6667" max="6667" width="18.7109375" customWidth="1"/>
    <col min="6668" max="6668" width="21.140625" customWidth="1"/>
    <col min="6669" max="6669" width="16.42578125" customWidth="1"/>
    <col min="6670" max="6673" width="25" customWidth="1"/>
    <col min="6674" max="6674" width="20" customWidth="1"/>
    <col min="6675" max="6675" width="17.5703125" customWidth="1"/>
    <col min="6676" max="6676" width="9.28515625" customWidth="1"/>
    <col min="6677" max="6677" width="12.85546875" customWidth="1"/>
    <col min="6678" max="6678" width="15.28515625" customWidth="1"/>
    <col min="6679" max="6679" width="11.7109375" customWidth="1"/>
    <col min="6680" max="6680" width="21.140625" customWidth="1"/>
    <col min="6681" max="6681" width="25" customWidth="1"/>
    <col min="6682" max="6683" width="21.140625" customWidth="1"/>
    <col min="6684" max="6684" width="25.85546875" customWidth="1"/>
    <col min="6913" max="6913" width="23.42578125" customWidth="1"/>
    <col min="6914" max="6914" width="28.140625" customWidth="1"/>
    <col min="6915" max="6915" width="21.140625" customWidth="1"/>
    <col min="6916" max="6916" width="20" customWidth="1"/>
    <col min="6917" max="6917" width="23.42578125" customWidth="1"/>
    <col min="6918" max="6918" width="17.5703125" customWidth="1"/>
    <col min="6919" max="6919" width="22.28515625" customWidth="1"/>
    <col min="6920" max="6920" width="20" customWidth="1"/>
    <col min="6921" max="6921" width="17.5703125" customWidth="1"/>
    <col min="6922" max="6922" width="4.5703125" customWidth="1"/>
    <col min="6923" max="6923" width="18.7109375" customWidth="1"/>
    <col min="6924" max="6924" width="21.140625" customWidth="1"/>
    <col min="6925" max="6925" width="16.42578125" customWidth="1"/>
    <col min="6926" max="6929" width="25" customWidth="1"/>
    <col min="6930" max="6930" width="20" customWidth="1"/>
    <col min="6931" max="6931" width="17.5703125" customWidth="1"/>
    <col min="6932" max="6932" width="9.28515625" customWidth="1"/>
    <col min="6933" max="6933" width="12.85546875" customWidth="1"/>
    <col min="6934" max="6934" width="15.28515625" customWidth="1"/>
    <col min="6935" max="6935" width="11.7109375" customWidth="1"/>
    <col min="6936" max="6936" width="21.140625" customWidth="1"/>
    <col min="6937" max="6937" width="25" customWidth="1"/>
    <col min="6938" max="6939" width="21.140625" customWidth="1"/>
    <col min="6940" max="6940" width="25.85546875" customWidth="1"/>
    <col min="7169" max="7169" width="23.42578125" customWidth="1"/>
    <col min="7170" max="7170" width="28.140625" customWidth="1"/>
    <col min="7171" max="7171" width="21.140625" customWidth="1"/>
    <col min="7172" max="7172" width="20" customWidth="1"/>
    <col min="7173" max="7173" width="23.42578125" customWidth="1"/>
    <col min="7174" max="7174" width="17.5703125" customWidth="1"/>
    <col min="7175" max="7175" width="22.28515625" customWidth="1"/>
    <col min="7176" max="7176" width="20" customWidth="1"/>
    <col min="7177" max="7177" width="17.5703125" customWidth="1"/>
    <col min="7178" max="7178" width="4.5703125" customWidth="1"/>
    <col min="7179" max="7179" width="18.7109375" customWidth="1"/>
    <col min="7180" max="7180" width="21.140625" customWidth="1"/>
    <col min="7181" max="7181" width="16.42578125" customWidth="1"/>
    <col min="7182" max="7185" width="25" customWidth="1"/>
    <col min="7186" max="7186" width="20" customWidth="1"/>
    <col min="7187" max="7187" width="17.5703125" customWidth="1"/>
    <col min="7188" max="7188" width="9.28515625" customWidth="1"/>
    <col min="7189" max="7189" width="12.85546875" customWidth="1"/>
    <col min="7190" max="7190" width="15.28515625" customWidth="1"/>
    <col min="7191" max="7191" width="11.7109375" customWidth="1"/>
    <col min="7192" max="7192" width="21.140625" customWidth="1"/>
    <col min="7193" max="7193" width="25" customWidth="1"/>
    <col min="7194" max="7195" width="21.140625" customWidth="1"/>
    <col min="7196" max="7196" width="25.85546875" customWidth="1"/>
    <col min="7425" max="7425" width="23.42578125" customWidth="1"/>
    <col min="7426" max="7426" width="28.140625" customWidth="1"/>
    <col min="7427" max="7427" width="21.140625" customWidth="1"/>
    <col min="7428" max="7428" width="20" customWidth="1"/>
    <col min="7429" max="7429" width="23.42578125" customWidth="1"/>
    <col min="7430" max="7430" width="17.5703125" customWidth="1"/>
    <col min="7431" max="7431" width="22.28515625" customWidth="1"/>
    <col min="7432" max="7432" width="20" customWidth="1"/>
    <col min="7433" max="7433" width="17.5703125" customWidth="1"/>
    <col min="7434" max="7434" width="4.5703125" customWidth="1"/>
    <col min="7435" max="7435" width="18.7109375" customWidth="1"/>
    <col min="7436" max="7436" width="21.140625" customWidth="1"/>
    <col min="7437" max="7437" width="16.42578125" customWidth="1"/>
    <col min="7438" max="7441" width="25" customWidth="1"/>
    <col min="7442" max="7442" width="20" customWidth="1"/>
    <col min="7443" max="7443" width="17.5703125" customWidth="1"/>
    <col min="7444" max="7444" width="9.28515625" customWidth="1"/>
    <col min="7445" max="7445" width="12.85546875" customWidth="1"/>
    <col min="7446" max="7446" width="15.28515625" customWidth="1"/>
    <col min="7447" max="7447" width="11.7109375" customWidth="1"/>
    <col min="7448" max="7448" width="21.140625" customWidth="1"/>
    <col min="7449" max="7449" width="25" customWidth="1"/>
    <col min="7450" max="7451" width="21.140625" customWidth="1"/>
    <col min="7452" max="7452" width="25.85546875" customWidth="1"/>
    <col min="7681" max="7681" width="23.42578125" customWidth="1"/>
    <col min="7682" max="7682" width="28.140625" customWidth="1"/>
    <col min="7683" max="7683" width="21.140625" customWidth="1"/>
    <col min="7684" max="7684" width="20" customWidth="1"/>
    <col min="7685" max="7685" width="23.42578125" customWidth="1"/>
    <col min="7686" max="7686" width="17.5703125" customWidth="1"/>
    <col min="7687" max="7687" width="22.28515625" customWidth="1"/>
    <col min="7688" max="7688" width="20" customWidth="1"/>
    <col min="7689" max="7689" width="17.5703125" customWidth="1"/>
    <col min="7690" max="7690" width="4.5703125" customWidth="1"/>
    <col min="7691" max="7691" width="18.7109375" customWidth="1"/>
    <col min="7692" max="7692" width="21.140625" customWidth="1"/>
    <col min="7693" max="7693" width="16.42578125" customWidth="1"/>
    <col min="7694" max="7697" width="25" customWidth="1"/>
    <col min="7698" max="7698" width="20" customWidth="1"/>
    <col min="7699" max="7699" width="17.5703125" customWidth="1"/>
    <col min="7700" max="7700" width="9.28515625" customWidth="1"/>
    <col min="7701" max="7701" width="12.85546875" customWidth="1"/>
    <col min="7702" max="7702" width="15.28515625" customWidth="1"/>
    <col min="7703" max="7703" width="11.7109375" customWidth="1"/>
    <col min="7704" max="7704" width="21.140625" customWidth="1"/>
    <col min="7705" max="7705" width="25" customWidth="1"/>
    <col min="7706" max="7707" width="21.140625" customWidth="1"/>
    <col min="7708" max="7708" width="25.85546875" customWidth="1"/>
    <col min="7937" max="7937" width="23.42578125" customWidth="1"/>
    <col min="7938" max="7938" width="28.140625" customWidth="1"/>
    <col min="7939" max="7939" width="21.140625" customWidth="1"/>
    <col min="7940" max="7940" width="20" customWidth="1"/>
    <col min="7941" max="7941" width="23.42578125" customWidth="1"/>
    <col min="7942" max="7942" width="17.5703125" customWidth="1"/>
    <col min="7943" max="7943" width="22.28515625" customWidth="1"/>
    <col min="7944" max="7944" width="20" customWidth="1"/>
    <col min="7945" max="7945" width="17.5703125" customWidth="1"/>
    <col min="7946" max="7946" width="4.5703125" customWidth="1"/>
    <col min="7947" max="7947" width="18.7109375" customWidth="1"/>
    <col min="7948" max="7948" width="21.140625" customWidth="1"/>
    <col min="7949" max="7949" width="16.42578125" customWidth="1"/>
    <col min="7950" max="7953" width="25" customWidth="1"/>
    <col min="7954" max="7954" width="20" customWidth="1"/>
    <col min="7955" max="7955" width="17.5703125" customWidth="1"/>
    <col min="7956" max="7956" width="9.28515625" customWidth="1"/>
    <col min="7957" max="7957" width="12.85546875" customWidth="1"/>
    <col min="7958" max="7958" width="15.28515625" customWidth="1"/>
    <col min="7959" max="7959" width="11.7109375" customWidth="1"/>
    <col min="7960" max="7960" width="21.140625" customWidth="1"/>
    <col min="7961" max="7961" width="25" customWidth="1"/>
    <col min="7962" max="7963" width="21.140625" customWidth="1"/>
    <col min="7964" max="7964" width="25.85546875" customWidth="1"/>
    <col min="8193" max="8193" width="23.42578125" customWidth="1"/>
    <col min="8194" max="8194" width="28.140625" customWidth="1"/>
    <col min="8195" max="8195" width="21.140625" customWidth="1"/>
    <col min="8196" max="8196" width="20" customWidth="1"/>
    <col min="8197" max="8197" width="23.42578125" customWidth="1"/>
    <col min="8198" max="8198" width="17.5703125" customWidth="1"/>
    <col min="8199" max="8199" width="22.28515625" customWidth="1"/>
    <col min="8200" max="8200" width="20" customWidth="1"/>
    <col min="8201" max="8201" width="17.5703125" customWidth="1"/>
    <col min="8202" max="8202" width="4.5703125" customWidth="1"/>
    <col min="8203" max="8203" width="18.7109375" customWidth="1"/>
    <col min="8204" max="8204" width="21.140625" customWidth="1"/>
    <col min="8205" max="8205" width="16.42578125" customWidth="1"/>
    <col min="8206" max="8209" width="25" customWidth="1"/>
    <col min="8210" max="8210" width="20" customWidth="1"/>
    <col min="8211" max="8211" width="17.5703125" customWidth="1"/>
    <col min="8212" max="8212" width="9.28515625" customWidth="1"/>
    <col min="8213" max="8213" width="12.85546875" customWidth="1"/>
    <col min="8214" max="8214" width="15.28515625" customWidth="1"/>
    <col min="8215" max="8215" width="11.7109375" customWidth="1"/>
    <col min="8216" max="8216" width="21.140625" customWidth="1"/>
    <col min="8217" max="8217" width="25" customWidth="1"/>
    <col min="8218" max="8219" width="21.140625" customWidth="1"/>
    <col min="8220" max="8220" width="25.85546875" customWidth="1"/>
    <col min="8449" max="8449" width="23.42578125" customWidth="1"/>
    <col min="8450" max="8450" width="28.140625" customWidth="1"/>
    <col min="8451" max="8451" width="21.140625" customWidth="1"/>
    <col min="8452" max="8452" width="20" customWidth="1"/>
    <col min="8453" max="8453" width="23.42578125" customWidth="1"/>
    <col min="8454" max="8454" width="17.5703125" customWidth="1"/>
    <col min="8455" max="8455" width="22.28515625" customWidth="1"/>
    <col min="8456" max="8456" width="20" customWidth="1"/>
    <col min="8457" max="8457" width="17.5703125" customWidth="1"/>
    <col min="8458" max="8458" width="4.5703125" customWidth="1"/>
    <col min="8459" max="8459" width="18.7109375" customWidth="1"/>
    <col min="8460" max="8460" width="21.140625" customWidth="1"/>
    <col min="8461" max="8461" width="16.42578125" customWidth="1"/>
    <col min="8462" max="8465" width="25" customWidth="1"/>
    <col min="8466" max="8466" width="20" customWidth="1"/>
    <col min="8467" max="8467" width="17.5703125" customWidth="1"/>
    <col min="8468" max="8468" width="9.28515625" customWidth="1"/>
    <col min="8469" max="8469" width="12.85546875" customWidth="1"/>
    <col min="8470" max="8470" width="15.28515625" customWidth="1"/>
    <col min="8471" max="8471" width="11.7109375" customWidth="1"/>
    <col min="8472" max="8472" width="21.140625" customWidth="1"/>
    <col min="8473" max="8473" width="25" customWidth="1"/>
    <col min="8474" max="8475" width="21.140625" customWidth="1"/>
    <col min="8476" max="8476" width="25.85546875" customWidth="1"/>
    <col min="8705" max="8705" width="23.42578125" customWidth="1"/>
    <col min="8706" max="8706" width="28.140625" customWidth="1"/>
    <col min="8707" max="8707" width="21.140625" customWidth="1"/>
    <col min="8708" max="8708" width="20" customWidth="1"/>
    <col min="8709" max="8709" width="23.42578125" customWidth="1"/>
    <col min="8710" max="8710" width="17.5703125" customWidth="1"/>
    <col min="8711" max="8711" width="22.28515625" customWidth="1"/>
    <col min="8712" max="8712" width="20" customWidth="1"/>
    <col min="8713" max="8713" width="17.5703125" customWidth="1"/>
    <col min="8714" max="8714" width="4.5703125" customWidth="1"/>
    <col min="8715" max="8715" width="18.7109375" customWidth="1"/>
    <col min="8716" max="8716" width="21.140625" customWidth="1"/>
    <col min="8717" max="8717" width="16.42578125" customWidth="1"/>
    <col min="8718" max="8721" width="25" customWidth="1"/>
    <col min="8722" max="8722" width="20" customWidth="1"/>
    <col min="8723" max="8723" width="17.5703125" customWidth="1"/>
    <col min="8724" max="8724" width="9.28515625" customWidth="1"/>
    <col min="8725" max="8725" width="12.85546875" customWidth="1"/>
    <col min="8726" max="8726" width="15.28515625" customWidth="1"/>
    <col min="8727" max="8727" width="11.7109375" customWidth="1"/>
    <col min="8728" max="8728" width="21.140625" customWidth="1"/>
    <col min="8729" max="8729" width="25" customWidth="1"/>
    <col min="8730" max="8731" width="21.140625" customWidth="1"/>
    <col min="8732" max="8732" width="25.85546875" customWidth="1"/>
    <col min="8961" max="8961" width="23.42578125" customWidth="1"/>
    <col min="8962" max="8962" width="28.140625" customWidth="1"/>
    <col min="8963" max="8963" width="21.140625" customWidth="1"/>
    <col min="8964" max="8964" width="20" customWidth="1"/>
    <col min="8965" max="8965" width="23.42578125" customWidth="1"/>
    <col min="8966" max="8966" width="17.5703125" customWidth="1"/>
    <col min="8967" max="8967" width="22.28515625" customWidth="1"/>
    <col min="8968" max="8968" width="20" customWidth="1"/>
    <col min="8969" max="8969" width="17.5703125" customWidth="1"/>
    <col min="8970" max="8970" width="4.5703125" customWidth="1"/>
    <col min="8971" max="8971" width="18.7109375" customWidth="1"/>
    <col min="8972" max="8972" width="21.140625" customWidth="1"/>
    <col min="8973" max="8973" width="16.42578125" customWidth="1"/>
    <col min="8974" max="8977" width="25" customWidth="1"/>
    <col min="8978" max="8978" width="20" customWidth="1"/>
    <col min="8979" max="8979" width="17.5703125" customWidth="1"/>
    <col min="8980" max="8980" width="9.28515625" customWidth="1"/>
    <col min="8981" max="8981" width="12.85546875" customWidth="1"/>
    <col min="8982" max="8982" width="15.28515625" customWidth="1"/>
    <col min="8983" max="8983" width="11.7109375" customWidth="1"/>
    <col min="8984" max="8984" width="21.140625" customWidth="1"/>
    <col min="8985" max="8985" width="25" customWidth="1"/>
    <col min="8986" max="8987" width="21.140625" customWidth="1"/>
    <col min="8988" max="8988" width="25.85546875" customWidth="1"/>
    <col min="9217" max="9217" width="23.42578125" customWidth="1"/>
    <col min="9218" max="9218" width="28.140625" customWidth="1"/>
    <col min="9219" max="9219" width="21.140625" customWidth="1"/>
    <col min="9220" max="9220" width="20" customWidth="1"/>
    <col min="9221" max="9221" width="23.42578125" customWidth="1"/>
    <col min="9222" max="9222" width="17.5703125" customWidth="1"/>
    <col min="9223" max="9223" width="22.28515625" customWidth="1"/>
    <col min="9224" max="9224" width="20" customWidth="1"/>
    <col min="9225" max="9225" width="17.5703125" customWidth="1"/>
    <col min="9226" max="9226" width="4.5703125" customWidth="1"/>
    <col min="9227" max="9227" width="18.7109375" customWidth="1"/>
    <col min="9228" max="9228" width="21.140625" customWidth="1"/>
    <col min="9229" max="9229" width="16.42578125" customWidth="1"/>
    <col min="9230" max="9233" width="25" customWidth="1"/>
    <col min="9234" max="9234" width="20" customWidth="1"/>
    <col min="9235" max="9235" width="17.5703125" customWidth="1"/>
    <col min="9236" max="9236" width="9.28515625" customWidth="1"/>
    <col min="9237" max="9237" width="12.85546875" customWidth="1"/>
    <col min="9238" max="9238" width="15.28515625" customWidth="1"/>
    <col min="9239" max="9239" width="11.7109375" customWidth="1"/>
    <col min="9240" max="9240" width="21.140625" customWidth="1"/>
    <col min="9241" max="9241" width="25" customWidth="1"/>
    <col min="9242" max="9243" width="21.140625" customWidth="1"/>
    <col min="9244" max="9244" width="25.85546875" customWidth="1"/>
    <col min="9473" max="9473" width="23.42578125" customWidth="1"/>
    <col min="9474" max="9474" width="28.140625" customWidth="1"/>
    <col min="9475" max="9475" width="21.140625" customWidth="1"/>
    <col min="9476" max="9476" width="20" customWidth="1"/>
    <col min="9477" max="9477" width="23.42578125" customWidth="1"/>
    <col min="9478" max="9478" width="17.5703125" customWidth="1"/>
    <col min="9479" max="9479" width="22.28515625" customWidth="1"/>
    <col min="9480" max="9480" width="20" customWidth="1"/>
    <col min="9481" max="9481" width="17.5703125" customWidth="1"/>
    <col min="9482" max="9482" width="4.5703125" customWidth="1"/>
    <col min="9483" max="9483" width="18.7109375" customWidth="1"/>
    <col min="9484" max="9484" width="21.140625" customWidth="1"/>
    <col min="9485" max="9485" width="16.42578125" customWidth="1"/>
    <col min="9486" max="9489" width="25" customWidth="1"/>
    <col min="9490" max="9490" width="20" customWidth="1"/>
    <col min="9491" max="9491" width="17.5703125" customWidth="1"/>
    <col min="9492" max="9492" width="9.28515625" customWidth="1"/>
    <col min="9493" max="9493" width="12.85546875" customWidth="1"/>
    <col min="9494" max="9494" width="15.28515625" customWidth="1"/>
    <col min="9495" max="9495" width="11.7109375" customWidth="1"/>
    <col min="9496" max="9496" width="21.140625" customWidth="1"/>
    <col min="9497" max="9497" width="25" customWidth="1"/>
    <col min="9498" max="9499" width="21.140625" customWidth="1"/>
    <col min="9500" max="9500" width="25.85546875" customWidth="1"/>
    <col min="9729" max="9729" width="23.42578125" customWidth="1"/>
    <col min="9730" max="9730" width="28.140625" customWidth="1"/>
    <col min="9731" max="9731" width="21.140625" customWidth="1"/>
    <col min="9732" max="9732" width="20" customWidth="1"/>
    <col min="9733" max="9733" width="23.42578125" customWidth="1"/>
    <col min="9734" max="9734" width="17.5703125" customWidth="1"/>
    <col min="9735" max="9735" width="22.28515625" customWidth="1"/>
    <col min="9736" max="9736" width="20" customWidth="1"/>
    <col min="9737" max="9737" width="17.5703125" customWidth="1"/>
    <col min="9738" max="9738" width="4.5703125" customWidth="1"/>
    <col min="9739" max="9739" width="18.7109375" customWidth="1"/>
    <col min="9740" max="9740" width="21.140625" customWidth="1"/>
    <col min="9741" max="9741" width="16.42578125" customWidth="1"/>
    <col min="9742" max="9745" width="25" customWidth="1"/>
    <col min="9746" max="9746" width="20" customWidth="1"/>
    <col min="9747" max="9747" width="17.5703125" customWidth="1"/>
    <col min="9748" max="9748" width="9.28515625" customWidth="1"/>
    <col min="9749" max="9749" width="12.85546875" customWidth="1"/>
    <col min="9750" max="9750" width="15.28515625" customWidth="1"/>
    <col min="9751" max="9751" width="11.7109375" customWidth="1"/>
    <col min="9752" max="9752" width="21.140625" customWidth="1"/>
    <col min="9753" max="9753" width="25" customWidth="1"/>
    <col min="9754" max="9755" width="21.140625" customWidth="1"/>
    <col min="9756" max="9756" width="25.85546875" customWidth="1"/>
    <col min="9985" max="9985" width="23.42578125" customWidth="1"/>
    <col min="9986" max="9986" width="28.140625" customWidth="1"/>
    <col min="9987" max="9987" width="21.140625" customWidth="1"/>
    <col min="9988" max="9988" width="20" customWidth="1"/>
    <col min="9989" max="9989" width="23.42578125" customWidth="1"/>
    <col min="9990" max="9990" width="17.5703125" customWidth="1"/>
    <col min="9991" max="9991" width="22.28515625" customWidth="1"/>
    <col min="9992" max="9992" width="20" customWidth="1"/>
    <col min="9993" max="9993" width="17.5703125" customWidth="1"/>
    <col min="9994" max="9994" width="4.5703125" customWidth="1"/>
    <col min="9995" max="9995" width="18.7109375" customWidth="1"/>
    <col min="9996" max="9996" width="21.140625" customWidth="1"/>
    <col min="9997" max="9997" width="16.42578125" customWidth="1"/>
    <col min="9998" max="10001" width="25" customWidth="1"/>
    <col min="10002" max="10002" width="20" customWidth="1"/>
    <col min="10003" max="10003" width="17.5703125" customWidth="1"/>
    <col min="10004" max="10004" width="9.28515625" customWidth="1"/>
    <col min="10005" max="10005" width="12.85546875" customWidth="1"/>
    <col min="10006" max="10006" width="15.28515625" customWidth="1"/>
    <col min="10007" max="10007" width="11.7109375" customWidth="1"/>
    <col min="10008" max="10008" width="21.140625" customWidth="1"/>
    <col min="10009" max="10009" width="25" customWidth="1"/>
    <col min="10010" max="10011" width="21.140625" customWidth="1"/>
    <col min="10012" max="10012" width="25.85546875" customWidth="1"/>
    <col min="10241" max="10241" width="23.42578125" customWidth="1"/>
    <col min="10242" max="10242" width="28.140625" customWidth="1"/>
    <col min="10243" max="10243" width="21.140625" customWidth="1"/>
    <col min="10244" max="10244" width="20" customWidth="1"/>
    <col min="10245" max="10245" width="23.42578125" customWidth="1"/>
    <col min="10246" max="10246" width="17.5703125" customWidth="1"/>
    <col min="10247" max="10247" width="22.28515625" customWidth="1"/>
    <col min="10248" max="10248" width="20" customWidth="1"/>
    <col min="10249" max="10249" width="17.5703125" customWidth="1"/>
    <col min="10250" max="10250" width="4.5703125" customWidth="1"/>
    <col min="10251" max="10251" width="18.7109375" customWidth="1"/>
    <col min="10252" max="10252" width="21.140625" customWidth="1"/>
    <col min="10253" max="10253" width="16.42578125" customWidth="1"/>
    <col min="10254" max="10257" width="25" customWidth="1"/>
    <col min="10258" max="10258" width="20" customWidth="1"/>
    <col min="10259" max="10259" width="17.5703125" customWidth="1"/>
    <col min="10260" max="10260" width="9.28515625" customWidth="1"/>
    <col min="10261" max="10261" width="12.85546875" customWidth="1"/>
    <col min="10262" max="10262" width="15.28515625" customWidth="1"/>
    <col min="10263" max="10263" width="11.7109375" customWidth="1"/>
    <col min="10264" max="10264" width="21.140625" customWidth="1"/>
    <col min="10265" max="10265" width="25" customWidth="1"/>
    <col min="10266" max="10267" width="21.140625" customWidth="1"/>
    <col min="10268" max="10268" width="25.85546875" customWidth="1"/>
    <col min="10497" max="10497" width="23.42578125" customWidth="1"/>
    <col min="10498" max="10498" width="28.140625" customWidth="1"/>
    <col min="10499" max="10499" width="21.140625" customWidth="1"/>
    <col min="10500" max="10500" width="20" customWidth="1"/>
    <col min="10501" max="10501" width="23.42578125" customWidth="1"/>
    <col min="10502" max="10502" width="17.5703125" customWidth="1"/>
    <col min="10503" max="10503" width="22.28515625" customWidth="1"/>
    <col min="10504" max="10504" width="20" customWidth="1"/>
    <col min="10505" max="10505" width="17.5703125" customWidth="1"/>
    <col min="10506" max="10506" width="4.5703125" customWidth="1"/>
    <col min="10507" max="10507" width="18.7109375" customWidth="1"/>
    <col min="10508" max="10508" width="21.140625" customWidth="1"/>
    <col min="10509" max="10509" width="16.42578125" customWidth="1"/>
    <col min="10510" max="10513" width="25" customWidth="1"/>
    <col min="10514" max="10514" width="20" customWidth="1"/>
    <col min="10515" max="10515" width="17.5703125" customWidth="1"/>
    <col min="10516" max="10516" width="9.28515625" customWidth="1"/>
    <col min="10517" max="10517" width="12.85546875" customWidth="1"/>
    <col min="10518" max="10518" width="15.28515625" customWidth="1"/>
    <col min="10519" max="10519" width="11.7109375" customWidth="1"/>
    <col min="10520" max="10520" width="21.140625" customWidth="1"/>
    <col min="10521" max="10521" width="25" customWidth="1"/>
    <col min="10522" max="10523" width="21.140625" customWidth="1"/>
    <col min="10524" max="10524" width="25.85546875" customWidth="1"/>
    <col min="10753" max="10753" width="23.42578125" customWidth="1"/>
    <col min="10754" max="10754" width="28.140625" customWidth="1"/>
    <col min="10755" max="10755" width="21.140625" customWidth="1"/>
    <col min="10756" max="10756" width="20" customWidth="1"/>
    <col min="10757" max="10757" width="23.42578125" customWidth="1"/>
    <col min="10758" max="10758" width="17.5703125" customWidth="1"/>
    <col min="10759" max="10759" width="22.28515625" customWidth="1"/>
    <col min="10760" max="10760" width="20" customWidth="1"/>
    <col min="10761" max="10761" width="17.5703125" customWidth="1"/>
    <col min="10762" max="10762" width="4.5703125" customWidth="1"/>
    <col min="10763" max="10763" width="18.7109375" customWidth="1"/>
    <col min="10764" max="10764" width="21.140625" customWidth="1"/>
    <col min="10765" max="10765" width="16.42578125" customWidth="1"/>
    <col min="10766" max="10769" width="25" customWidth="1"/>
    <col min="10770" max="10770" width="20" customWidth="1"/>
    <col min="10771" max="10771" width="17.5703125" customWidth="1"/>
    <col min="10772" max="10772" width="9.28515625" customWidth="1"/>
    <col min="10773" max="10773" width="12.85546875" customWidth="1"/>
    <col min="10774" max="10774" width="15.28515625" customWidth="1"/>
    <col min="10775" max="10775" width="11.7109375" customWidth="1"/>
    <col min="10776" max="10776" width="21.140625" customWidth="1"/>
    <col min="10777" max="10777" width="25" customWidth="1"/>
    <col min="10778" max="10779" width="21.140625" customWidth="1"/>
    <col min="10780" max="10780" width="25.85546875" customWidth="1"/>
    <col min="11009" max="11009" width="23.42578125" customWidth="1"/>
    <col min="11010" max="11010" width="28.140625" customWidth="1"/>
    <col min="11011" max="11011" width="21.140625" customWidth="1"/>
    <col min="11012" max="11012" width="20" customWidth="1"/>
    <col min="11013" max="11013" width="23.42578125" customWidth="1"/>
    <col min="11014" max="11014" width="17.5703125" customWidth="1"/>
    <col min="11015" max="11015" width="22.28515625" customWidth="1"/>
    <col min="11016" max="11016" width="20" customWidth="1"/>
    <col min="11017" max="11017" width="17.5703125" customWidth="1"/>
    <col min="11018" max="11018" width="4.5703125" customWidth="1"/>
    <col min="11019" max="11019" width="18.7109375" customWidth="1"/>
    <col min="11020" max="11020" width="21.140625" customWidth="1"/>
    <col min="11021" max="11021" width="16.42578125" customWidth="1"/>
    <col min="11022" max="11025" width="25" customWidth="1"/>
    <col min="11026" max="11026" width="20" customWidth="1"/>
    <col min="11027" max="11027" width="17.5703125" customWidth="1"/>
    <col min="11028" max="11028" width="9.28515625" customWidth="1"/>
    <col min="11029" max="11029" width="12.85546875" customWidth="1"/>
    <col min="11030" max="11030" width="15.28515625" customWidth="1"/>
    <col min="11031" max="11031" width="11.7109375" customWidth="1"/>
    <col min="11032" max="11032" width="21.140625" customWidth="1"/>
    <col min="11033" max="11033" width="25" customWidth="1"/>
    <col min="11034" max="11035" width="21.140625" customWidth="1"/>
    <col min="11036" max="11036" width="25.85546875" customWidth="1"/>
    <col min="11265" max="11265" width="23.42578125" customWidth="1"/>
    <col min="11266" max="11266" width="28.140625" customWidth="1"/>
    <col min="11267" max="11267" width="21.140625" customWidth="1"/>
    <col min="11268" max="11268" width="20" customWidth="1"/>
    <col min="11269" max="11269" width="23.42578125" customWidth="1"/>
    <col min="11270" max="11270" width="17.5703125" customWidth="1"/>
    <col min="11271" max="11271" width="22.28515625" customWidth="1"/>
    <col min="11272" max="11272" width="20" customWidth="1"/>
    <col min="11273" max="11273" width="17.5703125" customWidth="1"/>
    <col min="11274" max="11274" width="4.5703125" customWidth="1"/>
    <col min="11275" max="11275" width="18.7109375" customWidth="1"/>
    <col min="11276" max="11276" width="21.140625" customWidth="1"/>
    <col min="11277" max="11277" width="16.42578125" customWidth="1"/>
    <col min="11278" max="11281" width="25" customWidth="1"/>
    <col min="11282" max="11282" width="20" customWidth="1"/>
    <col min="11283" max="11283" width="17.5703125" customWidth="1"/>
    <col min="11284" max="11284" width="9.28515625" customWidth="1"/>
    <col min="11285" max="11285" width="12.85546875" customWidth="1"/>
    <col min="11286" max="11286" width="15.28515625" customWidth="1"/>
    <col min="11287" max="11287" width="11.7109375" customWidth="1"/>
    <col min="11288" max="11288" width="21.140625" customWidth="1"/>
    <col min="11289" max="11289" width="25" customWidth="1"/>
    <col min="11290" max="11291" width="21.140625" customWidth="1"/>
    <col min="11292" max="11292" width="25.85546875" customWidth="1"/>
    <col min="11521" max="11521" width="23.42578125" customWidth="1"/>
    <col min="11522" max="11522" width="28.140625" customWidth="1"/>
    <col min="11523" max="11523" width="21.140625" customWidth="1"/>
    <col min="11524" max="11524" width="20" customWidth="1"/>
    <col min="11525" max="11525" width="23.42578125" customWidth="1"/>
    <col min="11526" max="11526" width="17.5703125" customWidth="1"/>
    <col min="11527" max="11527" width="22.28515625" customWidth="1"/>
    <col min="11528" max="11528" width="20" customWidth="1"/>
    <col min="11529" max="11529" width="17.5703125" customWidth="1"/>
    <col min="11530" max="11530" width="4.5703125" customWidth="1"/>
    <col min="11531" max="11531" width="18.7109375" customWidth="1"/>
    <col min="11532" max="11532" width="21.140625" customWidth="1"/>
    <col min="11533" max="11533" width="16.42578125" customWidth="1"/>
    <col min="11534" max="11537" width="25" customWidth="1"/>
    <col min="11538" max="11538" width="20" customWidth="1"/>
    <col min="11539" max="11539" width="17.5703125" customWidth="1"/>
    <col min="11540" max="11540" width="9.28515625" customWidth="1"/>
    <col min="11541" max="11541" width="12.85546875" customWidth="1"/>
    <col min="11542" max="11542" width="15.28515625" customWidth="1"/>
    <col min="11543" max="11543" width="11.7109375" customWidth="1"/>
    <col min="11544" max="11544" width="21.140625" customWidth="1"/>
    <col min="11545" max="11545" width="25" customWidth="1"/>
    <col min="11546" max="11547" width="21.140625" customWidth="1"/>
    <col min="11548" max="11548" width="25.85546875" customWidth="1"/>
    <col min="11777" max="11777" width="23.42578125" customWidth="1"/>
    <col min="11778" max="11778" width="28.140625" customWidth="1"/>
    <col min="11779" max="11779" width="21.140625" customWidth="1"/>
    <col min="11780" max="11780" width="20" customWidth="1"/>
    <col min="11781" max="11781" width="23.42578125" customWidth="1"/>
    <col min="11782" max="11782" width="17.5703125" customWidth="1"/>
    <col min="11783" max="11783" width="22.28515625" customWidth="1"/>
    <col min="11784" max="11784" width="20" customWidth="1"/>
    <col min="11785" max="11785" width="17.5703125" customWidth="1"/>
    <col min="11786" max="11786" width="4.5703125" customWidth="1"/>
    <col min="11787" max="11787" width="18.7109375" customWidth="1"/>
    <col min="11788" max="11788" width="21.140625" customWidth="1"/>
    <col min="11789" max="11789" width="16.42578125" customWidth="1"/>
    <col min="11790" max="11793" width="25" customWidth="1"/>
    <col min="11794" max="11794" width="20" customWidth="1"/>
    <col min="11795" max="11795" width="17.5703125" customWidth="1"/>
    <col min="11796" max="11796" width="9.28515625" customWidth="1"/>
    <col min="11797" max="11797" width="12.85546875" customWidth="1"/>
    <col min="11798" max="11798" width="15.28515625" customWidth="1"/>
    <col min="11799" max="11799" width="11.7109375" customWidth="1"/>
    <col min="11800" max="11800" width="21.140625" customWidth="1"/>
    <col min="11801" max="11801" width="25" customWidth="1"/>
    <col min="11802" max="11803" width="21.140625" customWidth="1"/>
    <col min="11804" max="11804" width="25.85546875" customWidth="1"/>
    <col min="12033" max="12033" width="23.42578125" customWidth="1"/>
    <col min="12034" max="12034" width="28.140625" customWidth="1"/>
    <col min="12035" max="12035" width="21.140625" customWidth="1"/>
    <col min="12036" max="12036" width="20" customWidth="1"/>
    <col min="12037" max="12037" width="23.42578125" customWidth="1"/>
    <col min="12038" max="12038" width="17.5703125" customWidth="1"/>
    <col min="12039" max="12039" width="22.28515625" customWidth="1"/>
    <col min="12040" max="12040" width="20" customWidth="1"/>
    <col min="12041" max="12041" width="17.5703125" customWidth="1"/>
    <col min="12042" max="12042" width="4.5703125" customWidth="1"/>
    <col min="12043" max="12043" width="18.7109375" customWidth="1"/>
    <col min="12044" max="12044" width="21.140625" customWidth="1"/>
    <col min="12045" max="12045" width="16.42578125" customWidth="1"/>
    <col min="12046" max="12049" width="25" customWidth="1"/>
    <col min="12050" max="12050" width="20" customWidth="1"/>
    <col min="12051" max="12051" width="17.5703125" customWidth="1"/>
    <col min="12052" max="12052" width="9.28515625" customWidth="1"/>
    <col min="12053" max="12053" width="12.85546875" customWidth="1"/>
    <col min="12054" max="12054" width="15.28515625" customWidth="1"/>
    <col min="12055" max="12055" width="11.7109375" customWidth="1"/>
    <col min="12056" max="12056" width="21.140625" customWidth="1"/>
    <col min="12057" max="12057" width="25" customWidth="1"/>
    <col min="12058" max="12059" width="21.140625" customWidth="1"/>
    <col min="12060" max="12060" width="25.85546875" customWidth="1"/>
    <col min="12289" max="12289" width="23.42578125" customWidth="1"/>
    <col min="12290" max="12290" width="28.140625" customWidth="1"/>
    <col min="12291" max="12291" width="21.140625" customWidth="1"/>
    <col min="12292" max="12292" width="20" customWidth="1"/>
    <col min="12293" max="12293" width="23.42578125" customWidth="1"/>
    <col min="12294" max="12294" width="17.5703125" customWidth="1"/>
    <col min="12295" max="12295" width="22.28515625" customWidth="1"/>
    <col min="12296" max="12296" width="20" customWidth="1"/>
    <col min="12297" max="12297" width="17.5703125" customWidth="1"/>
    <col min="12298" max="12298" width="4.5703125" customWidth="1"/>
    <col min="12299" max="12299" width="18.7109375" customWidth="1"/>
    <col min="12300" max="12300" width="21.140625" customWidth="1"/>
    <col min="12301" max="12301" width="16.42578125" customWidth="1"/>
    <col min="12302" max="12305" width="25" customWidth="1"/>
    <col min="12306" max="12306" width="20" customWidth="1"/>
    <col min="12307" max="12307" width="17.5703125" customWidth="1"/>
    <col min="12308" max="12308" width="9.28515625" customWidth="1"/>
    <col min="12309" max="12309" width="12.85546875" customWidth="1"/>
    <col min="12310" max="12310" width="15.28515625" customWidth="1"/>
    <col min="12311" max="12311" width="11.7109375" customWidth="1"/>
    <col min="12312" max="12312" width="21.140625" customWidth="1"/>
    <col min="12313" max="12313" width="25" customWidth="1"/>
    <col min="12314" max="12315" width="21.140625" customWidth="1"/>
    <col min="12316" max="12316" width="25.85546875" customWidth="1"/>
    <col min="12545" max="12545" width="23.42578125" customWidth="1"/>
    <col min="12546" max="12546" width="28.140625" customWidth="1"/>
    <col min="12547" max="12547" width="21.140625" customWidth="1"/>
    <col min="12548" max="12548" width="20" customWidth="1"/>
    <col min="12549" max="12549" width="23.42578125" customWidth="1"/>
    <col min="12550" max="12550" width="17.5703125" customWidth="1"/>
    <col min="12551" max="12551" width="22.28515625" customWidth="1"/>
    <col min="12552" max="12552" width="20" customWidth="1"/>
    <col min="12553" max="12553" width="17.5703125" customWidth="1"/>
    <col min="12554" max="12554" width="4.5703125" customWidth="1"/>
    <col min="12555" max="12555" width="18.7109375" customWidth="1"/>
    <col min="12556" max="12556" width="21.140625" customWidth="1"/>
    <col min="12557" max="12557" width="16.42578125" customWidth="1"/>
    <col min="12558" max="12561" width="25" customWidth="1"/>
    <col min="12562" max="12562" width="20" customWidth="1"/>
    <col min="12563" max="12563" width="17.5703125" customWidth="1"/>
    <col min="12564" max="12564" width="9.28515625" customWidth="1"/>
    <col min="12565" max="12565" width="12.85546875" customWidth="1"/>
    <col min="12566" max="12566" width="15.28515625" customWidth="1"/>
    <col min="12567" max="12567" width="11.7109375" customWidth="1"/>
    <col min="12568" max="12568" width="21.140625" customWidth="1"/>
    <col min="12569" max="12569" width="25" customWidth="1"/>
    <col min="12570" max="12571" width="21.140625" customWidth="1"/>
    <col min="12572" max="12572" width="25.85546875" customWidth="1"/>
    <col min="12801" max="12801" width="23.42578125" customWidth="1"/>
    <col min="12802" max="12802" width="28.140625" customWidth="1"/>
    <col min="12803" max="12803" width="21.140625" customWidth="1"/>
    <col min="12804" max="12804" width="20" customWidth="1"/>
    <col min="12805" max="12805" width="23.42578125" customWidth="1"/>
    <col min="12806" max="12806" width="17.5703125" customWidth="1"/>
    <col min="12807" max="12807" width="22.28515625" customWidth="1"/>
    <col min="12808" max="12808" width="20" customWidth="1"/>
    <col min="12809" max="12809" width="17.5703125" customWidth="1"/>
    <col min="12810" max="12810" width="4.5703125" customWidth="1"/>
    <col min="12811" max="12811" width="18.7109375" customWidth="1"/>
    <col min="12812" max="12812" width="21.140625" customWidth="1"/>
    <col min="12813" max="12813" width="16.42578125" customWidth="1"/>
    <col min="12814" max="12817" width="25" customWidth="1"/>
    <col min="12818" max="12818" width="20" customWidth="1"/>
    <col min="12819" max="12819" width="17.5703125" customWidth="1"/>
    <col min="12820" max="12820" width="9.28515625" customWidth="1"/>
    <col min="12821" max="12821" width="12.85546875" customWidth="1"/>
    <col min="12822" max="12822" width="15.28515625" customWidth="1"/>
    <col min="12823" max="12823" width="11.7109375" customWidth="1"/>
    <col min="12824" max="12824" width="21.140625" customWidth="1"/>
    <col min="12825" max="12825" width="25" customWidth="1"/>
    <col min="12826" max="12827" width="21.140625" customWidth="1"/>
    <col min="12828" max="12828" width="25.85546875" customWidth="1"/>
    <col min="13057" max="13057" width="23.42578125" customWidth="1"/>
    <col min="13058" max="13058" width="28.140625" customWidth="1"/>
    <col min="13059" max="13059" width="21.140625" customWidth="1"/>
    <col min="13060" max="13060" width="20" customWidth="1"/>
    <col min="13061" max="13061" width="23.42578125" customWidth="1"/>
    <col min="13062" max="13062" width="17.5703125" customWidth="1"/>
    <col min="13063" max="13063" width="22.28515625" customWidth="1"/>
    <col min="13064" max="13064" width="20" customWidth="1"/>
    <col min="13065" max="13065" width="17.5703125" customWidth="1"/>
    <col min="13066" max="13066" width="4.5703125" customWidth="1"/>
    <col min="13067" max="13067" width="18.7109375" customWidth="1"/>
    <col min="13068" max="13068" width="21.140625" customWidth="1"/>
    <col min="13069" max="13069" width="16.42578125" customWidth="1"/>
    <col min="13070" max="13073" width="25" customWidth="1"/>
    <col min="13074" max="13074" width="20" customWidth="1"/>
    <col min="13075" max="13075" width="17.5703125" customWidth="1"/>
    <col min="13076" max="13076" width="9.28515625" customWidth="1"/>
    <col min="13077" max="13077" width="12.85546875" customWidth="1"/>
    <col min="13078" max="13078" width="15.28515625" customWidth="1"/>
    <col min="13079" max="13079" width="11.7109375" customWidth="1"/>
    <col min="13080" max="13080" width="21.140625" customWidth="1"/>
    <col min="13081" max="13081" width="25" customWidth="1"/>
    <col min="13082" max="13083" width="21.140625" customWidth="1"/>
    <col min="13084" max="13084" width="25.85546875" customWidth="1"/>
    <col min="13313" max="13313" width="23.42578125" customWidth="1"/>
    <col min="13314" max="13314" width="28.140625" customWidth="1"/>
    <col min="13315" max="13315" width="21.140625" customWidth="1"/>
    <col min="13316" max="13316" width="20" customWidth="1"/>
    <col min="13317" max="13317" width="23.42578125" customWidth="1"/>
    <col min="13318" max="13318" width="17.5703125" customWidth="1"/>
    <col min="13319" max="13319" width="22.28515625" customWidth="1"/>
    <col min="13320" max="13320" width="20" customWidth="1"/>
    <col min="13321" max="13321" width="17.5703125" customWidth="1"/>
    <col min="13322" max="13322" width="4.5703125" customWidth="1"/>
    <col min="13323" max="13323" width="18.7109375" customWidth="1"/>
    <col min="13324" max="13324" width="21.140625" customWidth="1"/>
    <col min="13325" max="13325" width="16.42578125" customWidth="1"/>
    <col min="13326" max="13329" width="25" customWidth="1"/>
    <col min="13330" max="13330" width="20" customWidth="1"/>
    <col min="13331" max="13331" width="17.5703125" customWidth="1"/>
    <col min="13332" max="13332" width="9.28515625" customWidth="1"/>
    <col min="13333" max="13333" width="12.85546875" customWidth="1"/>
    <col min="13334" max="13334" width="15.28515625" customWidth="1"/>
    <col min="13335" max="13335" width="11.7109375" customWidth="1"/>
    <col min="13336" max="13336" width="21.140625" customWidth="1"/>
    <col min="13337" max="13337" width="25" customWidth="1"/>
    <col min="13338" max="13339" width="21.140625" customWidth="1"/>
    <col min="13340" max="13340" width="25.85546875" customWidth="1"/>
    <col min="13569" max="13569" width="23.42578125" customWidth="1"/>
    <col min="13570" max="13570" width="28.140625" customWidth="1"/>
    <col min="13571" max="13571" width="21.140625" customWidth="1"/>
    <col min="13572" max="13572" width="20" customWidth="1"/>
    <col min="13573" max="13573" width="23.42578125" customWidth="1"/>
    <col min="13574" max="13574" width="17.5703125" customWidth="1"/>
    <col min="13575" max="13575" width="22.28515625" customWidth="1"/>
    <col min="13576" max="13576" width="20" customWidth="1"/>
    <col min="13577" max="13577" width="17.5703125" customWidth="1"/>
    <col min="13578" max="13578" width="4.5703125" customWidth="1"/>
    <col min="13579" max="13579" width="18.7109375" customWidth="1"/>
    <col min="13580" max="13580" width="21.140625" customWidth="1"/>
    <col min="13581" max="13581" width="16.42578125" customWidth="1"/>
    <col min="13582" max="13585" width="25" customWidth="1"/>
    <col min="13586" max="13586" width="20" customWidth="1"/>
    <col min="13587" max="13587" width="17.5703125" customWidth="1"/>
    <col min="13588" max="13588" width="9.28515625" customWidth="1"/>
    <col min="13589" max="13589" width="12.85546875" customWidth="1"/>
    <col min="13590" max="13590" width="15.28515625" customWidth="1"/>
    <col min="13591" max="13591" width="11.7109375" customWidth="1"/>
    <col min="13592" max="13592" width="21.140625" customWidth="1"/>
    <col min="13593" max="13593" width="25" customWidth="1"/>
    <col min="13594" max="13595" width="21.140625" customWidth="1"/>
    <col min="13596" max="13596" width="25.85546875" customWidth="1"/>
    <col min="13825" max="13825" width="23.42578125" customWidth="1"/>
    <col min="13826" max="13826" width="28.140625" customWidth="1"/>
    <col min="13827" max="13827" width="21.140625" customWidth="1"/>
    <col min="13828" max="13828" width="20" customWidth="1"/>
    <col min="13829" max="13829" width="23.42578125" customWidth="1"/>
    <col min="13830" max="13830" width="17.5703125" customWidth="1"/>
    <col min="13831" max="13831" width="22.28515625" customWidth="1"/>
    <col min="13832" max="13832" width="20" customWidth="1"/>
    <col min="13833" max="13833" width="17.5703125" customWidth="1"/>
    <col min="13834" max="13834" width="4.5703125" customWidth="1"/>
    <col min="13835" max="13835" width="18.7109375" customWidth="1"/>
    <col min="13836" max="13836" width="21.140625" customWidth="1"/>
    <col min="13837" max="13837" width="16.42578125" customWidth="1"/>
    <col min="13838" max="13841" width="25" customWidth="1"/>
    <col min="13842" max="13842" width="20" customWidth="1"/>
    <col min="13843" max="13843" width="17.5703125" customWidth="1"/>
    <col min="13844" max="13844" width="9.28515625" customWidth="1"/>
    <col min="13845" max="13845" width="12.85546875" customWidth="1"/>
    <col min="13846" max="13846" width="15.28515625" customWidth="1"/>
    <col min="13847" max="13847" width="11.7109375" customWidth="1"/>
    <col min="13848" max="13848" width="21.140625" customWidth="1"/>
    <col min="13849" max="13849" width="25" customWidth="1"/>
    <col min="13850" max="13851" width="21.140625" customWidth="1"/>
    <col min="13852" max="13852" width="25.85546875" customWidth="1"/>
    <col min="14081" max="14081" width="23.42578125" customWidth="1"/>
    <col min="14082" max="14082" width="28.140625" customWidth="1"/>
    <col min="14083" max="14083" width="21.140625" customWidth="1"/>
    <col min="14084" max="14084" width="20" customWidth="1"/>
    <col min="14085" max="14085" width="23.42578125" customWidth="1"/>
    <col min="14086" max="14086" width="17.5703125" customWidth="1"/>
    <col min="14087" max="14087" width="22.28515625" customWidth="1"/>
    <col min="14088" max="14088" width="20" customWidth="1"/>
    <col min="14089" max="14089" width="17.5703125" customWidth="1"/>
    <col min="14090" max="14090" width="4.5703125" customWidth="1"/>
    <col min="14091" max="14091" width="18.7109375" customWidth="1"/>
    <col min="14092" max="14092" width="21.140625" customWidth="1"/>
    <col min="14093" max="14093" width="16.42578125" customWidth="1"/>
    <col min="14094" max="14097" width="25" customWidth="1"/>
    <col min="14098" max="14098" width="20" customWidth="1"/>
    <col min="14099" max="14099" width="17.5703125" customWidth="1"/>
    <col min="14100" max="14100" width="9.28515625" customWidth="1"/>
    <col min="14101" max="14101" width="12.85546875" customWidth="1"/>
    <col min="14102" max="14102" width="15.28515625" customWidth="1"/>
    <col min="14103" max="14103" width="11.7109375" customWidth="1"/>
    <col min="14104" max="14104" width="21.140625" customWidth="1"/>
    <col min="14105" max="14105" width="25" customWidth="1"/>
    <col min="14106" max="14107" width="21.140625" customWidth="1"/>
    <col min="14108" max="14108" width="25.85546875" customWidth="1"/>
    <col min="14337" max="14337" width="23.42578125" customWidth="1"/>
    <col min="14338" max="14338" width="28.140625" customWidth="1"/>
    <col min="14339" max="14339" width="21.140625" customWidth="1"/>
    <col min="14340" max="14340" width="20" customWidth="1"/>
    <col min="14341" max="14341" width="23.42578125" customWidth="1"/>
    <col min="14342" max="14342" width="17.5703125" customWidth="1"/>
    <col min="14343" max="14343" width="22.28515625" customWidth="1"/>
    <col min="14344" max="14344" width="20" customWidth="1"/>
    <col min="14345" max="14345" width="17.5703125" customWidth="1"/>
    <col min="14346" max="14346" width="4.5703125" customWidth="1"/>
    <col min="14347" max="14347" width="18.7109375" customWidth="1"/>
    <col min="14348" max="14348" width="21.140625" customWidth="1"/>
    <col min="14349" max="14349" width="16.42578125" customWidth="1"/>
    <col min="14350" max="14353" width="25" customWidth="1"/>
    <col min="14354" max="14354" width="20" customWidth="1"/>
    <col min="14355" max="14355" width="17.5703125" customWidth="1"/>
    <col min="14356" max="14356" width="9.28515625" customWidth="1"/>
    <col min="14357" max="14357" width="12.85546875" customWidth="1"/>
    <col min="14358" max="14358" width="15.28515625" customWidth="1"/>
    <col min="14359" max="14359" width="11.7109375" customWidth="1"/>
    <col min="14360" max="14360" width="21.140625" customWidth="1"/>
    <col min="14361" max="14361" width="25" customWidth="1"/>
    <col min="14362" max="14363" width="21.140625" customWidth="1"/>
    <col min="14364" max="14364" width="25.85546875" customWidth="1"/>
    <col min="14593" max="14593" width="23.42578125" customWidth="1"/>
    <col min="14594" max="14594" width="28.140625" customWidth="1"/>
    <col min="14595" max="14595" width="21.140625" customWidth="1"/>
    <col min="14596" max="14596" width="20" customWidth="1"/>
    <col min="14597" max="14597" width="23.42578125" customWidth="1"/>
    <col min="14598" max="14598" width="17.5703125" customWidth="1"/>
    <col min="14599" max="14599" width="22.28515625" customWidth="1"/>
    <col min="14600" max="14600" width="20" customWidth="1"/>
    <col min="14601" max="14601" width="17.5703125" customWidth="1"/>
    <col min="14602" max="14602" width="4.5703125" customWidth="1"/>
    <col min="14603" max="14603" width="18.7109375" customWidth="1"/>
    <col min="14604" max="14604" width="21.140625" customWidth="1"/>
    <col min="14605" max="14605" width="16.42578125" customWidth="1"/>
    <col min="14606" max="14609" width="25" customWidth="1"/>
    <col min="14610" max="14610" width="20" customWidth="1"/>
    <col min="14611" max="14611" width="17.5703125" customWidth="1"/>
    <col min="14612" max="14612" width="9.28515625" customWidth="1"/>
    <col min="14613" max="14613" width="12.85546875" customWidth="1"/>
    <col min="14614" max="14614" width="15.28515625" customWidth="1"/>
    <col min="14615" max="14615" width="11.7109375" customWidth="1"/>
    <col min="14616" max="14616" width="21.140625" customWidth="1"/>
    <col min="14617" max="14617" width="25" customWidth="1"/>
    <col min="14618" max="14619" width="21.140625" customWidth="1"/>
    <col min="14620" max="14620" width="25.85546875" customWidth="1"/>
    <col min="14849" max="14849" width="23.42578125" customWidth="1"/>
    <col min="14850" max="14850" width="28.140625" customWidth="1"/>
    <col min="14851" max="14851" width="21.140625" customWidth="1"/>
    <col min="14852" max="14852" width="20" customWidth="1"/>
    <col min="14853" max="14853" width="23.42578125" customWidth="1"/>
    <col min="14854" max="14854" width="17.5703125" customWidth="1"/>
    <col min="14855" max="14855" width="22.28515625" customWidth="1"/>
    <col min="14856" max="14856" width="20" customWidth="1"/>
    <col min="14857" max="14857" width="17.5703125" customWidth="1"/>
    <col min="14858" max="14858" width="4.5703125" customWidth="1"/>
    <col min="14859" max="14859" width="18.7109375" customWidth="1"/>
    <col min="14860" max="14860" width="21.140625" customWidth="1"/>
    <col min="14861" max="14861" width="16.42578125" customWidth="1"/>
    <col min="14862" max="14865" width="25" customWidth="1"/>
    <col min="14866" max="14866" width="20" customWidth="1"/>
    <col min="14867" max="14867" width="17.5703125" customWidth="1"/>
    <col min="14868" max="14868" width="9.28515625" customWidth="1"/>
    <col min="14869" max="14869" width="12.85546875" customWidth="1"/>
    <col min="14870" max="14870" width="15.28515625" customWidth="1"/>
    <col min="14871" max="14871" width="11.7109375" customWidth="1"/>
    <col min="14872" max="14872" width="21.140625" customWidth="1"/>
    <col min="14873" max="14873" width="25" customWidth="1"/>
    <col min="14874" max="14875" width="21.140625" customWidth="1"/>
    <col min="14876" max="14876" width="25.85546875" customWidth="1"/>
    <col min="15105" max="15105" width="23.42578125" customWidth="1"/>
    <col min="15106" max="15106" width="28.140625" customWidth="1"/>
    <col min="15107" max="15107" width="21.140625" customWidth="1"/>
    <col min="15108" max="15108" width="20" customWidth="1"/>
    <col min="15109" max="15109" width="23.42578125" customWidth="1"/>
    <col min="15110" max="15110" width="17.5703125" customWidth="1"/>
    <col min="15111" max="15111" width="22.28515625" customWidth="1"/>
    <col min="15112" max="15112" width="20" customWidth="1"/>
    <col min="15113" max="15113" width="17.5703125" customWidth="1"/>
    <col min="15114" max="15114" width="4.5703125" customWidth="1"/>
    <col min="15115" max="15115" width="18.7109375" customWidth="1"/>
    <col min="15116" max="15116" width="21.140625" customWidth="1"/>
    <col min="15117" max="15117" width="16.42578125" customWidth="1"/>
    <col min="15118" max="15121" width="25" customWidth="1"/>
    <col min="15122" max="15122" width="20" customWidth="1"/>
    <col min="15123" max="15123" width="17.5703125" customWidth="1"/>
    <col min="15124" max="15124" width="9.28515625" customWidth="1"/>
    <col min="15125" max="15125" width="12.85546875" customWidth="1"/>
    <col min="15126" max="15126" width="15.28515625" customWidth="1"/>
    <col min="15127" max="15127" width="11.7109375" customWidth="1"/>
    <col min="15128" max="15128" width="21.140625" customWidth="1"/>
    <col min="15129" max="15129" width="25" customWidth="1"/>
    <col min="15130" max="15131" width="21.140625" customWidth="1"/>
    <col min="15132" max="15132" width="25.85546875" customWidth="1"/>
    <col min="15361" max="15361" width="23.42578125" customWidth="1"/>
    <col min="15362" max="15362" width="28.140625" customWidth="1"/>
    <col min="15363" max="15363" width="21.140625" customWidth="1"/>
    <col min="15364" max="15364" width="20" customWidth="1"/>
    <col min="15365" max="15365" width="23.42578125" customWidth="1"/>
    <col min="15366" max="15366" width="17.5703125" customWidth="1"/>
    <col min="15367" max="15367" width="22.28515625" customWidth="1"/>
    <col min="15368" max="15368" width="20" customWidth="1"/>
    <col min="15369" max="15369" width="17.5703125" customWidth="1"/>
    <col min="15370" max="15370" width="4.5703125" customWidth="1"/>
    <col min="15371" max="15371" width="18.7109375" customWidth="1"/>
    <col min="15372" max="15372" width="21.140625" customWidth="1"/>
    <col min="15373" max="15373" width="16.42578125" customWidth="1"/>
    <col min="15374" max="15377" width="25" customWidth="1"/>
    <col min="15378" max="15378" width="20" customWidth="1"/>
    <col min="15379" max="15379" width="17.5703125" customWidth="1"/>
    <col min="15380" max="15380" width="9.28515625" customWidth="1"/>
    <col min="15381" max="15381" width="12.85546875" customWidth="1"/>
    <col min="15382" max="15382" width="15.28515625" customWidth="1"/>
    <col min="15383" max="15383" width="11.7109375" customWidth="1"/>
    <col min="15384" max="15384" width="21.140625" customWidth="1"/>
    <col min="15385" max="15385" width="25" customWidth="1"/>
    <col min="15386" max="15387" width="21.140625" customWidth="1"/>
    <col min="15388" max="15388" width="25.85546875" customWidth="1"/>
    <col min="15617" max="15617" width="23.42578125" customWidth="1"/>
    <col min="15618" max="15618" width="28.140625" customWidth="1"/>
    <col min="15619" max="15619" width="21.140625" customWidth="1"/>
    <col min="15620" max="15620" width="20" customWidth="1"/>
    <col min="15621" max="15621" width="23.42578125" customWidth="1"/>
    <col min="15622" max="15622" width="17.5703125" customWidth="1"/>
    <col min="15623" max="15623" width="22.28515625" customWidth="1"/>
    <col min="15624" max="15624" width="20" customWidth="1"/>
    <col min="15625" max="15625" width="17.5703125" customWidth="1"/>
    <col min="15626" max="15626" width="4.5703125" customWidth="1"/>
    <col min="15627" max="15627" width="18.7109375" customWidth="1"/>
    <col min="15628" max="15628" width="21.140625" customWidth="1"/>
    <col min="15629" max="15629" width="16.42578125" customWidth="1"/>
    <col min="15630" max="15633" width="25" customWidth="1"/>
    <col min="15634" max="15634" width="20" customWidth="1"/>
    <col min="15635" max="15635" width="17.5703125" customWidth="1"/>
    <col min="15636" max="15636" width="9.28515625" customWidth="1"/>
    <col min="15637" max="15637" width="12.85546875" customWidth="1"/>
    <col min="15638" max="15638" width="15.28515625" customWidth="1"/>
    <col min="15639" max="15639" width="11.7109375" customWidth="1"/>
    <col min="15640" max="15640" width="21.140625" customWidth="1"/>
    <col min="15641" max="15641" width="25" customWidth="1"/>
    <col min="15642" max="15643" width="21.140625" customWidth="1"/>
    <col min="15644" max="15644" width="25.85546875" customWidth="1"/>
    <col min="15873" max="15873" width="23.42578125" customWidth="1"/>
    <col min="15874" max="15874" width="28.140625" customWidth="1"/>
    <col min="15875" max="15875" width="21.140625" customWidth="1"/>
    <col min="15876" max="15876" width="20" customWidth="1"/>
    <col min="15877" max="15877" width="23.42578125" customWidth="1"/>
    <col min="15878" max="15878" width="17.5703125" customWidth="1"/>
    <col min="15879" max="15879" width="22.28515625" customWidth="1"/>
    <col min="15880" max="15880" width="20" customWidth="1"/>
    <col min="15881" max="15881" width="17.5703125" customWidth="1"/>
    <col min="15882" max="15882" width="4.5703125" customWidth="1"/>
    <col min="15883" max="15883" width="18.7109375" customWidth="1"/>
    <col min="15884" max="15884" width="21.140625" customWidth="1"/>
    <col min="15885" max="15885" width="16.42578125" customWidth="1"/>
    <col min="15886" max="15889" width="25" customWidth="1"/>
    <col min="15890" max="15890" width="20" customWidth="1"/>
    <col min="15891" max="15891" width="17.5703125" customWidth="1"/>
    <col min="15892" max="15892" width="9.28515625" customWidth="1"/>
    <col min="15893" max="15893" width="12.85546875" customWidth="1"/>
    <col min="15894" max="15894" width="15.28515625" customWidth="1"/>
    <col min="15895" max="15895" width="11.7109375" customWidth="1"/>
    <col min="15896" max="15896" width="21.140625" customWidth="1"/>
    <col min="15897" max="15897" width="25" customWidth="1"/>
    <col min="15898" max="15899" width="21.140625" customWidth="1"/>
    <col min="15900" max="15900" width="25.85546875" customWidth="1"/>
    <col min="16129" max="16129" width="23.42578125" customWidth="1"/>
    <col min="16130" max="16130" width="28.140625" customWidth="1"/>
    <col min="16131" max="16131" width="21.140625" customWidth="1"/>
    <col min="16132" max="16132" width="20" customWidth="1"/>
    <col min="16133" max="16133" width="23.42578125" customWidth="1"/>
    <col min="16134" max="16134" width="17.5703125" customWidth="1"/>
    <col min="16135" max="16135" width="22.28515625" customWidth="1"/>
    <col min="16136" max="16136" width="20" customWidth="1"/>
    <col min="16137" max="16137" width="17.5703125" customWidth="1"/>
    <col min="16138" max="16138" width="4.5703125" customWidth="1"/>
    <col min="16139" max="16139" width="18.7109375" customWidth="1"/>
    <col min="16140" max="16140" width="21.140625" customWidth="1"/>
    <col min="16141" max="16141" width="16.42578125" customWidth="1"/>
    <col min="16142" max="16145" width="25" customWidth="1"/>
    <col min="16146" max="16146" width="20" customWidth="1"/>
    <col min="16147" max="16147" width="17.5703125" customWidth="1"/>
    <col min="16148" max="16148" width="9.28515625" customWidth="1"/>
    <col min="16149" max="16149" width="12.85546875" customWidth="1"/>
    <col min="16150" max="16150" width="15.28515625" customWidth="1"/>
    <col min="16151" max="16151" width="11.7109375" customWidth="1"/>
    <col min="16152" max="16152" width="21.140625" customWidth="1"/>
    <col min="16153" max="16153" width="25" customWidth="1"/>
    <col min="16154" max="16155" width="21.140625" customWidth="1"/>
    <col min="16156" max="16156" width="25.85546875" customWidth="1"/>
  </cols>
  <sheetData>
    <row r="1" spans="1:28" x14ac:dyDescent="0.25">
      <c r="A1" s="37" t="s">
        <v>0</v>
      </c>
      <c r="B1" s="37"/>
      <c r="C1" s="37"/>
      <c r="D1" s="37"/>
      <c r="E1" s="37"/>
      <c r="F1" s="37"/>
      <c r="G1" s="37"/>
      <c r="H1" s="37"/>
      <c r="I1" s="37"/>
      <c r="J1" s="37"/>
      <c r="K1" s="37"/>
      <c r="L1" s="37"/>
      <c r="M1" s="37"/>
      <c r="N1" s="37"/>
    </row>
    <row r="3" spans="1:28" x14ac:dyDescent="0.25">
      <c r="A3" s="1"/>
    </row>
    <row r="4" spans="1:28" x14ac:dyDescent="0.25">
      <c r="A4" s="1" t="s">
        <v>1</v>
      </c>
      <c r="B4" t="s">
        <v>2</v>
      </c>
    </row>
    <row r="5" spans="1:28" x14ac:dyDescent="0.25">
      <c r="A5" s="1" t="s">
        <v>3</v>
      </c>
      <c r="B5" t="s">
        <v>4</v>
      </c>
    </row>
    <row r="6" spans="1:28" x14ac:dyDescent="0.25">
      <c r="A6" s="1" t="s">
        <v>5</v>
      </c>
      <c r="B6" t="s">
        <v>6</v>
      </c>
    </row>
    <row r="8" spans="1:28" x14ac:dyDescent="0.25">
      <c r="A8" s="1" t="s">
        <v>7</v>
      </c>
      <c r="B8" s="1" t="s">
        <v>8</v>
      </c>
      <c r="C8" s="1" t="s">
        <v>9</v>
      </c>
      <c r="D8" s="1" t="s">
        <v>10</v>
      </c>
      <c r="E8" s="1" t="s">
        <v>11</v>
      </c>
      <c r="F8" s="1" t="s">
        <v>12</v>
      </c>
      <c r="G8" s="1" t="s">
        <v>13</v>
      </c>
      <c r="H8" s="1" t="s">
        <v>14</v>
      </c>
      <c r="I8" s="1" t="s">
        <v>15</v>
      </c>
      <c r="J8" s="1" t="s">
        <v>16</v>
      </c>
      <c r="K8" s="1" t="s">
        <v>17</v>
      </c>
      <c r="L8" s="1" t="s">
        <v>18</v>
      </c>
      <c r="M8" s="2" t="s">
        <v>19</v>
      </c>
      <c r="N8" s="2" t="s">
        <v>20</v>
      </c>
      <c r="O8" s="2" t="s">
        <v>21</v>
      </c>
      <c r="P8" s="2" t="s">
        <v>22</v>
      </c>
      <c r="Q8" s="2" t="s">
        <v>23</v>
      </c>
      <c r="R8" s="2" t="s">
        <v>24</v>
      </c>
      <c r="S8" s="2" t="s">
        <v>25</v>
      </c>
      <c r="T8" s="2" t="s">
        <v>26</v>
      </c>
      <c r="U8" s="2" t="s">
        <v>27</v>
      </c>
      <c r="V8" s="2" t="s">
        <v>28</v>
      </c>
      <c r="W8" s="2" t="s">
        <v>29</v>
      </c>
      <c r="X8" s="1" t="s">
        <v>30</v>
      </c>
      <c r="Y8" s="2" t="s">
        <v>31</v>
      </c>
      <c r="Z8" s="1" t="s">
        <v>32</v>
      </c>
      <c r="AA8" s="1" t="s">
        <v>33</v>
      </c>
      <c r="AB8" s="1" t="s">
        <v>34</v>
      </c>
    </row>
    <row r="9" spans="1:28" x14ac:dyDescent="0.25">
      <c r="A9" s="3" t="s">
        <v>35</v>
      </c>
      <c r="B9" s="3" t="s">
        <v>36</v>
      </c>
      <c r="C9" s="3" t="s">
        <v>37</v>
      </c>
      <c r="D9" s="3" t="s">
        <v>38</v>
      </c>
      <c r="E9" s="3" t="s">
        <v>39</v>
      </c>
      <c r="F9" s="3"/>
      <c r="G9" s="3" t="s">
        <v>40</v>
      </c>
      <c r="H9" s="3"/>
      <c r="I9" s="3"/>
      <c r="J9" s="4"/>
      <c r="K9" s="4" t="s">
        <v>41</v>
      </c>
      <c r="L9" s="4" t="s">
        <v>42</v>
      </c>
      <c r="M9" s="5">
        <v>1</v>
      </c>
      <c r="N9" s="6">
        <v>20000</v>
      </c>
      <c r="O9" s="6">
        <v>20000</v>
      </c>
      <c r="P9" s="6">
        <v>0</v>
      </c>
      <c r="Q9" s="6">
        <v>38000</v>
      </c>
      <c r="R9" s="6">
        <v>0</v>
      </c>
      <c r="S9" s="6">
        <v>0</v>
      </c>
      <c r="T9" s="6">
        <v>3800</v>
      </c>
      <c r="U9" s="6">
        <v>0</v>
      </c>
      <c r="V9" s="6">
        <v>0</v>
      </c>
      <c r="W9" s="6">
        <v>41800</v>
      </c>
      <c r="X9" s="4" t="s">
        <v>43</v>
      </c>
      <c r="Y9" s="7">
        <v>41800</v>
      </c>
      <c r="Z9" s="4"/>
      <c r="AA9" s="4"/>
      <c r="AB9" s="4"/>
    </row>
    <row r="10" spans="1:28" x14ac:dyDescent="0.25">
      <c r="A10" s="3" t="s">
        <v>35</v>
      </c>
      <c r="B10" s="3" t="s">
        <v>36</v>
      </c>
      <c r="C10" s="3" t="s">
        <v>37</v>
      </c>
      <c r="D10" s="3" t="s">
        <v>38</v>
      </c>
      <c r="E10" s="3" t="s">
        <v>39</v>
      </c>
      <c r="F10" s="3"/>
      <c r="G10" s="3" t="s">
        <v>40</v>
      </c>
      <c r="H10" s="3"/>
      <c r="I10" s="3"/>
      <c r="J10" s="4"/>
      <c r="K10" s="4" t="s">
        <v>44</v>
      </c>
      <c r="L10" s="4" t="s">
        <v>45</v>
      </c>
      <c r="M10" s="5">
        <v>1</v>
      </c>
      <c r="N10" s="6">
        <v>18000</v>
      </c>
      <c r="O10" s="6">
        <v>18000</v>
      </c>
      <c r="P10" s="6">
        <v>0</v>
      </c>
      <c r="Q10" s="6"/>
      <c r="R10" s="6"/>
      <c r="S10" s="6"/>
      <c r="T10" s="6"/>
      <c r="U10" s="6"/>
      <c r="V10" s="6"/>
      <c r="W10" s="6"/>
      <c r="X10" s="4"/>
      <c r="Y10" s="7"/>
      <c r="Z10" s="4"/>
      <c r="AA10" s="4"/>
      <c r="AB10" s="4"/>
    </row>
    <row r="11" spans="1:28" x14ac:dyDescent="0.25">
      <c r="A11" s="8" t="s">
        <v>46</v>
      </c>
      <c r="B11" s="8" t="s">
        <v>47</v>
      </c>
      <c r="C11" s="8" t="s">
        <v>37</v>
      </c>
      <c r="D11" s="8" t="s">
        <v>38</v>
      </c>
      <c r="E11" s="8" t="s">
        <v>39</v>
      </c>
      <c r="F11" s="8"/>
      <c r="G11" s="8" t="s">
        <v>40</v>
      </c>
      <c r="H11" s="8"/>
      <c r="I11" s="8"/>
      <c r="J11" s="9"/>
      <c r="K11" s="9" t="s">
        <v>48</v>
      </c>
      <c r="L11" s="9" t="s">
        <v>45</v>
      </c>
      <c r="M11" s="10">
        <v>1</v>
      </c>
      <c r="N11" s="11">
        <v>15000</v>
      </c>
      <c r="O11" s="11">
        <v>15000</v>
      </c>
      <c r="P11" s="11">
        <v>0</v>
      </c>
      <c r="Q11" s="11">
        <v>15000</v>
      </c>
      <c r="R11" s="11">
        <v>0</v>
      </c>
      <c r="S11" s="11">
        <v>0</v>
      </c>
      <c r="T11" s="11">
        <v>1500</v>
      </c>
      <c r="U11" s="11">
        <v>0</v>
      </c>
      <c r="V11" s="11">
        <v>0</v>
      </c>
      <c r="W11" s="11">
        <v>16500</v>
      </c>
      <c r="X11" s="9" t="s">
        <v>43</v>
      </c>
      <c r="Y11" s="12">
        <v>16500</v>
      </c>
      <c r="Z11" s="9"/>
      <c r="AA11" s="9"/>
      <c r="AB11" s="9"/>
    </row>
    <row r="12" spans="1:28" x14ac:dyDescent="0.25">
      <c r="A12" s="3" t="s">
        <v>49</v>
      </c>
      <c r="B12" s="3" t="s">
        <v>50</v>
      </c>
      <c r="C12" s="3" t="s">
        <v>37</v>
      </c>
      <c r="D12" s="3" t="s">
        <v>38</v>
      </c>
      <c r="E12" s="3" t="s">
        <v>39</v>
      </c>
      <c r="F12" s="3"/>
      <c r="G12" s="3" t="s">
        <v>40</v>
      </c>
      <c r="H12" s="3"/>
      <c r="I12" s="3"/>
      <c r="J12" s="4"/>
      <c r="K12" s="4" t="s">
        <v>51</v>
      </c>
      <c r="L12" s="4" t="s">
        <v>42</v>
      </c>
      <c r="M12" s="5">
        <v>1</v>
      </c>
      <c r="N12" s="6">
        <v>20000</v>
      </c>
      <c r="O12" s="6">
        <v>20000</v>
      </c>
      <c r="P12" s="6">
        <v>0</v>
      </c>
      <c r="Q12" s="6">
        <v>20000</v>
      </c>
      <c r="R12" s="6">
        <v>0</v>
      </c>
      <c r="S12" s="6">
        <v>0</v>
      </c>
      <c r="T12" s="6">
        <v>2000</v>
      </c>
      <c r="U12" s="6">
        <v>0</v>
      </c>
      <c r="V12" s="6">
        <v>0</v>
      </c>
      <c r="W12" s="6">
        <v>22000</v>
      </c>
      <c r="X12" s="4" t="s">
        <v>43</v>
      </c>
      <c r="Y12" s="7">
        <v>22000</v>
      </c>
      <c r="Z12" s="4"/>
      <c r="AA12" s="4"/>
      <c r="AB12" s="4"/>
    </row>
    <row r="13" spans="1:28" x14ac:dyDescent="0.25">
      <c r="A13" s="8" t="s">
        <v>52</v>
      </c>
      <c r="B13" s="8" t="s">
        <v>53</v>
      </c>
      <c r="C13" s="8" t="s">
        <v>37</v>
      </c>
      <c r="D13" s="8" t="s">
        <v>38</v>
      </c>
      <c r="E13" s="8" t="s">
        <v>39</v>
      </c>
      <c r="F13" s="8"/>
      <c r="G13" s="8" t="s">
        <v>40</v>
      </c>
      <c r="H13" s="8"/>
      <c r="I13" s="8"/>
      <c r="J13" s="9"/>
      <c r="K13" s="9" t="s">
        <v>44</v>
      </c>
      <c r="L13" s="9" t="s">
        <v>45</v>
      </c>
      <c r="M13" s="10">
        <v>1</v>
      </c>
      <c r="N13" s="11">
        <v>18000</v>
      </c>
      <c r="O13" s="11">
        <v>18000</v>
      </c>
      <c r="P13" s="11">
        <v>0</v>
      </c>
      <c r="Q13" s="11">
        <v>18000</v>
      </c>
      <c r="R13" s="11">
        <v>0</v>
      </c>
      <c r="S13" s="11">
        <v>0</v>
      </c>
      <c r="T13" s="11">
        <v>1800</v>
      </c>
      <c r="U13" s="11">
        <v>0</v>
      </c>
      <c r="V13" s="11">
        <v>0</v>
      </c>
      <c r="W13" s="11">
        <v>19800</v>
      </c>
      <c r="X13" s="9" t="s">
        <v>43</v>
      </c>
      <c r="Y13" s="12">
        <v>19800</v>
      </c>
      <c r="Z13" s="9"/>
      <c r="AA13" s="9"/>
      <c r="AB13" s="9"/>
    </row>
    <row r="14" spans="1:28" x14ac:dyDescent="0.25">
      <c r="A14" s="3" t="s">
        <v>54</v>
      </c>
      <c r="B14" s="3" t="s">
        <v>55</v>
      </c>
      <c r="C14" s="3" t="s">
        <v>37</v>
      </c>
      <c r="D14" s="3" t="s">
        <v>38</v>
      </c>
      <c r="E14" s="3" t="s">
        <v>39</v>
      </c>
      <c r="F14" s="3"/>
      <c r="G14" s="3" t="s">
        <v>40</v>
      </c>
      <c r="H14" s="3"/>
      <c r="I14" s="3"/>
      <c r="J14" s="4"/>
      <c r="K14" s="4" t="s">
        <v>48</v>
      </c>
      <c r="L14" s="4" t="s">
        <v>45</v>
      </c>
      <c r="M14" s="5">
        <v>1</v>
      </c>
      <c r="N14" s="6">
        <v>15000</v>
      </c>
      <c r="O14" s="6">
        <v>15000</v>
      </c>
      <c r="P14" s="6">
        <v>0</v>
      </c>
      <c r="Q14" s="6">
        <v>15000</v>
      </c>
      <c r="R14" s="6">
        <v>0</v>
      </c>
      <c r="S14" s="6">
        <v>0</v>
      </c>
      <c r="T14" s="6">
        <v>1500</v>
      </c>
      <c r="U14" s="6">
        <v>0</v>
      </c>
      <c r="V14" s="6">
        <v>0</v>
      </c>
      <c r="W14" s="6">
        <v>16500</v>
      </c>
      <c r="X14" s="4" t="s">
        <v>43</v>
      </c>
      <c r="Y14" s="7">
        <v>16500</v>
      </c>
      <c r="Z14" s="4"/>
      <c r="AA14" s="4"/>
      <c r="AB14" s="4"/>
    </row>
    <row r="15" spans="1:28" x14ac:dyDescent="0.25">
      <c r="A15" s="8" t="s">
        <v>56</v>
      </c>
      <c r="B15" s="8" t="s">
        <v>57</v>
      </c>
      <c r="C15" s="8" t="s">
        <v>37</v>
      </c>
      <c r="D15" s="8" t="s">
        <v>38</v>
      </c>
      <c r="E15" s="8" t="s">
        <v>39</v>
      </c>
      <c r="F15" s="8"/>
      <c r="G15" s="8" t="s">
        <v>40</v>
      </c>
      <c r="H15" s="8"/>
      <c r="I15" s="8"/>
      <c r="J15" s="9"/>
      <c r="K15" s="9" t="s">
        <v>48</v>
      </c>
      <c r="L15" s="9" t="s">
        <v>45</v>
      </c>
      <c r="M15" s="10">
        <v>1</v>
      </c>
      <c r="N15" s="11">
        <v>15000</v>
      </c>
      <c r="O15" s="11">
        <v>15000</v>
      </c>
      <c r="P15" s="11">
        <v>0</v>
      </c>
      <c r="Q15" s="11">
        <v>15000</v>
      </c>
      <c r="R15" s="11">
        <v>0</v>
      </c>
      <c r="S15" s="11">
        <v>0</v>
      </c>
      <c r="T15" s="11">
        <v>1500</v>
      </c>
      <c r="U15" s="11">
        <v>0</v>
      </c>
      <c r="V15" s="11">
        <v>0</v>
      </c>
      <c r="W15" s="11">
        <v>16500</v>
      </c>
      <c r="X15" s="9" t="s">
        <v>43</v>
      </c>
      <c r="Y15" s="12">
        <v>16500</v>
      </c>
      <c r="Z15" s="9"/>
      <c r="AA15" s="9"/>
      <c r="AB15" s="9"/>
    </row>
    <row r="16" spans="1:28" x14ac:dyDescent="0.25">
      <c r="A16" s="3" t="s">
        <v>58</v>
      </c>
      <c r="B16" s="3" t="s">
        <v>59</v>
      </c>
      <c r="C16" s="3" t="s">
        <v>37</v>
      </c>
      <c r="D16" s="3" t="s">
        <v>38</v>
      </c>
      <c r="E16" s="3" t="s">
        <v>39</v>
      </c>
      <c r="F16" s="3"/>
      <c r="G16" s="3" t="s">
        <v>40</v>
      </c>
      <c r="H16" s="3"/>
      <c r="I16" s="3"/>
      <c r="J16" s="4"/>
      <c r="K16" s="4" t="s">
        <v>41</v>
      </c>
      <c r="L16" s="4" t="s">
        <v>42</v>
      </c>
      <c r="M16" s="5">
        <v>1</v>
      </c>
      <c r="N16" s="6">
        <v>20000</v>
      </c>
      <c r="O16" s="6">
        <v>20000</v>
      </c>
      <c r="P16" s="6">
        <v>0</v>
      </c>
      <c r="Q16" s="6">
        <v>20000</v>
      </c>
      <c r="R16" s="6">
        <v>0</v>
      </c>
      <c r="S16" s="6">
        <v>0</v>
      </c>
      <c r="T16" s="6">
        <v>2000</v>
      </c>
      <c r="U16" s="6">
        <v>0</v>
      </c>
      <c r="V16" s="6">
        <v>0</v>
      </c>
      <c r="W16" s="6">
        <v>22000</v>
      </c>
      <c r="X16" s="4" t="s">
        <v>43</v>
      </c>
      <c r="Y16" s="7">
        <v>22000</v>
      </c>
      <c r="Z16" s="4"/>
      <c r="AA16" s="4"/>
      <c r="AB16" s="4"/>
    </row>
    <row r="17" spans="1:28" x14ac:dyDescent="0.25">
      <c r="A17" s="8" t="s">
        <v>60</v>
      </c>
      <c r="B17" s="8" t="s">
        <v>61</v>
      </c>
      <c r="C17" s="8" t="s">
        <v>37</v>
      </c>
      <c r="D17" s="8" t="s">
        <v>38</v>
      </c>
      <c r="E17" s="8" t="s">
        <v>39</v>
      </c>
      <c r="F17" s="8"/>
      <c r="G17" s="8" t="s">
        <v>40</v>
      </c>
      <c r="H17" s="8"/>
      <c r="I17" s="8"/>
      <c r="J17" s="9"/>
      <c r="K17" s="9" t="s">
        <v>48</v>
      </c>
      <c r="L17" s="9" t="s">
        <v>45</v>
      </c>
      <c r="M17" s="10">
        <v>1</v>
      </c>
      <c r="N17" s="11">
        <v>15000</v>
      </c>
      <c r="O17" s="11">
        <v>15000</v>
      </c>
      <c r="P17" s="11">
        <v>0</v>
      </c>
      <c r="Q17" s="11">
        <v>15000</v>
      </c>
      <c r="R17" s="11">
        <v>0</v>
      </c>
      <c r="S17" s="11">
        <v>0</v>
      </c>
      <c r="T17" s="11">
        <v>1500</v>
      </c>
      <c r="U17" s="11">
        <v>0</v>
      </c>
      <c r="V17" s="11">
        <v>0</v>
      </c>
      <c r="W17" s="11">
        <v>16500</v>
      </c>
      <c r="X17" s="9" t="s">
        <v>43</v>
      </c>
      <c r="Y17" s="12">
        <v>16500</v>
      </c>
      <c r="Z17" s="9"/>
      <c r="AA17" s="9"/>
      <c r="AB17" s="9"/>
    </row>
    <row r="18" spans="1:28" x14ac:dyDescent="0.25">
      <c r="A18" s="3" t="s">
        <v>62</v>
      </c>
      <c r="B18" s="3" t="s">
        <v>63</v>
      </c>
      <c r="C18" s="3" t="s">
        <v>37</v>
      </c>
      <c r="D18" s="3" t="s">
        <v>38</v>
      </c>
      <c r="E18" s="3" t="s">
        <v>39</v>
      </c>
      <c r="F18" s="3"/>
      <c r="G18" s="3" t="s">
        <v>40</v>
      </c>
      <c r="H18" s="3"/>
      <c r="I18" s="3"/>
      <c r="J18" s="4"/>
      <c r="K18" s="4" t="s">
        <v>48</v>
      </c>
      <c r="L18" s="4" t="s">
        <v>45</v>
      </c>
      <c r="M18" s="5">
        <v>1</v>
      </c>
      <c r="N18" s="6">
        <v>15000</v>
      </c>
      <c r="O18" s="6">
        <v>15000</v>
      </c>
      <c r="P18" s="6">
        <v>0</v>
      </c>
      <c r="Q18" s="6">
        <v>15000</v>
      </c>
      <c r="R18" s="6">
        <v>0</v>
      </c>
      <c r="S18" s="6">
        <v>0</v>
      </c>
      <c r="T18" s="6">
        <v>1500</v>
      </c>
      <c r="U18" s="6">
        <v>0</v>
      </c>
      <c r="V18" s="6">
        <v>0</v>
      </c>
      <c r="W18" s="6">
        <v>16500</v>
      </c>
      <c r="X18" s="4" t="s">
        <v>43</v>
      </c>
      <c r="Y18" s="7">
        <v>16500</v>
      </c>
      <c r="Z18" s="4"/>
      <c r="AA18" s="4"/>
      <c r="AB18" s="4"/>
    </row>
    <row r="19" spans="1:28" x14ac:dyDescent="0.25">
      <c r="A19" s="8" t="s">
        <v>64</v>
      </c>
      <c r="B19" s="8" t="s">
        <v>65</v>
      </c>
      <c r="C19" s="8" t="s">
        <v>37</v>
      </c>
      <c r="D19" s="8" t="s">
        <v>38</v>
      </c>
      <c r="E19" s="8" t="s">
        <v>39</v>
      </c>
      <c r="F19" s="8"/>
      <c r="G19" s="8" t="s">
        <v>40</v>
      </c>
      <c r="H19" s="8"/>
      <c r="I19" s="8"/>
      <c r="J19" s="9"/>
      <c r="K19" s="9" t="s">
        <v>44</v>
      </c>
      <c r="L19" s="9" t="s">
        <v>45</v>
      </c>
      <c r="M19" s="10">
        <v>1</v>
      </c>
      <c r="N19" s="11">
        <v>18000</v>
      </c>
      <c r="O19" s="11">
        <v>18000</v>
      </c>
      <c r="P19" s="11">
        <v>0</v>
      </c>
      <c r="Q19" s="11">
        <v>36000</v>
      </c>
      <c r="R19" s="11">
        <v>0</v>
      </c>
      <c r="S19" s="11">
        <v>0</v>
      </c>
      <c r="T19" s="11">
        <v>3600</v>
      </c>
      <c r="U19" s="11">
        <v>0</v>
      </c>
      <c r="V19" s="11">
        <v>0</v>
      </c>
      <c r="W19" s="11">
        <v>39600</v>
      </c>
      <c r="X19" s="9" t="s">
        <v>43</v>
      </c>
      <c r="Y19" s="12">
        <v>39600</v>
      </c>
      <c r="Z19" s="9"/>
      <c r="AA19" s="9"/>
      <c r="AB19" s="9"/>
    </row>
    <row r="20" spans="1:28" x14ac:dyDescent="0.25">
      <c r="A20" s="8" t="s">
        <v>64</v>
      </c>
      <c r="B20" s="8" t="s">
        <v>65</v>
      </c>
      <c r="C20" s="8" t="s">
        <v>37</v>
      </c>
      <c r="D20" s="8" t="s">
        <v>38</v>
      </c>
      <c r="E20" s="8" t="s">
        <v>39</v>
      </c>
      <c r="F20" s="8"/>
      <c r="G20" s="8" t="s">
        <v>40</v>
      </c>
      <c r="H20" s="8"/>
      <c r="I20" s="8"/>
      <c r="J20" s="9"/>
      <c r="K20" s="9" t="s">
        <v>66</v>
      </c>
      <c r="L20" s="9" t="s">
        <v>45</v>
      </c>
      <c r="M20" s="10">
        <v>1</v>
      </c>
      <c r="N20" s="11">
        <v>18000</v>
      </c>
      <c r="O20" s="11">
        <v>18000</v>
      </c>
      <c r="P20" s="11">
        <v>0</v>
      </c>
      <c r="Q20" s="11"/>
      <c r="R20" s="11"/>
      <c r="S20" s="11"/>
      <c r="T20" s="11"/>
      <c r="U20" s="11"/>
      <c r="V20" s="11"/>
      <c r="W20" s="11"/>
      <c r="X20" s="9"/>
      <c r="Y20" s="12"/>
      <c r="Z20" s="9"/>
      <c r="AA20" s="9"/>
      <c r="AB20" s="9"/>
    </row>
    <row r="21" spans="1:28" x14ac:dyDescent="0.25">
      <c r="A21" s="3" t="s">
        <v>67</v>
      </c>
      <c r="B21" s="3" t="s">
        <v>68</v>
      </c>
      <c r="C21" s="3" t="s">
        <v>37</v>
      </c>
      <c r="D21" s="3" t="s">
        <v>38</v>
      </c>
      <c r="E21" s="3" t="s">
        <v>39</v>
      </c>
      <c r="F21" s="3"/>
      <c r="G21" s="3" t="s">
        <v>40</v>
      </c>
      <c r="H21" s="3"/>
      <c r="I21" s="3"/>
      <c r="J21" s="4"/>
      <c r="K21" s="4" t="s">
        <v>66</v>
      </c>
      <c r="L21" s="4" t="s">
        <v>45</v>
      </c>
      <c r="M21" s="5">
        <v>1</v>
      </c>
      <c r="N21" s="6">
        <v>18000</v>
      </c>
      <c r="O21" s="6">
        <v>18000</v>
      </c>
      <c r="P21" s="6">
        <v>0</v>
      </c>
      <c r="Q21" s="6">
        <v>18000</v>
      </c>
      <c r="R21" s="6">
        <v>0</v>
      </c>
      <c r="S21" s="6">
        <v>0</v>
      </c>
      <c r="T21" s="6">
        <v>1800</v>
      </c>
      <c r="U21" s="6">
        <v>0</v>
      </c>
      <c r="V21" s="6">
        <v>0</v>
      </c>
      <c r="W21" s="6">
        <v>19800</v>
      </c>
      <c r="X21" s="4" t="s">
        <v>43</v>
      </c>
      <c r="Y21" s="7">
        <v>19800</v>
      </c>
      <c r="Z21" s="4"/>
      <c r="AA21" s="4"/>
      <c r="AB21" s="4"/>
    </row>
    <row r="22" spans="1:28" x14ac:dyDescent="0.25">
      <c r="A22" s="8" t="s">
        <v>69</v>
      </c>
      <c r="B22" s="8" t="s">
        <v>70</v>
      </c>
      <c r="C22" s="8" t="s">
        <v>37</v>
      </c>
      <c r="D22" s="8" t="s">
        <v>38</v>
      </c>
      <c r="E22" s="8" t="s">
        <v>39</v>
      </c>
      <c r="F22" s="8"/>
      <c r="G22" s="8" t="s">
        <v>40</v>
      </c>
      <c r="H22" s="8"/>
      <c r="I22" s="8"/>
      <c r="J22" s="9"/>
      <c r="K22" s="9" t="s">
        <v>48</v>
      </c>
      <c r="L22" s="9" t="s">
        <v>45</v>
      </c>
      <c r="M22" s="10">
        <v>1</v>
      </c>
      <c r="N22" s="11">
        <v>15000</v>
      </c>
      <c r="O22" s="11">
        <v>15000</v>
      </c>
      <c r="P22" s="11">
        <v>0</v>
      </c>
      <c r="Q22" s="11">
        <v>15000</v>
      </c>
      <c r="R22" s="11">
        <v>0</v>
      </c>
      <c r="S22" s="11">
        <v>0</v>
      </c>
      <c r="T22" s="11">
        <v>1500</v>
      </c>
      <c r="U22" s="11">
        <v>0</v>
      </c>
      <c r="V22" s="11">
        <v>0</v>
      </c>
      <c r="W22" s="11">
        <v>16500</v>
      </c>
      <c r="X22" s="9" t="s">
        <v>43</v>
      </c>
      <c r="Y22" s="12">
        <v>16500</v>
      </c>
      <c r="Z22" s="9"/>
      <c r="AA22" s="9"/>
      <c r="AB22" s="9"/>
    </row>
    <row r="23" spans="1:28" x14ac:dyDescent="0.25">
      <c r="A23" s="3" t="s">
        <v>71</v>
      </c>
      <c r="B23" s="3" t="s">
        <v>72</v>
      </c>
      <c r="C23" s="3" t="s">
        <v>37</v>
      </c>
      <c r="D23" s="3" t="s">
        <v>38</v>
      </c>
      <c r="E23" s="3" t="s">
        <v>39</v>
      </c>
      <c r="F23" s="3"/>
      <c r="G23" s="3" t="s">
        <v>40</v>
      </c>
      <c r="H23" s="3"/>
      <c r="I23" s="3"/>
      <c r="J23" s="4"/>
      <c r="K23" s="4" t="s">
        <v>41</v>
      </c>
      <c r="L23" s="4" t="s">
        <v>42</v>
      </c>
      <c r="M23" s="5">
        <v>1</v>
      </c>
      <c r="N23" s="6">
        <v>20000</v>
      </c>
      <c r="O23" s="6">
        <v>20000</v>
      </c>
      <c r="P23" s="6">
        <v>0</v>
      </c>
      <c r="Q23" s="6">
        <v>20000</v>
      </c>
      <c r="R23" s="6">
        <v>0</v>
      </c>
      <c r="S23" s="6">
        <v>0</v>
      </c>
      <c r="T23" s="6">
        <v>2000</v>
      </c>
      <c r="U23" s="6">
        <v>0</v>
      </c>
      <c r="V23" s="6">
        <v>0</v>
      </c>
      <c r="W23" s="6">
        <v>22000</v>
      </c>
      <c r="X23" s="4" t="s">
        <v>43</v>
      </c>
      <c r="Y23" s="7">
        <v>22000</v>
      </c>
      <c r="Z23" s="4"/>
      <c r="AA23" s="4"/>
      <c r="AB23" s="4"/>
    </row>
    <row r="24" spans="1:28" x14ac:dyDescent="0.25">
      <c r="A24" s="8" t="s">
        <v>73</v>
      </c>
      <c r="B24" s="8" t="s">
        <v>74</v>
      </c>
      <c r="C24" s="8" t="s">
        <v>37</v>
      </c>
      <c r="D24" s="8" t="s">
        <v>38</v>
      </c>
      <c r="E24" s="8" t="s">
        <v>39</v>
      </c>
      <c r="F24" s="8"/>
      <c r="G24" s="8" t="s">
        <v>40</v>
      </c>
      <c r="H24" s="8"/>
      <c r="I24" s="8"/>
      <c r="J24" s="9"/>
      <c r="K24" s="9" t="s">
        <v>44</v>
      </c>
      <c r="L24" s="9" t="s">
        <v>45</v>
      </c>
      <c r="M24" s="10">
        <v>1</v>
      </c>
      <c r="N24" s="11">
        <v>18000</v>
      </c>
      <c r="O24" s="11">
        <v>18000</v>
      </c>
      <c r="P24" s="11">
        <v>0</v>
      </c>
      <c r="Q24" s="11">
        <v>18000</v>
      </c>
      <c r="R24" s="11">
        <v>0</v>
      </c>
      <c r="S24" s="11">
        <v>0</v>
      </c>
      <c r="T24" s="11">
        <v>1800</v>
      </c>
      <c r="U24" s="11">
        <v>0</v>
      </c>
      <c r="V24" s="11">
        <v>0</v>
      </c>
      <c r="W24" s="11">
        <v>19800</v>
      </c>
      <c r="X24" s="9" t="s">
        <v>43</v>
      </c>
      <c r="Y24" s="12">
        <v>19800</v>
      </c>
      <c r="Z24" s="9"/>
      <c r="AA24" s="9"/>
      <c r="AB24" s="9"/>
    </row>
    <row r="25" spans="1:28" x14ac:dyDescent="0.25">
      <c r="A25" s="3" t="s">
        <v>75</v>
      </c>
      <c r="B25" s="3" t="s">
        <v>76</v>
      </c>
      <c r="C25" s="3" t="s">
        <v>37</v>
      </c>
      <c r="D25" s="3" t="s">
        <v>38</v>
      </c>
      <c r="E25" s="3" t="s">
        <v>39</v>
      </c>
      <c r="F25" s="3"/>
      <c r="G25" s="3" t="s">
        <v>40</v>
      </c>
      <c r="H25" s="3"/>
      <c r="I25" s="3"/>
      <c r="J25" s="4"/>
      <c r="K25" s="4" t="s">
        <v>48</v>
      </c>
      <c r="L25" s="4" t="s">
        <v>45</v>
      </c>
      <c r="M25" s="5">
        <v>1</v>
      </c>
      <c r="N25" s="6">
        <v>15000</v>
      </c>
      <c r="O25" s="6">
        <v>15000</v>
      </c>
      <c r="P25" s="6">
        <v>0</v>
      </c>
      <c r="Q25" s="6">
        <v>15000</v>
      </c>
      <c r="R25" s="6">
        <v>0</v>
      </c>
      <c r="S25" s="6">
        <v>0</v>
      </c>
      <c r="T25" s="6">
        <v>1500</v>
      </c>
      <c r="U25" s="6">
        <v>0</v>
      </c>
      <c r="V25" s="6">
        <v>0</v>
      </c>
      <c r="W25" s="6">
        <v>16500</v>
      </c>
      <c r="X25" s="4" t="s">
        <v>43</v>
      </c>
      <c r="Y25" s="7">
        <v>16500</v>
      </c>
      <c r="Z25" s="4"/>
      <c r="AA25" s="4"/>
      <c r="AB25" s="4"/>
    </row>
    <row r="26" spans="1:28" x14ac:dyDescent="0.25">
      <c r="A26" s="8" t="s">
        <v>77</v>
      </c>
      <c r="B26" s="8" t="s">
        <v>78</v>
      </c>
      <c r="C26" s="8" t="s">
        <v>37</v>
      </c>
      <c r="D26" s="8" t="s">
        <v>38</v>
      </c>
      <c r="E26" s="8" t="s">
        <v>39</v>
      </c>
      <c r="F26" s="8"/>
      <c r="G26" s="8" t="s">
        <v>40</v>
      </c>
      <c r="H26" s="8"/>
      <c r="I26" s="8"/>
      <c r="J26" s="9"/>
      <c r="K26" s="9" t="s">
        <v>79</v>
      </c>
      <c r="L26" s="9" t="s">
        <v>45</v>
      </c>
      <c r="M26" s="10">
        <v>1</v>
      </c>
      <c r="N26" s="11">
        <v>15000</v>
      </c>
      <c r="O26" s="11">
        <v>15000</v>
      </c>
      <c r="P26" s="11">
        <v>0</v>
      </c>
      <c r="Q26" s="11">
        <v>15000</v>
      </c>
      <c r="R26" s="11">
        <v>0</v>
      </c>
      <c r="S26" s="11">
        <v>0</v>
      </c>
      <c r="T26" s="11">
        <v>1500</v>
      </c>
      <c r="U26" s="11">
        <v>0</v>
      </c>
      <c r="V26" s="11">
        <v>0</v>
      </c>
      <c r="W26" s="11">
        <v>16500</v>
      </c>
      <c r="X26" s="9" t="s">
        <v>43</v>
      </c>
      <c r="Y26" s="12">
        <v>16500</v>
      </c>
      <c r="Z26" s="9"/>
      <c r="AA26" s="9"/>
      <c r="AB26" s="9"/>
    </row>
    <row r="27" spans="1:28" x14ac:dyDescent="0.25">
      <c r="A27" s="3" t="s">
        <v>80</v>
      </c>
      <c r="B27" s="3" t="s">
        <v>81</v>
      </c>
      <c r="C27" s="3" t="s">
        <v>37</v>
      </c>
      <c r="D27" s="3" t="s">
        <v>38</v>
      </c>
      <c r="E27" s="3" t="s">
        <v>39</v>
      </c>
      <c r="F27" s="3"/>
      <c r="G27" s="3" t="s">
        <v>40</v>
      </c>
      <c r="H27" s="3"/>
      <c r="I27" s="3"/>
      <c r="J27" s="4"/>
      <c r="K27" s="4" t="s">
        <v>66</v>
      </c>
      <c r="L27" s="4" t="s">
        <v>45</v>
      </c>
      <c r="M27" s="5">
        <v>1</v>
      </c>
      <c r="N27" s="6">
        <v>18000</v>
      </c>
      <c r="O27" s="6">
        <v>18000</v>
      </c>
      <c r="P27" s="6">
        <v>0</v>
      </c>
      <c r="Q27" s="6">
        <v>18000</v>
      </c>
      <c r="R27" s="6">
        <v>0</v>
      </c>
      <c r="S27" s="6">
        <v>0</v>
      </c>
      <c r="T27" s="6">
        <v>1800</v>
      </c>
      <c r="U27" s="6">
        <v>0</v>
      </c>
      <c r="V27" s="6">
        <v>0</v>
      </c>
      <c r="W27" s="6">
        <v>19800</v>
      </c>
      <c r="X27" s="4" t="s">
        <v>43</v>
      </c>
      <c r="Y27" s="7">
        <v>19800</v>
      </c>
      <c r="Z27" s="4"/>
      <c r="AA27" s="4"/>
      <c r="AB27" s="4"/>
    </row>
    <row r="28" spans="1:28" x14ac:dyDescent="0.25">
      <c r="A28" s="8" t="s">
        <v>82</v>
      </c>
      <c r="B28" s="8" t="s">
        <v>83</v>
      </c>
      <c r="C28" s="8" t="s">
        <v>37</v>
      </c>
      <c r="D28" s="8" t="s">
        <v>38</v>
      </c>
      <c r="E28" s="8" t="s">
        <v>39</v>
      </c>
      <c r="F28" s="8"/>
      <c r="G28" s="8" t="s">
        <v>40</v>
      </c>
      <c r="H28" s="8"/>
      <c r="I28" s="8"/>
      <c r="J28" s="9"/>
      <c r="K28" s="9" t="s">
        <v>84</v>
      </c>
      <c r="L28" s="9" t="s">
        <v>45</v>
      </c>
      <c r="M28" s="10">
        <v>1</v>
      </c>
      <c r="N28" s="11">
        <v>18000</v>
      </c>
      <c r="O28" s="11">
        <v>18000</v>
      </c>
      <c r="P28" s="11">
        <v>0</v>
      </c>
      <c r="Q28" s="11">
        <v>18000</v>
      </c>
      <c r="R28" s="11">
        <v>0</v>
      </c>
      <c r="S28" s="11">
        <v>0</v>
      </c>
      <c r="T28" s="11">
        <v>1800</v>
      </c>
      <c r="U28" s="11">
        <v>0</v>
      </c>
      <c r="V28" s="11">
        <v>0</v>
      </c>
      <c r="W28" s="11">
        <v>19800</v>
      </c>
      <c r="X28" s="9" t="s">
        <v>43</v>
      </c>
      <c r="Y28" s="12">
        <v>19800</v>
      </c>
      <c r="Z28" s="9"/>
      <c r="AA28" s="9"/>
      <c r="AB28" s="9"/>
    </row>
    <row r="29" spans="1:28" x14ac:dyDescent="0.25">
      <c r="A29" s="3" t="s">
        <v>85</v>
      </c>
      <c r="B29" s="3" t="s">
        <v>86</v>
      </c>
      <c r="C29" s="3" t="s">
        <v>37</v>
      </c>
      <c r="D29" s="3" t="s">
        <v>38</v>
      </c>
      <c r="E29" s="3" t="s">
        <v>39</v>
      </c>
      <c r="F29" s="3"/>
      <c r="G29" s="3" t="s">
        <v>40</v>
      </c>
      <c r="H29" s="3"/>
      <c r="I29" s="3"/>
      <c r="J29" s="4"/>
      <c r="K29" s="4" t="s">
        <v>51</v>
      </c>
      <c r="L29" s="4" t="s">
        <v>42</v>
      </c>
      <c r="M29" s="5">
        <v>1</v>
      </c>
      <c r="N29" s="6">
        <v>20000</v>
      </c>
      <c r="O29" s="6">
        <v>20000</v>
      </c>
      <c r="P29" s="6">
        <v>0</v>
      </c>
      <c r="Q29" s="6">
        <v>20000</v>
      </c>
      <c r="R29" s="6">
        <v>0</v>
      </c>
      <c r="S29" s="6">
        <v>0</v>
      </c>
      <c r="T29" s="6">
        <v>2000</v>
      </c>
      <c r="U29" s="6">
        <v>0</v>
      </c>
      <c r="V29" s="6">
        <v>0</v>
      </c>
      <c r="W29" s="6">
        <v>22000</v>
      </c>
      <c r="X29" s="4" t="s">
        <v>43</v>
      </c>
      <c r="Y29" s="7">
        <v>22000</v>
      </c>
      <c r="Z29" s="4"/>
      <c r="AA29" s="4"/>
      <c r="AB29" s="4"/>
    </row>
    <row r="30" spans="1:28" x14ac:dyDescent="0.25">
      <c r="A30" s="8" t="s">
        <v>87</v>
      </c>
      <c r="B30" s="8" t="s">
        <v>88</v>
      </c>
      <c r="C30" s="8" t="s">
        <v>37</v>
      </c>
      <c r="D30" s="8" t="s">
        <v>38</v>
      </c>
      <c r="E30" s="8" t="s">
        <v>39</v>
      </c>
      <c r="F30" s="8"/>
      <c r="G30" s="8" t="s">
        <v>40</v>
      </c>
      <c r="H30" s="8"/>
      <c r="I30" s="8"/>
      <c r="J30" s="9"/>
      <c r="K30" s="9" t="s">
        <v>48</v>
      </c>
      <c r="L30" s="9" t="s">
        <v>45</v>
      </c>
      <c r="M30" s="10">
        <v>1</v>
      </c>
      <c r="N30" s="11">
        <v>15000</v>
      </c>
      <c r="O30" s="11">
        <v>15000</v>
      </c>
      <c r="P30" s="11">
        <v>0</v>
      </c>
      <c r="Q30" s="11">
        <v>15000</v>
      </c>
      <c r="R30" s="11">
        <v>0</v>
      </c>
      <c r="S30" s="11">
        <v>0</v>
      </c>
      <c r="T30" s="11">
        <v>1500</v>
      </c>
      <c r="U30" s="11">
        <v>0</v>
      </c>
      <c r="V30" s="11">
        <v>0</v>
      </c>
      <c r="W30" s="11">
        <v>16500</v>
      </c>
      <c r="X30" s="9" t="s">
        <v>43</v>
      </c>
      <c r="Y30" s="12">
        <v>16500</v>
      </c>
      <c r="Z30" s="9"/>
      <c r="AA30" s="9"/>
      <c r="AB30" s="9"/>
    </row>
    <row r="31" spans="1:28" x14ac:dyDescent="0.25">
      <c r="A31" s="3" t="s">
        <v>89</v>
      </c>
      <c r="B31" s="3" t="s">
        <v>90</v>
      </c>
      <c r="C31" s="3" t="s">
        <v>37</v>
      </c>
      <c r="D31" s="3" t="s">
        <v>38</v>
      </c>
      <c r="E31" s="3" t="s">
        <v>39</v>
      </c>
      <c r="F31" s="3"/>
      <c r="G31" s="3" t="s">
        <v>40</v>
      </c>
      <c r="H31" s="3"/>
      <c r="I31" s="3"/>
      <c r="J31" s="4"/>
      <c r="K31" s="4" t="s">
        <v>48</v>
      </c>
      <c r="L31" s="4" t="s">
        <v>45</v>
      </c>
      <c r="M31" s="5">
        <v>1</v>
      </c>
      <c r="N31" s="6">
        <v>15000</v>
      </c>
      <c r="O31" s="6">
        <v>15000</v>
      </c>
      <c r="P31" s="6">
        <v>0</v>
      </c>
      <c r="Q31" s="6">
        <v>15000</v>
      </c>
      <c r="R31" s="6">
        <v>0</v>
      </c>
      <c r="S31" s="6">
        <v>0</v>
      </c>
      <c r="T31" s="6">
        <v>1500</v>
      </c>
      <c r="U31" s="6">
        <v>0</v>
      </c>
      <c r="V31" s="6">
        <v>0</v>
      </c>
      <c r="W31" s="6">
        <v>16500</v>
      </c>
      <c r="X31" s="4" t="s">
        <v>43</v>
      </c>
      <c r="Y31" s="7">
        <v>16500</v>
      </c>
      <c r="Z31" s="4"/>
      <c r="AA31" s="4"/>
      <c r="AB31" s="4"/>
    </row>
    <row r="32" spans="1:28" x14ac:dyDescent="0.25">
      <c r="A32" s="8" t="s">
        <v>91</v>
      </c>
      <c r="B32" s="8" t="s">
        <v>92</v>
      </c>
      <c r="C32" s="8" t="s">
        <v>37</v>
      </c>
      <c r="D32" s="8" t="s">
        <v>38</v>
      </c>
      <c r="E32" s="8" t="s">
        <v>39</v>
      </c>
      <c r="F32" s="8"/>
      <c r="G32" s="8" t="s">
        <v>40</v>
      </c>
      <c r="H32" s="8"/>
      <c r="I32" s="8"/>
      <c r="J32" s="9"/>
      <c r="K32" s="9" t="s">
        <v>41</v>
      </c>
      <c r="L32" s="9" t="s">
        <v>42</v>
      </c>
      <c r="M32" s="10">
        <v>1</v>
      </c>
      <c r="N32" s="11">
        <v>20000</v>
      </c>
      <c r="O32" s="11">
        <v>20000</v>
      </c>
      <c r="P32" s="11">
        <v>0</v>
      </c>
      <c r="Q32" s="11">
        <v>20000</v>
      </c>
      <c r="R32" s="11">
        <v>0</v>
      </c>
      <c r="S32" s="11">
        <v>0</v>
      </c>
      <c r="T32" s="11">
        <v>2000</v>
      </c>
      <c r="U32" s="11">
        <v>0</v>
      </c>
      <c r="V32" s="11">
        <v>0</v>
      </c>
      <c r="W32" s="11">
        <v>22000</v>
      </c>
      <c r="X32" s="9" t="s">
        <v>43</v>
      </c>
      <c r="Y32" s="12">
        <v>22000</v>
      </c>
      <c r="Z32" s="9"/>
      <c r="AA32" s="9"/>
      <c r="AB32" s="9"/>
    </row>
    <row r="33" spans="1:28" x14ac:dyDescent="0.25">
      <c r="A33" s="3" t="s">
        <v>93</v>
      </c>
      <c r="B33" s="3" t="s">
        <v>94</v>
      </c>
      <c r="C33" s="3" t="s">
        <v>37</v>
      </c>
      <c r="D33" s="3" t="s">
        <v>38</v>
      </c>
      <c r="E33" s="3" t="s">
        <v>39</v>
      </c>
      <c r="F33" s="3"/>
      <c r="G33" s="3" t="s">
        <v>40</v>
      </c>
      <c r="H33" s="3"/>
      <c r="I33" s="3"/>
      <c r="J33" s="4"/>
      <c r="K33" s="4" t="s">
        <v>48</v>
      </c>
      <c r="L33" s="4" t="s">
        <v>45</v>
      </c>
      <c r="M33" s="5">
        <v>1</v>
      </c>
      <c r="N33" s="6">
        <v>15000</v>
      </c>
      <c r="O33" s="6">
        <v>15000</v>
      </c>
      <c r="P33" s="6">
        <v>0</v>
      </c>
      <c r="Q33" s="6">
        <v>15000</v>
      </c>
      <c r="R33" s="6">
        <v>0</v>
      </c>
      <c r="S33" s="6">
        <v>0</v>
      </c>
      <c r="T33" s="6">
        <v>1500</v>
      </c>
      <c r="U33" s="6">
        <v>0</v>
      </c>
      <c r="V33" s="6">
        <v>0</v>
      </c>
      <c r="W33" s="6">
        <v>16500</v>
      </c>
      <c r="X33" s="4" t="s">
        <v>43</v>
      </c>
      <c r="Y33" s="7">
        <v>16500</v>
      </c>
      <c r="Z33" s="4"/>
      <c r="AA33" s="4"/>
      <c r="AB33" s="4"/>
    </row>
    <row r="34" spans="1:28" x14ac:dyDescent="0.25">
      <c r="A34" s="8" t="s">
        <v>95</v>
      </c>
      <c r="B34" s="8" t="s">
        <v>96</v>
      </c>
      <c r="C34" s="8" t="s">
        <v>37</v>
      </c>
      <c r="D34" s="8" t="s">
        <v>38</v>
      </c>
      <c r="E34" s="8" t="s">
        <v>39</v>
      </c>
      <c r="F34" s="8"/>
      <c r="G34" s="8" t="s">
        <v>40</v>
      </c>
      <c r="H34" s="8"/>
      <c r="I34" s="8"/>
      <c r="J34" s="9"/>
      <c r="K34" s="9" t="s">
        <v>48</v>
      </c>
      <c r="L34" s="9" t="s">
        <v>45</v>
      </c>
      <c r="M34" s="10">
        <v>2</v>
      </c>
      <c r="N34" s="11">
        <v>15000</v>
      </c>
      <c r="O34" s="11">
        <v>30000</v>
      </c>
      <c r="P34" s="11">
        <v>0</v>
      </c>
      <c r="Q34" s="11">
        <v>50000</v>
      </c>
      <c r="R34" s="11">
        <v>0</v>
      </c>
      <c r="S34" s="11">
        <v>0</v>
      </c>
      <c r="T34" s="11">
        <v>5000</v>
      </c>
      <c r="U34" s="11">
        <v>0</v>
      </c>
      <c r="V34" s="11">
        <v>0</v>
      </c>
      <c r="W34" s="11">
        <v>55000</v>
      </c>
      <c r="X34" s="9" t="s">
        <v>43</v>
      </c>
      <c r="Y34" s="12">
        <v>55000</v>
      </c>
      <c r="Z34" s="9"/>
      <c r="AA34" s="9"/>
      <c r="AB34" s="9"/>
    </row>
    <row r="35" spans="1:28" x14ac:dyDescent="0.25">
      <c r="A35" s="8" t="s">
        <v>95</v>
      </c>
      <c r="B35" s="8" t="s">
        <v>96</v>
      </c>
      <c r="C35" s="8" t="s">
        <v>37</v>
      </c>
      <c r="D35" s="8" t="s">
        <v>38</v>
      </c>
      <c r="E35" s="8" t="s">
        <v>39</v>
      </c>
      <c r="F35" s="8"/>
      <c r="G35" s="8" t="s">
        <v>40</v>
      </c>
      <c r="H35" s="8"/>
      <c r="I35" s="8"/>
      <c r="J35" s="9"/>
      <c r="K35" s="9" t="s">
        <v>41</v>
      </c>
      <c r="L35" s="9" t="s">
        <v>42</v>
      </c>
      <c r="M35" s="10">
        <v>1</v>
      </c>
      <c r="N35" s="11">
        <v>20000</v>
      </c>
      <c r="O35" s="11">
        <v>20000</v>
      </c>
      <c r="P35" s="11">
        <v>0</v>
      </c>
      <c r="Q35" s="11"/>
      <c r="R35" s="11"/>
      <c r="S35" s="11"/>
      <c r="T35" s="11"/>
      <c r="U35" s="11"/>
      <c r="V35" s="11"/>
      <c r="W35" s="11"/>
      <c r="X35" s="9"/>
      <c r="Y35" s="12"/>
      <c r="Z35" s="9"/>
      <c r="AA35" s="9"/>
      <c r="AB35" s="9"/>
    </row>
    <row r="36" spans="1:28" x14ac:dyDescent="0.25">
      <c r="A36" s="3" t="s">
        <v>97</v>
      </c>
      <c r="B36" s="3" t="s">
        <v>98</v>
      </c>
      <c r="C36" s="3" t="s">
        <v>37</v>
      </c>
      <c r="D36" s="3" t="s">
        <v>38</v>
      </c>
      <c r="E36" s="3" t="s">
        <v>39</v>
      </c>
      <c r="F36" s="3"/>
      <c r="G36" s="3" t="s">
        <v>40</v>
      </c>
      <c r="H36" s="3"/>
      <c r="I36" s="3"/>
      <c r="J36" s="4"/>
      <c r="K36" s="4" t="s">
        <v>48</v>
      </c>
      <c r="L36" s="4" t="s">
        <v>45</v>
      </c>
      <c r="M36" s="5">
        <v>1</v>
      </c>
      <c r="N36" s="6">
        <v>15000</v>
      </c>
      <c r="O36" s="6">
        <v>15000</v>
      </c>
      <c r="P36" s="6">
        <v>0</v>
      </c>
      <c r="Q36" s="6">
        <v>15000</v>
      </c>
      <c r="R36" s="6">
        <v>0</v>
      </c>
      <c r="S36" s="6">
        <v>0</v>
      </c>
      <c r="T36" s="6">
        <v>1500</v>
      </c>
      <c r="U36" s="6">
        <v>0</v>
      </c>
      <c r="V36" s="6">
        <v>0</v>
      </c>
      <c r="W36" s="6">
        <v>16500</v>
      </c>
      <c r="X36" s="4" t="s">
        <v>43</v>
      </c>
      <c r="Y36" s="7">
        <v>16500</v>
      </c>
      <c r="Z36" s="4"/>
      <c r="AA36" s="4"/>
      <c r="AB36" s="4"/>
    </row>
    <row r="37" spans="1:28" x14ac:dyDescent="0.25">
      <c r="A37" s="8" t="s">
        <v>99</v>
      </c>
      <c r="B37" s="8" t="s">
        <v>100</v>
      </c>
      <c r="C37" s="8" t="s">
        <v>37</v>
      </c>
      <c r="D37" s="8" t="s">
        <v>38</v>
      </c>
      <c r="E37" s="8" t="s">
        <v>39</v>
      </c>
      <c r="F37" s="8"/>
      <c r="G37" s="8" t="s">
        <v>40</v>
      </c>
      <c r="H37" s="8"/>
      <c r="I37" s="8"/>
      <c r="J37" s="9"/>
      <c r="K37" s="9" t="s">
        <v>51</v>
      </c>
      <c r="L37" s="9" t="s">
        <v>42</v>
      </c>
      <c r="M37" s="10">
        <v>1</v>
      </c>
      <c r="N37" s="11">
        <v>20000</v>
      </c>
      <c r="O37" s="11">
        <v>20000</v>
      </c>
      <c r="P37" s="11">
        <v>0</v>
      </c>
      <c r="Q37" s="11">
        <v>40000</v>
      </c>
      <c r="R37" s="11">
        <v>0</v>
      </c>
      <c r="S37" s="11">
        <v>0</v>
      </c>
      <c r="T37" s="11">
        <v>4000</v>
      </c>
      <c r="U37" s="11">
        <v>0</v>
      </c>
      <c r="V37" s="11">
        <v>0</v>
      </c>
      <c r="W37" s="11">
        <v>44000</v>
      </c>
      <c r="X37" s="9" t="s">
        <v>43</v>
      </c>
      <c r="Y37" s="12">
        <v>44000</v>
      </c>
      <c r="Z37" s="9"/>
      <c r="AA37" s="9"/>
      <c r="AB37" s="9"/>
    </row>
    <row r="38" spans="1:28" x14ac:dyDescent="0.25">
      <c r="A38" s="8" t="s">
        <v>99</v>
      </c>
      <c r="B38" s="8" t="s">
        <v>100</v>
      </c>
      <c r="C38" s="8" t="s">
        <v>37</v>
      </c>
      <c r="D38" s="8" t="s">
        <v>38</v>
      </c>
      <c r="E38" s="8" t="s">
        <v>39</v>
      </c>
      <c r="F38" s="8"/>
      <c r="G38" s="8" t="s">
        <v>40</v>
      </c>
      <c r="H38" s="8"/>
      <c r="I38" s="8"/>
      <c r="J38" s="9"/>
      <c r="K38" s="9" t="s">
        <v>41</v>
      </c>
      <c r="L38" s="9" t="s">
        <v>42</v>
      </c>
      <c r="M38" s="10">
        <v>1</v>
      </c>
      <c r="N38" s="11">
        <v>20000</v>
      </c>
      <c r="O38" s="11">
        <v>20000</v>
      </c>
      <c r="P38" s="11">
        <v>0</v>
      </c>
      <c r="Q38" s="11"/>
      <c r="R38" s="11"/>
      <c r="S38" s="11"/>
      <c r="T38" s="11"/>
      <c r="U38" s="11"/>
      <c r="V38" s="11"/>
      <c r="W38" s="11"/>
      <c r="X38" s="9"/>
      <c r="Y38" s="12"/>
      <c r="Z38" s="9"/>
      <c r="AA38" s="9"/>
      <c r="AB38" s="9"/>
    </row>
    <row r="39" spans="1:28" x14ac:dyDescent="0.25">
      <c r="A39" s="3" t="s">
        <v>101</v>
      </c>
      <c r="B39" s="3" t="s">
        <v>102</v>
      </c>
      <c r="C39" s="3" t="s">
        <v>37</v>
      </c>
      <c r="D39" s="3" t="s">
        <v>38</v>
      </c>
      <c r="E39" s="3" t="s">
        <v>39</v>
      </c>
      <c r="F39" s="3"/>
      <c r="G39" s="3" t="s">
        <v>40</v>
      </c>
      <c r="H39" s="3"/>
      <c r="I39" s="3"/>
      <c r="J39" s="4"/>
      <c r="K39" s="4" t="s">
        <v>79</v>
      </c>
      <c r="L39" s="4" t="s">
        <v>45</v>
      </c>
      <c r="M39" s="5">
        <v>1</v>
      </c>
      <c r="N39" s="6">
        <v>15000</v>
      </c>
      <c r="O39" s="6">
        <v>15000</v>
      </c>
      <c r="P39" s="6">
        <v>0</v>
      </c>
      <c r="Q39" s="6">
        <v>15000</v>
      </c>
      <c r="R39" s="6">
        <v>0</v>
      </c>
      <c r="S39" s="6">
        <v>0</v>
      </c>
      <c r="T39" s="6">
        <v>1500</v>
      </c>
      <c r="U39" s="6">
        <v>0</v>
      </c>
      <c r="V39" s="6">
        <v>0</v>
      </c>
      <c r="W39" s="6">
        <v>16500</v>
      </c>
      <c r="X39" s="4" t="s">
        <v>43</v>
      </c>
      <c r="Y39" s="7">
        <v>16500</v>
      </c>
      <c r="Z39" s="4"/>
      <c r="AA39" s="4"/>
      <c r="AB39" s="4"/>
    </row>
    <row r="40" spans="1:28" x14ac:dyDescent="0.25">
      <c r="A40" s="8" t="s">
        <v>103</v>
      </c>
      <c r="B40" s="8" t="s">
        <v>104</v>
      </c>
      <c r="C40" s="8" t="s">
        <v>37</v>
      </c>
      <c r="D40" s="8" t="s">
        <v>38</v>
      </c>
      <c r="E40" s="8" t="s">
        <v>39</v>
      </c>
      <c r="F40" s="8"/>
      <c r="G40" s="8" t="s">
        <v>40</v>
      </c>
      <c r="H40" s="8"/>
      <c r="I40" s="8"/>
      <c r="J40" s="9"/>
      <c r="K40" s="9" t="s">
        <v>51</v>
      </c>
      <c r="L40" s="9" t="s">
        <v>42</v>
      </c>
      <c r="M40" s="10">
        <v>1</v>
      </c>
      <c r="N40" s="11">
        <v>20000</v>
      </c>
      <c r="O40" s="11">
        <v>20000</v>
      </c>
      <c r="P40" s="11">
        <v>0</v>
      </c>
      <c r="Q40" s="11">
        <v>38000</v>
      </c>
      <c r="R40" s="11">
        <v>0</v>
      </c>
      <c r="S40" s="11">
        <v>0</v>
      </c>
      <c r="T40" s="11">
        <v>3800</v>
      </c>
      <c r="U40" s="11">
        <v>0</v>
      </c>
      <c r="V40" s="11">
        <v>0</v>
      </c>
      <c r="W40" s="11">
        <v>41800</v>
      </c>
      <c r="X40" s="9" t="s">
        <v>43</v>
      </c>
      <c r="Y40" s="12">
        <v>41800</v>
      </c>
      <c r="Z40" s="9"/>
      <c r="AA40" s="9"/>
      <c r="AB40" s="9"/>
    </row>
    <row r="41" spans="1:28" x14ac:dyDescent="0.25">
      <c r="A41" s="8" t="s">
        <v>103</v>
      </c>
      <c r="B41" s="8" t="s">
        <v>104</v>
      </c>
      <c r="C41" s="8" t="s">
        <v>37</v>
      </c>
      <c r="D41" s="8" t="s">
        <v>38</v>
      </c>
      <c r="E41" s="8" t="s">
        <v>39</v>
      </c>
      <c r="F41" s="8"/>
      <c r="G41" s="8" t="s">
        <v>40</v>
      </c>
      <c r="H41" s="8"/>
      <c r="I41" s="8"/>
      <c r="J41" s="9"/>
      <c r="K41" s="9" t="s">
        <v>84</v>
      </c>
      <c r="L41" s="9" t="s">
        <v>45</v>
      </c>
      <c r="M41" s="10">
        <v>1</v>
      </c>
      <c r="N41" s="11">
        <v>18000</v>
      </c>
      <c r="O41" s="11">
        <v>18000</v>
      </c>
      <c r="P41" s="11">
        <v>0</v>
      </c>
      <c r="Q41" s="11"/>
      <c r="R41" s="11"/>
      <c r="S41" s="11"/>
      <c r="T41" s="11"/>
      <c r="U41" s="11"/>
      <c r="V41" s="11"/>
      <c r="W41" s="11"/>
      <c r="X41" s="9"/>
      <c r="Y41" s="12"/>
      <c r="Z41" s="9"/>
      <c r="AA41" s="9"/>
      <c r="AB41" s="9"/>
    </row>
    <row r="42" spans="1:28" x14ac:dyDescent="0.25">
      <c r="A42" s="3" t="s">
        <v>105</v>
      </c>
      <c r="B42" s="3" t="s">
        <v>106</v>
      </c>
      <c r="C42" s="3" t="s">
        <v>37</v>
      </c>
      <c r="D42" s="3" t="s">
        <v>38</v>
      </c>
      <c r="E42" s="3" t="s">
        <v>39</v>
      </c>
      <c r="F42" s="3"/>
      <c r="G42" s="3" t="s">
        <v>40</v>
      </c>
      <c r="H42" s="3"/>
      <c r="I42" s="3"/>
      <c r="J42" s="4"/>
      <c r="K42" s="4" t="s">
        <v>48</v>
      </c>
      <c r="L42" s="4" t="s">
        <v>45</v>
      </c>
      <c r="M42" s="5">
        <v>1</v>
      </c>
      <c r="N42" s="6">
        <v>15000</v>
      </c>
      <c r="O42" s="6">
        <v>15000</v>
      </c>
      <c r="P42" s="6">
        <v>0</v>
      </c>
      <c r="Q42" s="6">
        <v>15000</v>
      </c>
      <c r="R42" s="6">
        <v>0</v>
      </c>
      <c r="S42" s="6">
        <v>0</v>
      </c>
      <c r="T42" s="6">
        <v>1500</v>
      </c>
      <c r="U42" s="6">
        <v>0</v>
      </c>
      <c r="V42" s="6">
        <v>0</v>
      </c>
      <c r="W42" s="6">
        <v>16500</v>
      </c>
      <c r="X42" s="4" t="s">
        <v>43</v>
      </c>
      <c r="Y42" s="7">
        <v>16500</v>
      </c>
      <c r="Z42" s="4"/>
      <c r="AA42" s="4"/>
      <c r="AB42" s="4"/>
    </row>
    <row r="43" spans="1:28" x14ac:dyDescent="0.25">
      <c r="A43" s="8" t="s">
        <v>107</v>
      </c>
      <c r="B43" s="8" t="s">
        <v>108</v>
      </c>
      <c r="C43" s="8" t="s">
        <v>37</v>
      </c>
      <c r="D43" s="8" t="s">
        <v>38</v>
      </c>
      <c r="E43" s="8" t="s">
        <v>39</v>
      </c>
      <c r="F43" s="8"/>
      <c r="G43" s="8" t="s">
        <v>40</v>
      </c>
      <c r="H43" s="8"/>
      <c r="I43" s="8"/>
      <c r="J43" s="9"/>
      <c r="K43" s="9" t="s">
        <v>48</v>
      </c>
      <c r="L43" s="9" t="s">
        <v>45</v>
      </c>
      <c r="M43" s="10">
        <v>1</v>
      </c>
      <c r="N43" s="11">
        <v>15000</v>
      </c>
      <c r="O43" s="11">
        <v>15000</v>
      </c>
      <c r="P43" s="11">
        <v>0</v>
      </c>
      <c r="Q43" s="11">
        <v>15000</v>
      </c>
      <c r="R43" s="11">
        <v>0</v>
      </c>
      <c r="S43" s="11">
        <v>0</v>
      </c>
      <c r="T43" s="11">
        <v>1500</v>
      </c>
      <c r="U43" s="11">
        <v>0</v>
      </c>
      <c r="V43" s="11">
        <v>0</v>
      </c>
      <c r="W43" s="11">
        <v>16500</v>
      </c>
      <c r="X43" s="9" t="s">
        <v>43</v>
      </c>
      <c r="Y43" s="12">
        <v>16500</v>
      </c>
      <c r="Z43" s="9"/>
      <c r="AA43" s="9"/>
      <c r="AB43" s="9"/>
    </row>
    <row r="44" spans="1:28" x14ac:dyDescent="0.25">
      <c r="A44" s="3" t="s">
        <v>109</v>
      </c>
      <c r="B44" s="3" t="s">
        <v>110</v>
      </c>
      <c r="C44" s="3" t="s">
        <v>37</v>
      </c>
      <c r="D44" s="3" t="s">
        <v>38</v>
      </c>
      <c r="E44" s="3" t="s">
        <v>39</v>
      </c>
      <c r="F44" s="3"/>
      <c r="G44" s="3" t="s">
        <v>40</v>
      </c>
      <c r="H44" s="3"/>
      <c r="I44" s="3"/>
      <c r="J44" s="4"/>
      <c r="K44" s="4" t="s">
        <v>48</v>
      </c>
      <c r="L44" s="4" t="s">
        <v>45</v>
      </c>
      <c r="M44" s="5">
        <v>1</v>
      </c>
      <c r="N44" s="6">
        <v>15000</v>
      </c>
      <c r="O44" s="6">
        <v>15000</v>
      </c>
      <c r="P44" s="6">
        <v>0</v>
      </c>
      <c r="Q44" s="6">
        <v>15000</v>
      </c>
      <c r="R44" s="6">
        <v>0</v>
      </c>
      <c r="S44" s="6">
        <v>0</v>
      </c>
      <c r="T44" s="6">
        <v>1500</v>
      </c>
      <c r="U44" s="6">
        <v>0</v>
      </c>
      <c r="V44" s="6">
        <v>0</v>
      </c>
      <c r="W44" s="6">
        <v>16500</v>
      </c>
      <c r="X44" s="4" t="s">
        <v>43</v>
      </c>
      <c r="Y44" s="7">
        <v>16500</v>
      </c>
      <c r="Z44" s="4"/>
      <c r="AA44" s="4"/>
      <c r="AB44" s="4"/>
    </row>
    <row r="45" spans="1:28" x14ac:dyDescent="0.25">
      <c r="A45" s="8" t="s">
        <v>111</v>
      </c>
      <c r="B45" s="8" t="s">
        <v>112</v>
      </c>
      <c r="C45" s="8" t="s">
        <v>37</v>
      </c>
      <c r="D45" s="8" t="s">
        <v>38</v>
      </c>
      <c r="E45" s="8" t="s">
        <v>39</v>
      </c>
      <c r="F45" s="8"/>
      <c r="G45" s="8" t="s">
        <v>40</v>
      </c>
      <c r="H45" s="8"/>
      <c r="I45" s="8"/>
      <c r="J45" s="9"/>
      <c r="K45" s="9" t="s">
        <v>48</v>
      </c>
      <c r="L45" s="9" t="s">
        <v>45</v>
      </c>
      <c r="M45" s="10">
        <v>1</v>
      </c>
      <c r="N45" s="11">
        <v>15000</v>
      </c>
      <c r="O45" s="11">
        <v>15000</v>
      </c>
      <c r="P45" s="11">
        <v>0</v>
      </c>
      <c r="Q45" s="11">
        <v>15000</v>
      </c>
      <c r="R45" s="11">
        <v>0</v>
      </c>
      <c r="S45" s="11">
        <v>0</v>
      </c>
      <c r="T45" s="11">
        <v>1500</v>
      </c>
      <c r="U45" s="11">
        <v>0</v>
      </c>
      <c r="V45" s="11">
        <v>0</v>
      </c>
      <c r="W45" s="11">
        <v>16500</v>
      </c>
      <c r="X45" s="9" t="s">
        <v>43</v>
      </c>
      <c r="Y45" s="12">
        <v>16500</v>
      </c>
      <c r="Z45" s="9"/>
      <c r="AA45" s="9"/>
      <c r="AB45" s="9"/>
    </row>
    <row r="46" spans="1:28" x14ac:dyDescent="0.25">
      <c r="A46" s="3" t="s">
        <v>113</v>
      </c>
      <c r="B46" s="3" t="s">
        <v>114</v>
      </c>
      <c r="C46" s="3" t="s">
        <v>37</v>
      </c>
      <c r="D46" s="3" t="s">
        <v>38</v>
      </c>
      <c r="E46" s="3" t="s">
        <v>39</v>
      </c>
      <c r="F46" s="3"/>
      <c r="G46" s="3" t="s">
        <v>40</v>
      </c>
      <c r="H46" s="3"/>
      <c r="I46" s="3"/>
      <c r="J46" s="4"/>
      <c r="K46" s="4" t="s">
        <v>79</v>
      </c>
      <c r="L46" s="4" t="s">
        <v>45</v>
      </c>
      <c r="M46" s="5">
        <v>1</v>
      </c>
      <c r="N46" s="6">
        <v>15000</v>
      </c>
      <c r="O46" s="6">
        <v>15000</v>
      </c>
      <c r="P46" s="6">
        <v>0</v>
      </c>
      <c r="Q46" s="6">
        <v>15000</v>
      </c>
      <c r="R46" s="6">
        <v>0</v>
      </c>
      <c r="S46" s="6">
        <v>0</v>
      </c>
      <c r="T46" s="6">
        <v>1500</v>
      </c>
      <c r="U46" s="6">
        <v>0</v>
      </c>
      <c r="V46" s="6">
        <v>0</v>
      </c>
      <c r="W46" s="6">
        <v>16500</v>
      </c>
      <c r="X46" s="4" t="s">
        <v>43</v>
      </c>
      <c r="Y46" s="7">
        <v>16500</v>
      </c>
      <c r="Z46" s="4"/>
      <c r="AA46" s="4"/>
      <c r="AB46" s="4"/>
    </row>
    <row r="47" spans="1:28" x14ac:dyDescent="0.25">
      <c r="A47" s="8" t="s">
        <v>115</v>
      </c>
      <c r="B47" s="8" t="s">
        <v>116</v>
      </c>
      <c r="C47" s="8" t="s">
        <v>37</v>
      </c>
      <c r="D47" s="8" t="s">
        <v>38</v>
      </c>
      <c r="E47" s="8" t="s">
        <v>39</v>
      </c>
      <c r="F47" s="8"/>
      <c r="G47" s="8" t="s">
        <v>40</v>
      </c>
      <c r="H47" s="8"/>
      <c r="I47" s="8"/>
      <c r="J47" s="9"/>
      <c r="K47" s="9" t="s">
        <v>84</v>
      </c>
      <c r="L47" s="9" t="s">
        <v>45</v>
      </c>
      <c r="M47" s="10">
        <v>1</v>
      </c>
      <c r="N47" s="11">
        <v>18000</v>
      </c>
      <c r="O47" s="11">
        <v>18000</v>
      </c>
      <c r="P47" s="11">
        <v>0</v>
      </c>
      <c r="Q47" s="11">
        <v>54000</v>
      </c>
      <c r="R47" s="11">
        <v>0</v>
      </c>
      <c r="S47" s="11">
        <v>0</v>
      </c>
      <c r="T47" s="11">
        <v>5400</v>
      </c>
      <c r="U47" s="11">
        <v>0</v>
      </c>
      <c r="V47" s="11">
        <v>0</v>
      </c>
      <c r="W47" s="11">
        <v>59400</v>
      </c>
      <c r="X47" s="9" t="s">
        <v>43</v>
      </c>
      <c r="Y47" s="12">
        <v>59400</v>
      </c>
      <c r="Z47" s="9"/>
      <c r="AA47" s="9"/>
      <c r="AB47" s="9"/>
    </row>
    <row r="48" spans="1:28" x14ac:dyDescent="0.25">
      <c r="A48" s="8" t="s">
        <v>115</v>
      </c>
      <c r="B48" s="8" t="s">
        <v>116</v>
      </c>
      <c r="C48" s="8" t="s">
        <v>37</v>
      </c>
      <c r="D48" s="8" t="s">
        <v>38</v>
      </c>
      <c r="E48" s="8" t="s">
        <v>39</v>
      </c>
      <c r="F48" s="8"/>
      <c r="G48" s="8" t="s">
        <v>40</v>
      </c>
      <c r="H48" s="8"/>
      <c r="I48" s="8"/>
      <c r="J48" s="9"/>
      <c r="K48" s="9" t="s">
        <v>44</v>
      </c>
      <c r="L48" s="9" t="s">
        <v>45</v>
      </c>
      <c r="M48" s="10">
        <v>2</v>
      </c>
      <c r="N48" s="11">
        <v>18000</v>
      </c>
      <c r="O48" s="11">
        <v>36000</v>
      </c>
      <c r="P48" s="11">
        <v>0</v>
      </c>
      <c r="Q48" s="11"/>
      <c r="R48" s="11"/>
      <c r="S48" s="11"/>
      <c r="T48" s="11"/>
      <c r="U48" s="11"/>
      <c r="V48" s="11"/>
      <c r="W48" s="11"/>
      <c r="X48" s="9"/>
      <c r="Y48" s="12"/>
      <c r="Z48" s="9"/>
      <c r="AA48" s="9"/>
      <c r="AB48" s="9"/>
    </row>
    <row r="49" spans="1:28" x14ac:dyDescent="0.25">
      <c r="A49" s="3" t="s">
        <v>117</v>
      </c>
      <c r="B49" s="3" t="s">
        <v>118</v>
      </c>
      <c r="C49" s="3" t="s">
        <v>37</v>
      </c>
      <c r="D49" s="3" t="s">
        <v>38</v>
      </c>
      <c r="E49" s="3" t="s">
        <v>39</v>
      </c>
      <c r="F49" s="3"/>
      <c r="G49" s="3" t="s">
        <v>40</v>
      </c>
      <c r="H49" s="3"/>
      <c r="I49" s="3"/>
      <c r="J49" s="4"/>
      <c r="K49" s="4" t="s">
        <v>41</v>
      </c>
      <c r="L49" s="4" t="s">
        <v>42</v>
      </c>
      <c r="M49" s="5">
        <v>1</v>
      </c>
      <c r="N49" s="6">
        <v>20000</v>
      </c>
      <c r="O49" s="6">
        <v>20000</v>
      </c>
      <c r="P49" s="6">
        <v>0</v>
      </c>
      <c r="Q49" s="6">
        <v>20000</v>
      </c>
      <c r="R49" s="6">
        <v>0</v>
      </c>
      <c r="S49" s="6">
        <v>0</v>
      </c>
      <c r="T49" s="6">
        <v>2000</v>
      </c>
      <c r="U49" s="6">
        <v>0</v>
      </c>
      <c r="V49" s="6">
        <v>0</v>
      </c>
      <c r="W49" s="6">
        <v>22000</v>
      </c>
      <c r="X49" s="4" t="s">
        <v>43</v>
      </c>
      <c r="Y49" s="7">
        <v>22000</v>
      </c>
      <c r="Z49" s="4"/>
      <c r="AA49" s="4"/>
      <c r="AB49" s="4"/>
    </row>
    <row r="50" spans="1:28" x14ac:dyDescent="0.25">
      <c r="A50" s="8" t="s">
        <v>119</v>
      </c>
      <c r="B50" s="8" t="s">
        <v>120</v>
      </c>
      <c r="C50" s="8" t="s">
        <v>37</v>
      </c>
      <c r="D50" s="8" t="s">
        <v>38</v>
      </c>
      <c r="E50" s="8" t="s">
        <v>39</v>
      </c>
      <c r="F50" s="8"/>
      <c r="G50" s="8" t="s">
        <v>40</v>
      </c>
      <c r="H50" s="8"/>
      <c r="I50" s="8"/>
      <c r="J50" s="9"/>
      <c r="K50" s="9" t="s">
        <v>84</v>
      </c>
      <c r="L50" s="9" t="s">
        <v>45</v>
      </c>
      <c r="M50" s="10">
        <v>1</v>
      </c>
      <c r="N50" s="11">
        <v>18000</v>
      </c>
      <c r="O50" s="11">
        <v>18000</v>
      </c>
      <c r="P50" s="11">
        <v>0</v>
      </c>
      <c r="Q50" s="11">
        <v>18000</v>
      </c>
      <c r="R50" s="11">
        <v>0</v>
      </c>
      <c r="S50" s="11">
        <v>0</v>
      </c>
      <c r="T50" s="11">
        <v>1800</v>
      </c>
      <c r="U50" s="11">
        <v>0</v>
      </c>
      <c r="V50" s="11">
        <v>0</v>
      </c>
      <c r="W50" s="11">
        <v>19800</v>
      </c>
      <c r="X50" s="9" t="s">
        <v>43</v>
      </c>
      <c r="Y50" s="12">
        <v>19800</v>
      </c>
      <c r="Z50" s="9"/>
      <c r="AA50" s="9"/>
      <c r="AB50" s="9"/>
    </row>
    <row r="51" spans="1:28" x14ac:dyDescent="0.25">
      <c r="A51" s="3" t="s">
        <v>121</v>
      </c>
      <c r="B51" s="3" t="s">
        <v>122</v>
      </c>
      <c r="C51" s="3" t="s">
        <v>37</v>
      </c>
      <c r="D51" s="3" t="s">
        <v>38</v>
      </c>
      <c r="E51" s="3" t="s">
        <v>39</v>
      </c>
      <c r="F51" s="3"/>
      <c r="G51" s="3" t="s">
        <v>40</v>
      </c>
      <c r="H51" s="3"/>
      <c r="I51" s="3"/>
      <c r="J51" s="4"/>
      <c r="K51" s="4" t="s">
        <v>79</v>
      </c>
      <c r="L51" s="4" t="s">
        <v>45</v>
      </c>
      <c r="M51" s="5">
        <v>1</v>
      </c>
      <c r="N51" s="6">
        <v>15000</v>
      </c>
      <c r="O51" s="6">
        <v>15000</v>
      </c>
      <c r="P51" s="6">
        <v>0</v>
      </c>
      <c r="Q51" s="6">
        <v>15000</v>
      </c>
      <c r="R51" s="6">
        <v>0</v>
      </c>
      <c r="S51" s="6">
        <v>0</v>
      </c>
      <c r="T51" s="6">
        <v>1500</v>
      </c>
      <c r="U51" s="6">
        <v>0</v>
      </c>
      <c r="V51" s="6">
        <v>0</v>
      </c>
      <c r="W51" s="6">
        <v>16500</v>
      </c>
      <c r="X51" s="4" t="s">
        <v>43</v>
      </c>
      <c r="Y51" s="7">
        <v>16500</v>
      </c>
      <c r="Z51" s="4"/>
      <c r="AA51" s="4"/>
      <c r="AB51" s="4"/>
    </row>
    <row r="52" spans="1:28" x14ac:dyDescent="0.25">
      <c r="A52" s="8" t="s">
        <v>123</v>
      </c>
      <c r="B52" s="8" t="s">
        <v>124</v>
      </c>
      <c r="C52" s="8" t="s">
        <v>37</v>
      </c>
      <c r="D52" s="8" t="s">
        <v>38</v>
      </c>
      <c r="E52" s="8" t="s">
        <v>39</v>
      </c>
      <c r="F52" s="8"/>
      <c r="G52" s="8" t="s">
        <v>40</v>
      </c>
      <c r="H52" s="8"/>
      <c r="I52" s="8"/>
      <c r="J52" s="9"/>
      <c r="K52" s="9" t="s">
        <v>44</v>
      </c>
      <c r="L52" s="9" t="s">
        <v>45</v>
      </c>
      <c r="M52" s="10">
        <v>1</v>
      </c>
      <c r="N52" s="11">
        <v>18000</v>
      </c>
      <c r="O52" s="11">
        <v>18000</v>
      </c>
      <c r="P52" s="11">
        <v>0</v>
      </c>
      <c r="Q52" s="11">
        <v>18000</v>
      </c>
      <c r="R52" s="11">
        <v>0</v>
      </c>
      <c r="S52" s="11">
        <v>0</v>
      </c>
      <c r="T52" s="11">
        <v>1800</v>
      </c>
      <c r="U52" s="11">
        <v>0</v>
      </c>
      <c r="V52" s="11">
        <v>0</v>
      </c>
      <c r="W52" s="11">
        <v>19800</v>
      </c>
      <c r="X52" s="9" t="s">
        <v>43</v>
      </c>
      <c r="Y52" s="12">
        <v>19800</v>
      </c>
      <c r="Z52" s="9"/>
      <c r="AA52" s="9"/>
      <c r="AB52" s="9"/>
    </row>
    <row r="53" spans="1:28" x14ac:dyDescent="0.25">
      <c r="A53" s="3" t="s">
        <v>125</v>
      </c>
      <c r="B53" s="3" t="s">
        <v>126</v>
      </c>
      <c r="C53" s="3" t="s">
        <v>37</v>
      </c>
      <c r="D53" s="3" t="s">
        <v>38</v>
      </c>
      <c r="E53" s="3" t="s">
        <v>39</v>
      </c>
      <c r="F53" s="3"/>
      <c r="G53" s="3" t="s">
        <v>40</v>
      </c>
      <c r="H53" s="3"/>
      <c r="I53" s="3"/>
      <c r="J53" s="4"/>
      <c r="K53" s="4" t="s">
        <v>127</v>
      </c>
      <c r="L53" s="4" t="s">
        <v>42</v>
      </c>
      <c r="M53" s="5">
        <v>1</v>
      </c>
      <c r="N53" s="6">
        <v>20000</v>
      </c>
      <c r="O53" s="6">
        <v>20000</v>
      </c>
      <c r="P53" s="6">
        <v>0</v>
      </c>
      <c r="Q53" s="6">
        <v>20000</v>
      </c>
      <c r="R53" s="6">
        <v>0</v>
      </c>
      <c r="S53" s="6">
        <v>0</v>
      </c>
      <c r="T53" s="6">
        <v>2000</v>
      </c>
      <c r="U53" s="6">
        <v>0</v>
      </c>
      <c r="V53" s="6">
        <v>0</v>
      </c>
      <c r="W53" s="6">
        <v>22000</v>
      </c>
      <c r="X53" s="4" t="s">
        <v>43</v>
      </c>
      <c r="Y53" s="7">
        <v>22000</v>
      </c>
      <c r="Z53" s="4"/>
      <c r="AA53" s="4"/>
      <c r="AB53" s="4"/>
    </row>
    <row r="54" spans="1:28" x14ac:dyDescent="0.25">
      <c r="A54" s="8" t="s">
        <v>128</v>
      </c>
      <c r="B54" s="8" t="s">
        <v>129</v>
      </c>
      <c r="C54" s="8" t="s">
        <v>37</v>
      </c>
      <c r="D54" s="8" t="s">
        <v>38</v>
      </c>
      <c r="E54" s="8" t="s">
        <v>39</v>
      </c>
      <c r="F54" s="8"/>
      <c r="G54" s="8" t="s">
        <v>40</v>
      </c>
      <c r="H54" s="8"/>
      <c r="I54" s="8"/>
      <c r="J54" s="9"/>
      <c r="K54" s="9" t="s">
        <v>44</v>
      </c>
      <c r="L54" s="9" t="s">
        <v>45</v>
      </c>
      <c r="M54" s="10">
        <v>1</v>
      </c>
      <c r="N54" s="11">
        <v>18000</v>
      </c>
      <c r="O54" s="11">
        <v>18000</v>
      </c>
      <c r="P54" s="11">
        <v>0</v>
      </c>
      <c r="Q54" s="11">
        <v>18000</v>
      </c>
      <c r="R54" s="11">
        <v>0</v>
      </c>
      <c r="S54" s="11">
        <v>0</v>
      </c>
      <c r="T54" s="11">
        <v>1800</v>
      </c>
      <c r="U54" s="11">
        <v>0</v>
      </c>
      <c r="V54" s="11">
        <v>0</v>
      </c>
      <c r="W54" s="11">
        <v>19800</v>
      </c>
      <c r="X54" s="9" t="s">
        <v>43</v>
      </c>
      <c r="Y54" s="12">
        <v>19800</v>
      </c>
      <c r="Z54" s="9"/>
      <c r="AA54" s="9"/>
      <c r="AB54" s="9"/>
    </row>
    <row r="55" spans="1:28" x14ac:dyDescent="0.25">
      <c r="A55" s="3" t="s">
        <v>130</v>
      </c>
      <c r="B55" s="3" t="s">
        <v>131</v>
      </c>
      <c r="C55" s="3" t="s">
        <v>37</v>
      </c>
      <c r="D55" s="3" t="s">
        <v>38</v>
      </c>
      <c r="E55" s="3" t="s">
        <v>39</v>
      </c>
      <c r="F55" s="3"/>
      <c r="G55" s="3" t="s">
        <v>40</v>
      </c>
      <c r="H55" s="3"/>
      <c r="I55" s="3"/>
      <c r="J55" s="4"/>
      <c r="K55" s="4" t="s">
        <v>44</v>
      </c>
      <c r="L55" s="4" t="s">
        <v>45</v>
      </c>
      <c r="M55" s="5">
        <v>1</v>
      </c>
      <c r="N55" s="6">
        <v>18000</v>
      </c>
      <c r="O55" s="6">
        <v>18000</v>
      </c>
      <c r="P55" s="6">
        <v>0</v>
      </c>
      <c r="Q55" s="6">
        <v>36000</v>
      </c>
      <c r="R55" s="6">
        <v>0</v>
      </c>
      <c r="S55" s="6">
        <v>0</v>
      </c>
      <c r="T55" s="6">
        <v>3600</v>
      </c>
      <c r="U55" s="6">
        <v>0</v>
      </c>
      <c r="V55" s="6">
        <v>0</v>
      </c>
      <c r="W55" s="6">
        <v>39600</v>
      </c>
      <c r="X55" s="4" t="s">
        <v>43</v>
      </c>
      <c r="Y55" s="7">
        <v>39600</v>
      </c>
      <c r="Z55" s="4"/>
      <c r="AA55" s="4"/>
      <c r="AB55" s="4"/>
    </row>
    <row r="56" spans="1:28" x14ac:dyDescent="0.25">
      <c r="A56" s="3" t="s">
        <v>130</v>
      </c>
      <c r="B56" s="3" t="s">
        <v>131</v>
      </c>
      <c r="C56" s="3" t="s">
        <v>37</v>
      </c>
      <c r="D56" s="3" t="s">
        <v>38</v>
      </c>
      <c r="E56" s="3" t="s">
        <v>39</v>
      </c>
      <c r="F56" s="3"/>
      <c r="G56" s="3" t="s">
        <v>40</v>
      </c>
      <c r="H56" s="3"/>
      <c r="I56" s="3"/>
      <c r="J56" s="4"/>
      <c r="K56" s="4" t="s">
        <v>132</v>
      </c>
      <c r="L56" s="4" t="s">
        <v>45</v>
      </c>
      <c r="M56" s="5">
        <v>1</v>
      </c>
      <c r="N56" s="6">
        <v>18000</v>
      </c>
      <c r="O56" s="6">
        <v>18000</v>
      </c>
      <c r="P56" s="6">
        <v>0</v>
      </c>
      <c r="Q56" s="6"/>
      <c r="R56" s="6"/>
      <c r="S56" s="6"/>
      <c r="T56" s="6"/>
      <c r="U56" s="6"/>
      <c r="V56" s="6"/>
      <c r="W56" s="6"/>
      <c r="X56" s="4"/>
      <c r="Y56" s="7"/>
      <c r="Z56" s="4"/>
      <c r="AA56" s="4"/>
      <c r="AB56" s="4"/>
    </row>
    <row r="57" spans="1:28" x14ac:dyDescent="0.25">
      <c r="A57" s="8" t="s">
        <v>133</v>
      </c>
      <c r="B57" s="8" t="s">
        <v>134</v>
      </c>
      <c r="C57" s="8" t="s">
        <v>37</v>
      </c>
      <c r="D57" s="8" t="s">
        <v>38</v>
      </c>
      <c r="E57" s="8" t="s">
        <v>39</v>
      </c>
      <c r="F57" s="8"/>
      <c r="G57" s="8" t="s">
        <v>40</v>
      </c>
      <c r="H57" s="8"/>
      <c r="I57" s="8"/>
      <c r="J57" s="9"/>
      <c r="K57" s="9" t="s">
        <v>41</v>
      </c>
      <c r="L57" s="9" t="s">
        <v>42</v>
      </c>
      <c r="M57" s="10">
        <v>1</v>
      </c>
      <c r="N57" s="11">
        <v>20000</v>
      </c>
      <c r="O57" s="11">
        <v>20000</v>
      </c>
      <c r="P57" s="11">
        <v>0</v>
      </c>
      <c r="Q57" s="11">
        <v>20000</v>
      </c>
      <c r="R57" s="11">
        <v>0</v>
      </c>
      <c r="S57" s="11">
        <v>0</v>
      </c>
      <c r="T57" s="11">
        <v>2000</v>
      </c>
      <c r="U57" s="11">
        <v>0</v>
      </c>
      <c r="V57" s="11">
        <v>0</v>
      </c>
      <c r="W57" s="11">
        <v>22000</v>
      </c>
      <c r="X57" s="9" t="s">
        <v>43</v>
      </c>
      <c r="Y57" s="12">
        <v>22000</v>
      </c>
      <c r="Z57" s="9"/>
      <c r="AA57" s="9"/>
      <c r="AB57" s="9"/>
    </row>
    <row r="58" spans="1:28" x14ac:dyDescent="0.25">
      <c r="A58" s="3" t="s">
        <v>135</v>
      </c>
      <c r="B58" s="3" t="s">
        <v>136</v>
      </c>
      <c r="C58" s="3" t="s">
        <v>37</v>
      </c>
      <c r="D58" s="3" t="s">
        <v>38</v>
      </c>
      <c r="E58" s="3" t="s">
        <v>39</v>
      </c>
      <c r="F58" s="3"/>
      <c r="G58" s="3" t="s">
        <v>40</v>
      </c>
      <c r="H58" s="3"/>
      <c r="I58" s="3"/>
      <c r="J58" s="4"/>
      <c r="K58" s="4" t="s">
        <v>48</v>
      </c>
      <c r="L58" s="4" t="s">
        <v>45</v>
      </c>
      <c r="M58" s="5">
        <v>1</v>
      </c>
      <c r="N58" s="6">
        <v>15000</v>
      </c>
      <c r="O58" s="6">
        <v>15000</v>
      </c>
      <c r="P58" s="6">
        <v>0</v>
      </c>
      <c r="Q58" s="6">
        <v>15000</v>
      </c>
      <c r="R58" s="6">
        <v>0</v>
      </c>
      <c r="S58" s="6">
        <v>0</v>
      </c>
      <c r="T58" s="6">
        <v>1500</v>
      </c>
      <c r="U58" s="6">
        <v>0</v>
      </c>
      <c r="V58" s="6">
        <v>0</v>
      </c>
      <c r="W58" s="6">
        <v>16500</v>
      </c>
      <c r="X58" s="4" t="s">
        <v>43</v>
      </c>
      <c r="Y58" s="7">
        <v>16500</v>
      </c>
      <c r="Z58" s="4"/>
      <c r="AA58" s="4"/>
      <c r="AB58" s="4"/>
    </row>
    <row r="59" spans="1:28" x14ac:dyDescent="0.25">
      <c r="A59" s="8" t="s">
        <v>137</v>
      </c>
      <c r="B59" s="8" t="s">
        <v>138</v>
      </c>
      <c r="C59" s="8" t="s">
        <v>37</v>
      </c>
      <c r="D59" s="8" t="s">
        <v>38</v>
      </c>
      <c r="E59" s="8" t="s">
        <v>39</v>
      </c>
      <c r="F59" s="8"/>
      <c r="G59" s="8" t="s">
        <v>40</v>
      </c>
      <c r="H59" s="8"/>
      <c r="I59" s="8"/>
      <c r="J59" s="9"/>
      <c r="K59" s="9" t="s">
        <v>84</v>
      </c>
      <c r="L59" s="9" t="s">
        <v>45</v>
      </c>
      <c r="M59" s="10">
        <v>1</v>
      </c>
      <c r="N59" s="11">
        <v>18000</v>
      </c>
      <c r="O59" s="11">
        <v>18000</v>
      </c>
      <c r="P59" s="11">
        <v>0</v>
      </c>
      <c r="Q59" s="11">
        <v>18000</v>
      </c>
      <c r="R59" s="11">
        <v>0</v>
      </c>
      <c r="S59" s="11">
        <v>0</v>
      </c>
      <c r="T59" s="11">
        <v>1800</v>
      </c>
      <c r="U59" s="11">
        <v>0</v>
      </c>
      <c r="V59" s="11">
        <v>0</v>
      </c>
      <c r="W59" s="11">
        <v>19800</v>
      </c>
      <c r="X59" s="9" t="s">
        <v>43</v>
      </c>
      <c r="Y59" s="12">
        <v>19800</v>
      </c>
      <c r="Z59" s="9"/>
      <c r="AA59" s="9"/>
      <c r="AB59" s="9"/>
    </row>
    <row r="60" spans="1:28" x14ac:dyDescent="0.25">
      <c r="A60" s="3" t="s">
        <v>139</v>
      </c>
      <c r="B60" s="3" t="s">
        <v>140</v>
      </c>
      <c r="C60" s="3" t="s">
        <v>37</v>
      </c>
      <c r="D60" s="3" t="s">
        <v>38</v>
      </c>
      <c r="E60" s="3" t="s">
        <v>39</v>
      </c>
      <c r="F60" s="3"/>
      <c r="G60" s="3" t="s">
        <v>40</v>
      </c>
      <c r="H60" s="3"/>
      <c r="I60" s="3"/>
      <c r="J60" s="4"/>
      <c r="K60" s="4" t="s">
        <v>48</v>
      </c>
      <c r="L60" s="4" t="s">
        <v>45</v>
      </c>
      <c r="M60" s="5">
        <v>1</v>
      </c>
      <c r="N60" s="6">
        <v>15000</v>
      </c>
      <c r="O60" s="6">
        <v>15000</v>
      </c>
      <c r="P60" s="6">
        <v>0</v>
      </c>
      <c r="Q60" s="6">
        <v>15000</v>
      </c>
      <c r="R60" s="6">
        <v>0</v>
      </c>
      <c r="S60" s="6">
        <v>0</v>
      </c>
      <c r="T60" s="6">
        <v>1500</v>
      </c>
      <c r="U60" s="6">
        <v>0</v>
      </c>
      <c r="V60" s="6">
        <v>0</v>
      </c>
      <c r="W60" s="6">
        <v>16500</v>
      </c>
      <c r="X60" s="4" t="s">
        <v>43</v>
      </c>
      <c r="Y60" s="7">
        <v>16500</v>
      </c>
      <c r="Z60" s="4"/>
      <c r="AA60" s="4"/>
      <c r="AB60" s="4"/>
    </row>
    <row r="61" spans="1:28" x14ac:dyDescent="0.25">
      <c r="A61" s="8" t="s">
        <v>141</v>
      </c>
      <c r="B61" s="8" t="s">
        <v>142</v>
      </c>
      <c r="C61" s="8" t="s">
        <v>37</v>
      </c>
      <c r="D61" s="8" t="s">
        <v>38</v>
      </c>
      <c r="E61" s="8" t="s">
        <v>39</v>
      </c>
      <c r="F61" s="8"/>
      <c r="G61" s="8" t="s">
        <v>40</v>
      </c>
      <c r="H61" s="8"/>
      <c r="I61" s="8"/>
      <c r="J61" s="9"/>
      <c r="K61" s="9" t="s">
        <v>48</v>
      </c>
      <c r="L61" s="9" t="s">
        <v>45</v>
      </c>
      <c r="M61" s="10">
        <v>1</v>
      </c>
      <c r="N61" s="11">
        <v>15000</v>
      </c>
      <c r="O61" s="11">
        <v>15000</v>
      </c>
      <c r="P61" s="11">
        <v>0</v>
      </c>
      <c r="Q61" s="11">
        <v>15000</v>
      </c>
      <c r="R61" s="11">
        <v>0</v>
      </c>
      <c r="S61" s="11">
        <v>0</v>
      </c>
      <c r="T61" s="11">
        <v>1500</v>
      </c>
      <c r="U61" s="11">
        <v>0</v>
      </c>
      <c r="V61" s="11">
        <v>0</v>
      </c>
      <c r="W61" s="11">
        <v>16500</v>
      </c>
      <c r="X61" s="9" t="s">
        <v>43</v>
      </c>
      <c r="Y61" s="12">
        <v>16500</v>
      </c>
      <c r="Z61" s="9"/>
      <c r="AA61" s="9"/>
      <c r="AB61" s="9"/>
    </row>
    <row r="62" spans="1:28" x14ac:dyDescent="0.25">
      <c r="A62" s="3" t="s">
        <v>143</v>
      </c>
      <c r="B62" s="3" t="s">
        <v>144</v>
      </c>
      <c r="C62" s="3" t="s">
        <v>37</v>
      </c>
      <c r="D62" s="3" t="s">
        <v>38</v>
      </c>
      <c r="E62" s="3" t="s">
        <v>39</v>
      </c>
      <c r="F62" s="3"/>
      <c r="G62" s="3" t="s">
        <v>40</v>
      </c>
      <c r="H62" s="3"/>
      <c r="I62" s="3"/>
      <c r="J62" s="4"/>
      <c r="K62" s="4" t="s">
        <v>44</v>
      </c>
      <c r="L62" s="4" t="s">
        <v>45</v>
      </c>
      <c r="M62" s="5">
        <v>1</v>
      </c>
      <c r="N62" s="6">
        <v>18000</v>
      </c>
      <c r="O62" s="6">
        <v>18000</v>
      </c>
      <c r="P62" s="6">
        <v>0</v>
      </c>
      <c r="Q62" s="6">
        <v>18000</v>
      </c>
      <c r="R62" s="6">
        <v>0</v>
      </c>
      <c r="S62" s="6">
        <v>0</v>
      </c>
      <c r="T62" s="6">
        <v>1800</v>
      </c>
      <c r="U62" s="6">
        <v>0</v>
      </c>
      <c r="V62" s="6">
        <v>0</v>
      </c>
      <c r="W62" s="6">
        <v>19800</v>
      </c>
      <c r="X62" s="4" t="s">
        <v>43</v>
      </c>
      <c r="Y62" s="7">
        <v>19800</v>
      </c>
      <c r="Z62" s="4"/>
      <c r="AA62" s="4"/>
      <c r="AB62" s="4"/>
    </row>
    <row r="63" spans="1:28" x14ac:dyDescent="0.25">
      <c r="A63" s="8" t="s">
        <v>145</v>
      </c>
      <c r="B63" s="8" t="s">
        <v>146</v>
      </c>
      <c r="C63" s="8" t="s">
        <v>37</v>
      </c>
      <c r="D63" s="8" t="s">
        <v>38</v>
      </c>
      <c r="E63" s="8" t="s">
        <v>39</v>
      </c>
      <c r="F63" s="8"/>
      <c r="G63" s="8" t="s">
        <v>40</v>
      </c>
      <c r="H63" s="8"/>
      <c r="I63" s="8"/>
      <c r="J63" s="9"/>
      <c r="K63" s="9" t="s">
        <v>147</v>
      </c>
      <c r="L63" s="9" t="s">
        <v>45</v>
      </c>
      <c r="M63" s="10">
        <v>1</v>
      </c>
      <c r="N63" s="11">
        <v>13000</v>
      </c>
      <c r="O63" s="11">
        <v>13000</v>
      </c>
      <c r="P63" s="11">
        <v>0</v>
      </c>
      <c r="Q63" s="11">
        <v>13000</v>
      </c>
      <c r="R63" s="11">
        <v>0</v>
      </c>
      <c r="S63" s="11">
        <v>0</v>
      </c>
      <c r="T63" s="11">
        <v>1300</v>
      </c>
      <c r="U63" s="11">
        <v>0</v>
      </c>
      <c r="V63" s="11">
        <v>0</v>
      </c>
      <c r="W63" s="11">
        <v>14300</v>
      </c>
      <c r="X63" s="9" t="s">
        <v>43</v>
      </c>
      <c r="Y63" s="12">
        <v>14300</v>
      </c>
      <c r="Z63" s="9"/>
      <c r="AA63" s="9"/>
      <c r="AB63" s="9"/>
    </row>
    <row r="64" spans="1:28" x14ac:dyDescent="0.25">
      <c r="A64" s="3" t="s">
        <v>148</v>
      </c>
      <c r="B64" s="3" t="s">
        <v>149</v>
      </c>
      <c r="C64" s="3" t="s">
        <v>37</v>
      </c>
      <c r="D64" s="3" t="s">
        <v>38</v>
      </c>
      <c r="E64" s="3" t="s">
        <v>39</v>
      </c>
      <c r="F64" s="3"/>
      <c r="G64" s="3" t="s">
        <v>40</v>
      </c>
      <c r="H64" s="3"/>
      <c r="I64" s="3"/>
      <c r="J64" s="4"/>
      <c r="K64" s="4" t="s">
        <v>48</v>
      </c>
      <c r="L64" s="4" t="s">
        <v>45</v>
      </c>
      <c r="M64" s="5">
        <v>1</v>
      </c>
      <c r="N64" s="6">
        <v>15000</v>
      </c>
      <c r="O64" s="6">
        <v>15000</v>
      </c>
      <c r="P64" s="6">
        <v>0</v>
      </c>
      <c r="Q64" s="6">
        <v>15000</v>
      </c>
      <c r="R64" s="6">
        <v>0</v>
      </c>
      <c r="S64" s="6">
        <v>0</v>
      </c>
      <c r="T64" s="6">
        <v>1500</v>
      </c>
      <c r="U64" s="6">
        <v>0</v>
      </c>
      <c r="V64" s="6">
        <v>0</v>
      </c>
      <c r="W64" s="6">
        <v>16500</v>
      </c>
      <c r="X64" s="4" t="s">
        <v>43</v>
      </c>
      <c r="Y64" s="7">
        <v>16500</v>
      </c>
      <c r="Z64" s="4"/>
      <c r="AA64" s="4"/>
      <c r="AB64" s="4"/>
    </row>
    <row r="65" spans="1:28" x14ac:dyDescent="0.25">
      <c r="A65" s="8" t="s">
        <v>150</v>
      </c>
      <c r="B65" s="8" t="s">
        <v>151</v>
      </c>
      <c r="C65" s="8" t="s">
        <v>37</v>
      </c>
      <c r="D65" s="8" t="s">
        <v>38</v>
      </c>
      <c r="E65" s="8" t="s">
        <v>39</v>
      </c>
      <c r="F65" s="8"/>
      <c r="G65" s="8" t="s">
        <v>40</v>
      </c>
      <c r="H65" s="8"/>
      <c r="I65" s="8"/>
      <c r="J65" s="9"/>
      <c r="K65" s="9" t="s">
        <v>41</v>
      </c>
      <c r="L65" s="9" t="s">
        <v>42</v>
      </c>
      <c r="M65" s="10">
        <v>1</v>
      </c>
      <c r="N65" s="11">
        <v>20000</v>
      </c>
      <c r="O65" s="11">
        <v>20000</v>
      </c>
      <c r="P65" s="11">
        <v>0</v>
      </c>
      <c r="Q65" s="11">
        <v>20000</v>
      </c>
      <c r="R65" s="11">
        <v>0</v>
      </c>
      <c r="S65" s="11">
        <v>0</v>
      </c>
      <c r="T65" s="11">
        <v>2000</v>
      </c>
      <c r="U65" s="11">
        <v>0</v>
      </c>
      <c r="V65" s="11">
        <v>0</v>
      </c>
      <c r="W65" s="11">
        <v>22000</v>
      </c>
      <c r="X65" s="9" t="s">
        <v>43</v>
      </c>
      <c r="Y65" s="12">
        <v>22000</v>
      </c>
      <c r="Z65" s="9"/>
      <c r="AA65" s="9"/>
      <c r="AB65" s="9"/>
    </row>
    <row r="66" spans="1:28" x14ac:dyDescent="0.25">
      <c r="A66" s="3" t="s">
        <v>152</v>
      </c>
      <c r="B66" s="3" t="s">
        <v>153</v>
      </c>
      <c r="C66" s="3" t="s">
        <v>37</v>
      </c>
      <c r="D66" s="3" t="s">
        <v>38</v>
      </c>
      <c r="E66" s="3" t="s">
        <v>39</v>
      </c>
      <c r="F66" s="3"/>
      <c r="G66" s="3" t="s">
        <v>40</v>
      </c>
      <c r="H66" s="3"/>
      <c r="I66" s="3"/>
      <c r="J66" s="4"/>
      <c r="K66" s="4" t="s">
        <v>127</v>
      </c>
      <c r="L66" s="4" t="s">
        <v>42</v>
      </c>
      <c r="M66" s="5">
        <v>1</v>
      </c>
      <c r="N66" s="6">
        <v>20000</v>
      </c>
      <c r="O66" s="6">
        <v>20000</v>
      </c>
      <c r="P66" s="6">
        <v>0</v>
      </c>
      <c r="Q66" s="6">
        <v>20000</v>
      </c>
      <c r="R66" s="6">
        <v>0</v>
      </c>
      <c r="S66" s="6">
        <v>0</v>
      </c>
      <c r="T66" s="6">
        <v>2000</v>
      </c>
      <c r="U66" s="6">
        <v>0</v>
      </c>
      <c r="V66" s="6">
        <v>0</v>
      </c>
      <c r="W66" s="6">
        <v>22000</v>
      </c>
      <c r="X66" s="4" t="s">
        <v>43</v>
      </c>
      <c r="Y66" s="7">
        <v>22000</v>
      </c>
      <c r="Z66" s="4"/>
      <c r="AA66" s="4"/>
      <c r="AB66" s="4"/>
    </row>
    <row r="67" spans="1:28" x14ac:dyDescent="0.25">
      <c r="A67" s="8" t="s">
        <v>154</v>
      </c>
      <c r="B67" s="8" t="s">
        <v>155</v>
      </c>
      <c r="C67" s="8" t="s">
        <v>37</v>
      </c>
      <c r="D67" s="8" t="s">
        <v>38</v>
      </c>
      <c r="E67" s="8" t="s">
        <v>39</v>
      </c>
      <c r="F67" s="8"/>
      <c r="G67" s="8" t="s">
        <v>40</v>
      </c>
      <c r="H67" s="8"/>
      <c r="I67" s="8"/>
      <c r="J67" s="9"/>
      <c r="K67" s="9" t="s">
        <v>48</v>
      </c>
      <c r="L67" s="9" t="s">
        <v>45</v>
      </c>
      <c r="M67" s="10">
        <v>1</v>
      </c>
      <c r="N67" s="11">
        <v>15000</v>
      </c>
      <c r="O67" s="11">
        <v>15000</v>
      </c>
      <c r="P67" s="11">
        <v>0</v>
      </c>
      <c r="Q67" s="11">
        <v>15000</v>
      </c>
      <c r="R67" s="11">
        <v>0</v>
      </c>
      <c r="S67" s="11">
        <v>0</v>
      </c>
      <c r="T67" s="11">
        <v>1500</v>
      </c>
      <c r="U67" s="11">
        <v>0</v>
      </c>
      <c r="V67" s="11">
        <v>0</v>
      </c>
      <c r="W67" s="11">
        <v>16500</v>
      </c>
      <c r="X67" s="9" t="s">
        <v>43</v>
      </c>
      <c r="Y67" s="12">
        <v>16500</v>
      </c>
      <c r="Z67" s="9"/>
      <c r="AA67" s="9"/>
      <c r="AB67" s="9"/>
    </row>
    <row r="68" spans="1:28" x14ac:dyDescent="0.25">
      <c r="A68" s="3" t="s">
        <v>156</v>
      </c>
      <c r="B68" s="3" t="s">
        <v>157</v>
      </c>
      <c r="C68" s="3" t="s">
        <v>37</v>
      </c>
      <c r="D68" s="3" t="s">
        <v>38</v>
      </c>
      <c r="E68" s="3" t="s">
        <v>39</v>
      </c>
      <c r="F68" s="3"/>
      <c r="G68" s="3" t="s">
        <v>40</v>
      </c>
      <c r="H68" s="3"/>
      <c r="I68" s="3"/>
      <c r="J68" s="4"/>
      <c r="K68" s="4" t="s">
        <v>48</v>
      </c>
      <c r="L68" s="4" t="s">
        <v>45</v>
      </c>
      <c r="M68" s="5">
        <v>1</v>
      </c>
      <c r="N68" s="6">
        <v>15000</v>
      </c>
      <c r="O68" s="6">
        <v>15000</v>
      </c>
      <c r="P68" s="6">
        <v>0</v>
      </c>
      <c r="Q68" s="6">
        <v>28000</v>
      </c>
      <c r="R68" s="6">
        <v>0</v>
      </c>
      <c r="S68" s="6">
        <v>0</v>
      </c>
      <c r="T68" s="6">
        <v>2800</v>
      </c>
      <c r="U68" s="6">
        <v>0</v>
      </c>
      <c r="V68" s="6">
        <v>0</v>
      </c>
      <c r="W68" s="6">
        <v>30800</v>
      </c>
      <c r="X68" s="4" t="s">
        <v>43</v>
      </c>
      <c r="Y68" s="7">
        <v>30800</v>
      </c>
      <c r="Z68" s="4"/>
      <c r="AA68" s="4"/>
      <c r="AB68" s="4"/>
    </row>
    <row r="69" spans="1:28" x14ac:dyDescent="0.25">
      <c r="A69" s="3" t="s">
        <v>156</v>
      </c>
      <c r="B69" s="3" t="s">
        <v>157</v>
      </c>
      <c r="C69" s="3" t="s">
        <v>37</v>
      </c>
      <c r="D69" s="3" t="s">
        <v>38</v>
      </c>
      <c r="E69" s="3" t="s">
        <v>39</v>
      </c>
      <c r="F69" s="3"/>
      <c r="G69" s="3" t="s">
        <v>40</v>
      </c>
      <c r="H69" s="3"/>
      <c r="I69" s="3"/>
      <c r="J69" s="4"/>
      <c r="K69" s="4" t="s">
        <v>147</v>
      </c>
      <c r="L69" s="4" t="s">
        <v>45</v>
      </c>
      <c r="M69" s="5">
        <v>1</v>
      </c>
      <c r="N69" s="6">
        <v>13000</v>
      </c>
      <c r="O69" s="6">
        <v>13000</v>
      </c>
      <c r="P69" s="6">
        <v>0</v>
      </c>
      <c r="Q69" s="6"/>
      <c r="R69" s="6"/>
      <c r="S69" s="6"/>
      <c r="T69" s="6"/>
      <c r="U69" s="6"/>
      <c r="V69" s="6"/>
      <c r="W69" s="6"/>
      <c r="X69" s="4"/>
      <c r="Y69" s="7"/>
      <c r="Z69" s="4"/>
      <c r="AA69" s="4"/>
      <c r="AB69" s="4"/>
    </row>
    <row r="70" spans="1:28" x14ac:dyDescent="0.25">
      <c r="A70" s="8" t="s">
        <v>158</v>
      </c>
      <c r="B70" s="8" t="s">
        <v>159</v>
      </c>
      <c r="C70" s="8" t="s">
        <v>37</v>
      </c>
      <c r="D70" s="8" t="s">
        <v>38</v>
      </c>
      <c r="E70" s="8" t="s">
        <v>39</v>
      </c>
      <c r="F70" s="8"/>
      <c r="G70" s="8" t="s">
        <v>40</v>
      </c>
      <c r="H70" s="8"/>
      <c r="I70" s="8"/>
      <c r="J70" s="9"/>
      <c r="K70" s="9" t="s">
        <v>48</v>
      </c>
      <c r="L70" s="9" t="s">
        <v>45</v>
      </c>
      <c r="M70" s="10">
        <v>1</v>
      </c>
      <c r="N70" s="11">
        <v>15000</v>
      </c>
      <c r="O70" s="11">
        <v>15000</v>
      </c>
      <c r="P70" s="11">
        <v>0</v>
      </c>
      <c r="Q70" s="11">
        <v>15000</v>
      </c>
      <c r="R70" s="11">
        <v>0</v>
      </c>
      <c r="S70" s="11">
        <v>0</v>
      </c>
      <c r="T70" s="11">
        <v>1500</v>
      </c>
      <c r="U70" s="11">
        <v>0</v>
      </c>
      <c r="V70" s="11">
        <v>0</v>
      </c>
      <c r="W70" s="11">
        <v>16500</v>
      </c>
      <c r="X70" s="9" t="s">
        <v>43</v>
      </c>
      <c r="Y70" s="12">
        <v>16500</v>
      </c>
      <c r="Z70" s="9"/>
      <c r="AA70" s="9"/>
      <c r="AB70" s="9"/>
    </row>
    <row r="71" spans="1:28" x14ac:dyDescent="0.25">
      <c r="A71" s="3" t="s">
        <v>160</v>
      </c>
      <c r="B71" s="3" t="s">
        <v>161</v>
      </c>
      <c r="C71" s="3" t="s">
        <v>37</v>
      </c>
      <c r="D71" s="3" t="s">
        <v>38</v>
      </c>
      <c r="E71" s="3" t="s">
        <v>39</v>
      </c>
      <c r="F71" s="3"/>
      <c r="G71" s="3" t="s">
        <v>40</v>
      </c>
      <c r="H71" s="3"/>
      <c r="I71" s="3"/>
      <c r="J71" s="4"/>
      <c r="K71" s="4" t="s">
        <v>48</v>
      </c>
      <c r="L71" s="4" t="s">
        <v>45</v>
      </c>
      <c r="M71" s="5">
        <v>2</v>
      </c>
      <c r="N71" s="6">
        <v>15000</v>
      </c>
      <c r="O71" s="6">
        <v>30000</v>
      </c>
      <c r="P71" s="6">
        <v>0</v>
      </c>
      <c r="Q71" s="6">
        <v>30000</v>
      </c>
      <c r="R71" s="6">
        <v>0</v>
      </c>
      <c r="S71" s="6">
        <v>0</v>
      </c>
      <c r="T71" s="6">
        <v>3000</v>
      </c>
      <c r="U71" s="6">
        <v>0</v>
      </c>
      <c r="V71" s="6">
        <v>0</v>
      </c>
      <c r="W71" s="6">
        <v>33000</v>
      </c>
      <c r="X71" s="4" t="s">
        <v>43</v>
      </c>
      <c r="Y71" s="7">
        <v>33000</v>
      </c>
      <c r="Z71" s="4"/>
      <c r="AA71" s="4"/>
      <c r="AB71" s="4"/>
    </row>
    <row r="72" spans="1:28" x14ac:dyDescent="0.25">
      <c r="A72" s="8" t="s">
        <v>162</v>
      </c>
      <c r="B72" s="8" t="s">
        <v>163</v>
      </c>
      <c r="C72" s="8" t="s">
        <v>37</v>
      </c>
      <c r="D72" s="8" t="s">
        <v>38</v>
      </c>
      <c r="E72" s="8" t="s">
        <v>39</v>
      </c>
      <c r="F72" s="8"/>
      <c r="G72" s="8" t="s">
        <v>40</v>
      </c>
      <c r="H72" s="8"/>
      <c r="I72" s="8"/>
      <c r="J72" s="9"/>
      <c r="K72" s="9" t="s">
        <v>51</v>
      </c>
      <c r="L72" s="9" t="s">
        <v>42</v>
      </c>
      <c r="M72" s="10">
        <v>1</v>
      </c>
      <c r="N72" s="11">
        <v>20000</v>
      </c>
      <c r="O72" s="11">
        <v>20000</v>
      </c>
      <c r="P72" s="11">
        <v>0</v>
      </c>
      <c r="Q72" s="11">
        <v>20000</v>
      </c>
      <c r="R72" s="11">
        <v>0</v>
      </c>
      <c r="S72" s="11">
        <v>0</v>
      </c>
      <c r="T72" s="11">
        <v>2000</v>
      </c>
      <c r="U72" s="11">
        <v>0</v>
      </c>
      <c r="V72" s="11">
        <v>0</v>
      </c>
      <c r="W72" s="11">
        <v>22000</v>
      </c>
      <c r="X72" s="9" t="s">
        <v>43</v>
      </c>
      <c r="Y72" s="12">
        <v>22000</v>
      </c>
      <c r="Z72" s="9"/>
      <c r="AA72" s="9"/>
      <c r="AB72" s="9"/>
    </row>
    <row r="73" spans="1:28" x14ac:dyDescent="0.25">
      <c r="A73" s="3" t="s">
        <v>164</v>
      </c>
      <c r="B73" s="3" t="s">
        <v>165</v>
      </c>
      <c r="C73" s="3" t="s">
        <v>37</v>
      </c>
      <c r="D73" s="3" t="s">
        <v>38</v>
      </c>
      <c r="E73" s="3" t="s">
        <v>39</v>
      </c>
      <c r="F73" s="3"/>
      <c r="G73" s="3" t="s">
        <v>40</v>
      </c>
      <c r="H73" s="3"/>
      <c r="I73" s="3"/>
      <c r="J73" s="4"/>
      <c r="K73" s="4" t="s">
        <v>48</v>
      </c>
      <c r="L73" s="4" t="s">
        <v>45</v>
      </c>
      <c r="M73" s="5">
        <v>1</v>
      </c>
      <c r="N73" s="6">
        <v>15000</v>
      </c>
      <c r="O73" s="6">
        <v>15000</v>
      </c>
      <c r="P73" s="6">
        <v>0</v>
      </c>
      <c r="Q73" s="6">
        <v>15000</v>
      </c>
      <c r="R73" s="6">
        <v>0</v>
      </c>
      <c r="S73" s="6">
        <v>0</v>
      </c>
      <c r="T73" s="6">
        <v>1500</v>
      </c>
      <c r="U73" s="6">
        <v>0</v>
      </c>
      <c r="V73" s="6">
        <v>0</v>
      </c>
      <c r="W73" s="6">
        <v>16500</v>
      </c>
      <c r="X73" s="4" t="s">
        <v>43</v>
      </c>
      <c r="Y73" s="7">
        <v>16500</v>
      </c>
      <c r="Z73" s="4"/>
      <c r="AA73" s="4"/>
      <c r="AB73" s="4"/>
    </row>
    <row r="74" spans="1:28" x14ac:dyDescent="0.25">
      <c r="A74" s="8" t="s">
        <v>166</v>
      </c>
      <c r="B74" s="8" t="s">
        <v>167</v>
      </c>
      <c r="C74" s="8" t="s">
        <v>37</v>
      </c>
      <c r="D74" s="8" t="s">
        <v>38</v>
      </c>
      <c r="E74" s="8" t="s">
        <v>39</v>
      </c>
      <c r="F74" s="8"/>
      <c r="G74" s="8" t="s">
        <v>40</v>
      </c>
      <c r="H74" s="8"/>
      <c r="I74" s="8"/>
      <c r="J74" s="9"/>
      <c r="K74" s="9" t="s">
        <v>44</v>
      </c>
      <c r="L74" s="9" t="s">
        <v>45</v>
      </c>
      <c r="M74" s="10">
        <v>1</v>
      </c>
      <c r="N74" s="11">
        <v>18000</v>
      </c>
      <c r="O74" s="11">
        <v>18000</v>
      </c>
      <c r="P74" s="11">
        <v>0</v>
      </c>
      <c r="Q74" s="11">
        <v>18000</v>
      </c>
      <c r="R74" s="11">
        <v>0</v>
      </c>
      <c r="S74" s="11">
        <v>0</v>
      </c>
      <c r="T74" s="11">
        <v>1800</v>
      </c>
      <c r="U74" s="11">
        <v>0</v>
      </c>
      <c r="V74" s="11">
        <v>0</v>
      </c>
      <c r="W74" s="11">
        <v>19800</v>
      </c>
      <c r="X74" s="9" t="s">
        <v>43</v>
      </c>
      <c r="Y74" s="12">
        <v>19800</v>
      </c>
      <c r="Z74" s="9"/>
      <c r="AA74" s="9"/>
      <c r="AB74" s="9"/>
    </row>
    <row r="75" spans="1:28" x14ac:dyDescent="0.25">
      <c r="A75" s="3" t="s">
        <v>168</v>
      </c>
      <c r="B75" s="3" t="s">
        <v>169</v>
      </c>
      <c r="C75" s="3" t="s">
        <v>37</v>
      </c>
      <c r="D75" s="3" t="s">
        <v>38</v>
      </c>
      <c r="E75" s="3" t="s">
        <v>39</v>
      </c>
      <c r="F75" s="3"/>
      <c r="G75" s="3" t="s">
        <v>40</v>
      </c>
      <c r="H75" s="3"/>
      <c r="I75" s="3"/>
      <c r="J75" s="4"/>
      <c r="K75" s="4" t="s">
        <v>51</v>
      </c>
      <c r="L75" s="4" t="s">
        <v>42</v>
      </c>
      <c r="M75" s="5">
        <v>1</v>
      </c>
      <c r="N75" s="6">
        <v>20000</v>
      </c>
      <c r="O75" s="6">
        <v>20000</v>
      </c>
      <c r="P75" s="6">
        <v>0</v>
      </c>
      <c r="Q75" s="6">
        <v>20000</v>
      </c>
      <c r="R75" s="6">
        <v>0</v>
      </c>
      <c r="S75" s="6">
        <v>0</v>
      </c>
      <c r="T75" s="6">
        <v>2000</v>
      </c>
      <c r="U75" s="6">
        <v>0</v>
      </c>
      <c r="V75" s="6">
        <v>0</v>
      </c>
      <c r="W75" s="6">
        <v>22000</v>
      </c>
      <c r="X75" s="4" t="s">
        <v>43</v>
      </c>
      <c r="Y75" s="7">
        <v>22000</v>
      </c>
      <c r="Z75" s="4"/>
      <c r="AA75" s="4"/>
      <c r="AB75" s="4"/>
    </row>
    <row r="76" spans="1:28" x14ac:dyDescent="0.25">
      <c r="A76" s="8" t="s">
        <v>170</v>
      </c>
      <c r="B76" s="8" t="s">
        <v>171</v>
      </c>
      <c r="C76" s="8" t="s">
        <v>37</v>
      </c>
      <c r="D76" s="8" t="s">
        <v>38</v>
      </c>
      <c r="E76" s="8" t="s">
        <v>39</v>
      </c>
      <c r="F76" s="8"/>
      <c r="G76" s="8" t="s">
        <v>40</v>
      </c>
      <c r="H76" s="8"/>
      <c r="I76" s="8"/>
      <c r="J76" s="9"/>
      <c r="K76" s="9" t="s">
        <v>84</v>
      </c>
      <c r="L76" s="9" t="s">
        <v>45</v>
      </c>
      <c r="M76" s="10">
        <v>1</v>
      </c>
      <c r="N76" s="11">
        <v>18000</v>
      </c>
      <c r="O76" s="11">
        <v>18000</v>
      </c>
      <c r="P76" s="11">
        <v>0</v>
      </c>
      <c r="Q76" s="11">
        <v>18000</v>
      </c>
      <c r="R76" s="11">
        <v>0</v>
      </c>
      <c r="S76" s="11">
        <v>0</v>
      </c>
      <c r="T76" s="11">
        <v>1800</v>
      </c>
      <c r="U76" s="11">
        <v>0</v>
      </c>
      <c r="V76" s="11">
        <v>0</v>
      </c>
      <c r="W76" s="11">
        <v>19800</v>
      </c>
      <c r="X76" s="9" t="s">
        <v>43</v>
      </c>
      <c r="Y76" s="12">
        <v>19800</v>
      </c>
      <c r="Z76" s="9"/>
      <c r="AA76" s="9"/>
      <c r="AB76" s="9"/>
    </row>
    <row r="77" spans="1:28" x14ac:dyDescent="0.25">
      <c r="A77" s="3" t="s">
        <v>172</v>
      </c>
      <c r="B77" s="3" t="s">
        <v>173</v>
      </c>
      <c r="C77" s="3" t="s">
        <v>37</v>
      </c>
      <c r="D77" s="3" t="s">
        <v>38</v>
      </c>
      <c r="E77" s="3" t="s">
        <v>39</v>
      </c>
      <c r="F77" s="3"/>
      <c r="G77" s="3" t="s">
        <v>40</v>
      </c>
      <c r="H77" s="3"/>
      <c r="I77" s="3"/>
      <c r="J77" s="4"/>
      <c r="K77" s="4" t="s">
        <v>79</v>
      </c>
      <c r="L77" s="4" t="s">
        <v>45</v>
      </c>
      <c r="M77" s="5">
        <v>1</v>
      </c>
      <c r="N77" s="6">
        <v>15000</v>
      </c>
      <c r="O77" s="6">
        <v>15000</v>
      </c>
      <c r="P77" s="6">
        <v>0</v>
      </c>
      <c r="Q77" s="6">
        <v>15000</v>
      </c>
      <c r="R77" s="6">
        <v>0</v>
      </c>
      <c r="S77" s="6">
        <v>0</v>
      </c>
      <c r="T77" s="6">
        <v>1500</v>
      </c>
      <c r="U77" s="6">
        <v>0</v>
      </c>
      <c r="V77" s="6">
        <v>0</v>
      </c>
      <c r="W77" s="6">
        <v>16500</v>
      </c>
      <c r="X77" s="4" t="s">
        <v>43</v>
      </c>
      <c r="Y77" s="7">
        <v>16500</v>
      </c>
      <c r="Z77" s="4"/>
      <c r="AA77" s="4"/>
      <c r="AB77" s="4"/>
    </row>
    <row r="78" spans="1:28" x14ac:dyDescent="0.25">
      <c r="A78" s="8" t="s">
        <v>174</v>
      </c>
      <c r="B78" s="8" t="s">
        <v>175</v>
      </c>
      <c r="C78" s="8" t="s">
        <v>37</v>
      </c>
      <c r="D78" s="8" t="s">
        <v>38</v>
      </c>
      <c r="E78" s="8" t="s">
        <v>39</v>
      </c>
      <c r="F78" s="8"/>
      <c r="G78" s="8" t="s">
        <v>40</v>
      </c>
      <c r="H78" s="8"/>
      <c r="I78" s="8"/>
      <c r="J78" s="9"/>
      <c r="K78" s="9" t="s">
        <v>44</v>
      </c>
      <c r="L78" s="9" t="s">
        <v>45</v>
      </c>
      <c r="M78" s="10">
        <v>1</v>
      </c>
      <c r="N78" s="11">
        <v>18000</v>
      </c>
      <c r="O78" s="11">
        <v>18000</v>
      </c>
      <c r="P78" s="11">
        <v>0</v>
      </c>
      <c r="Q78" s="11">
        <v>18000</v>
      </c>
      <c r="R78" s="11">
        <v>0</v>
      </c>
      <c r="S78" s="11">
        <v>0</v>
      </c>
      <c r="T78" s="11">
        <v>1800</v>
      </c>
      <c r="U78" s="11">
        <v>0</v>
      </c>
      <c r="V78" s="11">
        <v>0</v>
      </c>
      <c r="W78" s="11">
        <v>19800</v>
      </c>
      <c r="X78" s="9" t="s">
        <v>43</v>
      </c>
      <c r="Y78" s="12">
        <v>19800</v>
      </c>
      <c r="Z78" s="9"/>
      <c r="AA78" s="9"/>
      <c r="AB78" s="9"/>
    </row>
    <row r="79" spans="1:28" x14ac:dyDescent="0.25">
      <c r="A79" s="3" t="s">
        <v>176</v>
      </c>
      <c r="B79" s="3" t="s">
        <v>177</v>
      </c>
      <c r="C79" s="3" t="s">
        <v>37</v>
      </c>
      <c r="D79" s="3" t="s">
        <v>38</v>
      </c>
      <c r="E79" s="3" t="s">
        <v>39</v>
      </c>
      <c r="F79" s="3"/>
      <c r="G79" s="3" t="s">
        <v>40</v>
      </c>
      <c r="H79" s="3"/>
      <c r="I79" s="3"/>
      <c r="J79" s="4"/>
      <c r="K79" s="4" t="s">
        <v>48</v>
      </c>
      <c r="L79" s="4" t="s">
        <v>45</v>
      </c>
      <c r="M79" s="5">
        <v>2</v>
      </c>
      <c r="N79" s="6">
        <v>15000</v>
      </c>
      <c r="O79" s="6">
        <v>30000</v>
      </c>
      <c r="P79" s="6">
        <v>0</v>
      </c>
      <c r="Q79" s="6">
        <v>48000</v>
      </c>
      <c r="R79" s="6">
        <v>0</v>
      </c>
      <c r="S79" s="6">
        <v>0</v>
      </c>
      <c r="T79" s="6">
        <v>4800</v>
      </c>
      <c r="U79" s="6">
        <v>0</v>
      </c>
      <c r="V79" s="6">
        <v>0</v>
      </c>
      <c r="W79" s="6">
        <v>52800</v>
      </c>
      <c r="X79" s="4" t="s">
        <v>43</v>
      </c>
      <c r="Y79" s="7">
        <v>52800</v>
      </c>
      <c r="Z79" s="4"/>
      <c r="AA79" s="4"/>
      <c r="AB79" s="4"/>
    </row>
    <row r="80" spans="1:28" x14ac:dyDescent="0.25">
      <c r="A80" s="3" t="s">
        <v>176</v>
      </c>
      <c r="B80" s="3" t="s">
        <v>177</v>
      </c>
      <c r="C80" s="3" t="s">
        <v>37</v>
      </c>
      <c r="D80" s="3" t="s">
        <v>38</v>
      </c>
      <c r="E80" s="3" t="s">
        <v>39</v>
      </c>
      <c r="F80" s="3"/>
      <c r="G80" s="3" t="s">
        <v>40</v>
      </c>
      <c r="H80" s="3"/>
      <c r="I80" s="3"/>
      <c r="J80" s="4"/>
      <c r="K80" s="4" t="s">
        <v>84</v>
      </c>
      <c r="L80" s="4" t="s">
        <v>45</v>
      </c>
      <c r="M80" s="5">
        <v>1</v>
      </c>
      <c r="N80" s="6">
        <v>18000</v>
      </c>
      <c r="O80" s="6">
        <v>18000</v>
      </c>
      <c r="P80" s="6">
        <v>0</v>
      </c>
      <c r="Q80" s="6"/>
      <c r="R80" s="6"/>
      <c r="S80" s="6"/>
      <c r="T80" s="6"/>
      <c r="U80" s="6"/>
      <c r="V80" s="6"/>
      <c r="W80" s="6"/>
      <c r="X80" s="4"/>
      <c r="Y80" s="7"/>
      <c r="Z80" s="4"/>
      <c r="AA80" s="4"/>
      <c r="AB80" s="4"/>
    </row>
    <row r="81" spans="1:28" x14ac:dyDescent="0.25">
      <c r="A81" s="8" t="s">
        <v>178</v>
      </c>
      <c r="B81" s="8" t="s">
        <v>179</v>
      </c>
      <c r="C81" s="8" t="s">
        <v>37</v>
      </c>
      <c r="D81" s="8" t="s">
        <v>38</v>
      </c>
      <c r="E81" s="8" t="s">
        <v>39</v>
      </c>
      <c r="F81" s="8"/>
      <c r="G81" s="8" t="s">
        <v>40</v>
      </c>
      <c r="H81" s="8"/>
      <c r="I81" s="8"/>
      <c r="J81" s="9"/>
      <c r="K81" s="9" t="s">
        <v>48</v>
      </c>
      <c r="L81" s="9" t="s">
        <v>45</v>
      </c>
      <c r="M81" s="10">
        <v>1</v>
      </c>
      <c r="N81" s="11">
        <v>15000</v>
      </c>
      <c r="O81" s="11">
        <v>15000</v>
      </c>
      <c r="P81" s="11">
        <v>0</v>
      </c>
      <c r="Q81" s="11">
        <v>15000</v>
      </c>
      <c r="R81" s="11">
        <v>0</v>
      </c>
      <c r="S81" s="11">
        <v>0</v>
      </c>
      <c r="T81" s="11">
        <v>1500</v>
      </c>
      <c r="U81" s="11">
        <v>0</v>
      </c>
      <c r="V81" s="11">
        <v>0</v>
      </c>
      <c r="W81" s="11">
        <v>16500</v>
      </c>
      <c r="X81" s="9" t="s">
        <v>43</v>
      </c>
      <c r="Y81" s="12">
        <v>16500</v>
      </c>
      <c r="Z81" s="9"/>
      <c r="AA81" s="9"/>
      <c r="AB81" s="9"/>
    </row>
    <row r="82" spans="1:28" x14ac:dyDescent="0.25">
      <c r="A82" s="3" t="s">
        <v>180</v>
      </c>
      <c r="B82" s="3" t="s">
        <v>181</v>
      </c>
      <c r="C82" s="3" t="s">
        <v>37</v>
      </c>
      <c r="D82" s="3" t="s">
        <v>38</v>
      </c>
      <c r="E82" s="3" t="s">
        <v>39</v>
      </c>
      <c r="F82" s="3"/>
      <c r="G82" s="3" t="s">
        <v>40</v>
      </c>
      <c r="H82" s="3"/>
      <c r="I82" s="3"/>
      <c r="J82" s="4"/>
      <c r="K82" s="4" t="s">
        <v>79</v>
      </c>
      <c r="L82" s="4" t="s">
        <v>45</v>
      </c>
      <c r="M82" s="5">
        <v>1</v>
      </c>
      <c r="N82" s="6">
        <v>15000</v>
      </c>
      <c r="O82" s="6">
        <v>15000</v>
      </c>
      <c r="P82" s="6">
        <v>0</v>
      </c>
      <c r="Q82" s="6">
        <v>15000</v>
      </c>
      <c r="R82" s="6">
        <v>0</v>
      </c>
      <c r="S82" s="6">
        <v>0</v>
      </c>
      <c r="T82" s="6">
        <v>1500</v>
      </c>
      <c r="U82" s="6">
        <v>0</v>
      </c>
      <c r="V82" s="6">
        <v>0</v>
      </c>
      <c r="W82" s="6">
        <v>16500</v>
      </c>
      <c r="X82" s="4" t="s">
        <v>43</v>
      </c>
      <c r="Y82" s="7">
        <v>16500</v>
      </c>
      <c r="Z82" s="4"/>
      <c r="AA82" s="4"/>
      <c r="AB82" s="4"/>
    </row>
    <row r="83" spans="1:28" x14ac:dyDescent="0.25">
      <c r="A83" s="8" t="s">
        <v>182</v>
      </c>
      <c r="B83" s="8" t="s">
        <v>183</v>
      </c>
      <c r="C83" s="8" t="s">
        <v>37</v>
      </c>
      <c r="D83" s="8" t="s">
        <v>38</v>
      </c>
      <c r="E83" s="8" t="s">
        <v>39</v>
      </c>
      <c r="F83" s="8"/>
      <c r="G83" s="8" t="s">
        <v>40</v>
      </c>
      <c r="H83" s="8"/>
      <c r="I83" s="8"/>
      <c r="J83" s="9"/>
      <c r="K83" s="9" t="s">
        <v>48</v>
      </c>
      <c r="L83" s="9" t="s">
        <v>45</v>
      </c>
      <c r="M83" s="10">
        <v>1</v>
      </c>
      <c r="N83" s="11">
        <v>15000</v>
      </c>
      <c r="O83" s="11">
        <v>15000</v>
      </c>
      <c r="P83" s="11">
        <v>0</v>
      </c>
      <c r="Q83" s="11">
        <v>15000</v>
      </c>
      <c r="R83" s="11">
        <v>0</v>
      </c>
      <c r="S83" s="11">
        <v>0</v>
      </c>
      <c r="T83" s="11">
        <v>1500</v>
      </c>
      <c r="U83" s="11">
        <v>0</v>
      </c>
      <c r="V83" s="11">
        <v>0</v>
      </c>
      <c r="W83" s="11">
        <v>16500</v>
      </c>
      <c r="X83" s="9" t="s">
        <v>43</v>
      </c>
      <c r="Y83" s="12">
        <v>16500</v>
      </c>
      <c r="Z83" s="9"/>
      <c r="AA83" s="9"/>
      <c r="AB83" s="9"/>
    </row>
    <row r="84" spans="1:28" x14ac:dyDescent="0.25">
      <c r="A84" s="3" t="s">
        <v>184</v>
      </c>
      <c r="B84" s="3" t="s">
        <v>185</v>
      </c>
      <c r="C84" s="3" t="s">
        <v>37</v>
      </c>
      <c r="D84" s="3" t="s">
        <v>38</v>
      </c>
      <c r="E84" s="3" t="s">
        <v>39</v>
      </c>
      <c r="F84" s="3"/>
      <c r="G84" s="3" t="s">
        <v>40</v>
      </c>
      <c r="H84" s="3"/>
      <c r="I84" s="3"/>
      <c r="J84" s="4"/>
      <c r="K84" s="4" t="s">
        <v>48</v>
      </c>
      <c r="L84" s="4" t="s">
        <v>45</v>
      </c>
      <c r="M84" s="5">
        <v>1</v>
      </c>
      <c r="N84" s="6">
        <v>15000</v>
      </c>
      <c r="O84" s="6">
        <v>15000</v>
      </c>
      <c r="P84" s="6">
        <v>0</v>
      </c>
      <c r="Q84" s="6">
        <v>15000</v>
      </c>
      <c r="R84" s="6">
        <v>0</v>
      </c>
      <c r="S84" s="6">
        <v>0</v>
      </c>
      <c r="T84" s="6">
        <v>1500</v>
      </c>
      <c r="U84" s="6">
        <v>0</v>
      </c>
      <c r="V84" s="6">
        <v>0</v>
      </c>
      <c r="W84" s="6">
        <v>16500</v>
      </c>
      <c r="X84" s="4" t="s">
        <v>43</v>
      </c>
      <c r="Y84" s="7">
        <v>16500</v>
      </c>
      <c r="Z84" s="4"/>
      <c r="AA84" s="4"/>
      <c r="AB84" s="4"/>
    </row>
    <row r="85" spans="1:28" x14ac:dyDescent="0.25">
      <c r="A85" s="8" t="s">
        <v>186</v>
      </c>
      <c r="B85" s="8" t="s">
        <v>187</v>
      </c>
      <c r="C85" s="8" t="s">
        <v>37</v>
      </c>
      <c r="D85" s="8" t="s">
        <v>38</v>
      </c>
      <c r="E85" s="8" t="s">
        <v>39</v>
      </c>
      <c r="F85" s="8"/>
      <c r="G85" s="8" t="s">
        <v>40</v>
      </c>
      <c r="H85" s="8"/>
      <c r="I85" s="8"/>
      <c r="J85" s="9"/>
      <c r="K85" s="9" t="s">
        <v>44</v>
      </c>
      <c r="L85" s="9" t="s">
        <v>45</v>
      </c>
      <c r="M85" s="10">
        <v>1</v>
      </c>
      <c r="N85" s="11">
        <v>18000</v>
      </c>
      <c r="O85" s="11">
        <v>18000</v>
      </c>
      <c r="P85" s="11">
        <v>0</v>
      </c>
      <c r="Q85" s="11">
        <v>18000</v>
      </c>
      <c r="R85" s="11">
        <v>0</v>
      </c>
      <c r="S85" s="11">
        <v>0</v>
      </c>
      <c r="T85" s="11">
        <v>1800</v>
      </c>
      <c r="U85" s="11">
        <v>0</v>
      </c>
      <c r="V85" s="11">
        <v>0</v>
      </c>
      <c r="W85" s="11">
        <v>19800</v>
      </c>
      <c r="X85" s="9" t="s">
        <v>43</v>
      </c>
      <c r="Y85" s="12">
        <v>19800</v>
      </c>
      <c r="Z85" s="9"/>
      <c r="AA85" s="9"/>
      <c r="AB85" s="9"/>
    </row>
    <row r="86" spans="1:28" x14ac:dyDescent="0.25">
      <c r="A86" s="3" t="s">
        <v>188</v>
      </c>
      <c r="B86" s="3" t="s">
        <v>189</v>
      </c>
      <c r="C86" s="3" t="s">
        <v>37</v>
      </c>
      <c r="D86" s="3" t="s">
        <v>38</v>
      </c>
      <c r="E86" s="3" t="s">
        <v>39</v>
      </c>
      <c r="F86" s="3"/>
      <c r="G86" s="3" t="s">
        <v>40</v>
      </c>
      <c r="H86" s="3"/>
      <c r="I86" s="3"/>
      <c r="J86" s="4"/>
      <c r="K86" s="4" t="s">
        <v>79</v>
      </c>
      <c r="L86" s="4" t="s">
        <v>45</v>
      </c>
      <c r="M86" s="5">
        <v>1</v>
      </c>
      <c r="N86" s="6">
        <v>15000</v>
      </c>
      <c r="O86" s="6">
        <v>15000</v>
      </c>
      <c r="P86" s="6">
        <v>0</v>
      </c>
      <c r="Q86" s="6">
        <v>15000</v>
      </c>
      <c r="R86" s="6">
        <v>0</v>
      </c>
      <c r="S86" s="6">
        <v>0</v>
      </c>
      <c r="T86" s="6">
        <v>1500</v>
      </c>
      <c r="U86" s="6">
        <v>0</v>
      </c>
      <c r="V86" s="6">
        <v>0</v>
      </c>
      <c r="W86" s="6">
        <v>16500</v>
      </c>
      <c r="X86" s="4" t="s">
        <v>43</v>
      </c>
      <c r="Y86" s="7">
        <v>16500</v>
      </c>
      <c r="Z86" s="4"/>
      <c r="AA86" s="4"/>
      <c r="AB86" s="4"/>
    </row>
    <row r="87" spans="1:28" x14ac:dyDescent="0.25">
      <c r="A87" s="8" t="s">
        <v>190</v>
      </c>
      <c r="B87" s="8" t="s">
        <v>191</v>
      </c>
      <c r="C87" s="8" t="s">
        <v>37</v>
      </c>
      <c r="D87" s="8" t="s">
        <v>38</v>
      </c>
      <c r="E87" s="8" t="s">
        <v>39</v>
      </c>
      <c r="F87" s="8"/>
      <c r="G87" s="8" t="s">
        <v>40</v>
      </c>
      <c r="H87" s="8"/>
      <c r="I87" s="8"/>
      <c r="J87" s="9"/>
      <c r="K87" s="9" t="s">
        <v>48</v>
      </c>
      <c r="L87" s="9" t="s">
        <v>45</v>
      </c>
      <c r="M87" s="10">
        <v>1</v>
      </c>
      <c r="N87" s="11">
        <v>15000</v>
      </c>
      <c r="O87" s="11">
        <v>15000</v>
      </c>
      <c r="P87" s="11">
        <v>0</v>
      </c>
      <c r="Q87" s="11">
        <v>15000</v>
      </c>
      <c r="R87" s="11">
        <v>0</v>
      </c>
      <c r="S87" s="11">
        <v>0</v>
      </c>
      <c r="T87" s="11">
        <v>1500</v>
      </c>
      <c r="U87" s="11">
        <v>0</v>
      </c>
      <c r="V87" s="11">
        <v>0</v>
      </c>
      <c r="W87" s="11">
        <v>16500</v>
      </c>
      <c r="X87" s="9" t="s">
        <v>43</v>
      </c>
      <c r="Y87" s="12">
        <v>16500</v>
      </c>
      <c r="Z87" s="9"/>
      <c r="AA87" s="9"/>
      <c r="AB87" s="9"/>
    </row>
    <row r="88" spans="1:28" x14ac:dyDescent="0.25">
      <c r="A88" s="3" t="s">
        <v>192</v>
      </c>
      <c r="B88" s="3" t="s">
        <v>193</v>
      </c>
      <c r="C88" s="3" t="s">
        <v>37</v>
      </c>
      <c r="D88" s="3" t="s">
        <v>38</v>
      </c>
      <c r="E88" s="3" t="s">
        <v>39</v>
      </c>
      <c r="F88" s="3"/>
      <c r="G88" s="3" t="s">
        <v>40</v>
      </c>
      <c r="H88" s="3"/>
      <c r="I88" s="3"/>
      <c r="J88" s="4"/>
      <c r="K88" s="4" t="s">
        <v>48</v>
      </c>
      <c r="L88" s="4" t="s">
        <v>45</v>
      </c>
      <c r="M88" s="5">
        <v>1</v>
      </c>
      <c r="N88" s="6">
        <v>15000</v>
      </c>
      <c r="O88" s="6">
        <v>15000</v>
      </c>
      <c r="P88" s="6">
        <v>0</v>
      </c>
      <c r="Q88" s="6">
        <v>15000</v>
      </c>
      <c r="R88" s="6">
        <v>0</v>
      </c>
      <c r="S88" s="6">
        <v>0</v>
      </c>
      <c r="T88" s="6">
        <v>1500</v>
      </c>
      <c r="U88" s="6">
        <v>0</v>
      </c>
      <c r="V88" s="6">
        <v>0</v>
      </c>
      <c r="W88" s="6">
        <v>16500</v>
      </c>
      <c r="X88" s="4" t="s">
        <v>43</v>
      </c>
      <c r="Y88" s="7">
        <v>16500</v>
      </c>
      <c r="Z88" s="4"/>
      <c r="AA88" s="4"/>
      <c r="AB88" s="4"/>
    </row>
    <row r="89" spans="1:28" x14ac:dyDescent="0.25">
      <c r="A89" s="8" t="s">
        <v>194</v>
      </c>
      <c r="B89" s="8" t="s">
        <v>195</v>
      </c>
      <c r="C89" s="8" t="s">
        <v>37</v>
      </c>
      <c r="D89" s="8" t="s">
        <v>38</v>
      </c>
      <c r="E89" s="8" t="s">
        <v>39</v>
      </c>
      <c r="F89" s="8"/>
      <c r="G89" s="8" t="s">
        <v>40</v>
      </c>
      <c r="H89" s="8"/>
      <c r="I89" s="8"/>
      <c r="J89" s="9"/>
      <c r="K89" s="9" t="s">
        <v>48</v>
      </c>
      <c r="L89" s="9" t="s">
        <v>45</v>
      </c>
      <c r="M89" s="10">
        <v>1</v>
      </c>
      <c r="N89" s="11">
        <v>15000</v>
      </c>
      <c r="O89" s="11">
        <v>15000</v>
      </c>
      <c r="P89" s="11">
        <v>0</v>
      </c>
      <c r="Q89" s="11">
        <v>15000</v>
      </c>
      <c r="R89" s="11">
        <v>0</v>
      </c>
      <c r="S89" s="11">
        <v>0</v>
      </c>
      <c r="T89" s="11">
        <v>1500</v>
      </c>
      <c r="U89" s="11">
        <v>0</v>
      </c>
      <c r="V89" s="11">
        <v>0</v>
      </c>
      <c r="W89" s="11">
        <v>16500</v>
      </c>
      <c r="X89" s="9" t="s">
        <v>43</v>
      </c>
      <c r="Y89" s="12">
        <v>16500</v>
      </c>
      <c r="Z89" s="9"/>
      <c r="AA89" s="9"/>
      <c r="AB89" s="9"/>
    </row>
    <row r="90" spans="1:28" x14ac:dyDescent="0.25">
      <c r="A90" s="3" t="s">
        <v>196</v>
      </c>
      <c r="B90" s="3" t="s">
        <v>197</v>
      </c>
      <c r="C90" s="3" t="s">
        <v>37</v>
      </c>
      <c r="D90" s="3" t="s">
        <v>38</v>
      </c>
      <c r="E90" s="3" t="s">
        <v>39</v>
      </c>
      <c r="F90" s="3"/>
      <c r="G90" s="3" t="s">
        <v>40</v>
      </c>
      <c r="H90" s="3"/>
      <c r="I90" s="3"/>
      <c r="J90" s="4"/>
      <c r="K90" s="4" t="s">
        <v>48</v>
      </c>
      <c r="L90" s="4" t="s">
        <v>45</v>
      </c>
      <c r="M90" s="5">
        <v>1</v>
      </c>
      <c r="N90" s="6">
        <v>15000</v>
      </c>
      <c r="O90" s="6">
        <v>15000</v>
      </c>
      <c r="P90" s="6">
        <v>0</v>
      </c>
      <c r="Q90" s="6">
        <v>30000</v>
      </c>
      <c r="R90" s="6">
        <v>0</v>
      </c>
      <c r="S90" s="6">
        <v>0</v>
      </c>
      <c r="T90" s="6">
        <v>3000</v>
      </c>
      <c r="U90" s="6">
        <v>0</v>
      </c>
      <c r="V90" s="6">
        <v>0</v>
      </c>
      <c r="W90" s="6">
        <v>33000</v>
      </c>
      <c r="X90" s="4" t="s">
        <v>43</v>
      </c>
      <c r="Y90" s="7">
        <v>33000</v>
      </c>
      <c r="Z90" s="4"/>
      <c r="AA90" s="4"/>
      <c r="AB90" s="4"/>
    </row>
    <row r="91" spans="1:28" x14ac:dyDescent="0.25">
      <c r="A91" s="3" t="s">
        <v>196</v>
      </c>
      <c r="B91" s="3" t="s">
        <v>197</v>
      </c>
      <c r="C91" s="3" t="s">
        <v>37</v>
      </c>
      <c r="D91" s="3" t="s">
        <v>38</v>
      </c>
      <c r="E91" s="3" t="s">
        <v>39</v>
      </c>
      <c r="F91" s="3"/>
      <c r="G91" s="3" t="s">
        <v>40</v>
      </c>
      <c r="H91" s="3"/>
      <c r="I91" s="3"/>
      <c r="J91" s="4"/>
      <c r="K91" s="4" t="s">
        <v>79</v>
      </c>
      <c r="L91" s="4" t="s">
        <v>45</v>
      </c>
      <c r="M91" s="5">
        <v>1</v>
      </c>
      <c r="N91" s="6">
        <v>15000</v>
      </c>
      <c r="O91" s="6">
        <v>15000</v>
      </c>
      <c r="P91" s="6">
        <v>0</v>
      </c>
      <c r="Q91" s="6"/>
      <c r="R91" s="6"/>
      <c r="S91" s="6"/>
      <c r="T91" s="6"/>
      <c r="U91" s="6"/>
      <c r="V91" s="6"/>
      <c r="W91" s="6"/>
      <c r="X91" s="4"/>
      <c r="Y91" s="7"/>
      <c r="Z91" s="4"/>
      <c r="AA91" s="4"/>
      <c r="AB91" s="4"/>
    </row>
    <row r="92" spans="1:28" x14ac:dyDescent="0.25">
      <c r="A92" s="8" t="s">
        <v>198</v>
      </c>
      <c r="B92" s="8" t="s">
        <v>199</v>
      </c>
      <c r="C92" s="8" t="s">
        <v>37</v>
      </c>
      <c r="D92" s="8" t="s">
        <v>38</v>
      </c>
      <c r="E92" s="8" t="s">
        <v>39</v>
      </c>
      <c r="F92" s="8"/>
      <c r="G92" s="8" t="s">
        <v>40</v>
      </c>
      <c r="H92" s="8"/>
      <c r="I92" s="8"/>
      <c r="J92" s="9"/>
      <c r="K92" s="9" t="s">
        <v>132</v>
      </c>
      <c r="L92" s="9" t="s">
        <v>45</v>
      </c>
      <c r="M92" s="10">
        <v>1</v>
      </c>
      <c r="N92" s="11">
        <v>18000</v>
      </c>
      <c r="O92" s="11">
        <v>18000</v>
      </c>
      <c r="P92" s="11">
        <v>0</v>
      </c>
      <c r="Q92" s="11">
        <v>18000</v>
      </c>
      <c r="R92" s="11">
        <v>0</v>
      </c>
      <c r="S92" s="11">
        <v>0</v>
      </c>
      <c r="T92" s="11">
        <v>1800</v>
      </c>
      <c r="U92" s="11">
        <v>0</v>
      </c>
      <c r="V92" s="11">
        <v>0</v>
      </c>
      <c r="W92" s="11">
        <v>19800</v>
      </c>
      <c r="X92" s="9" t="s">
        <v>43</v>
      </c>
      <c r="Y92" s="12">
        <v>19800</v>
      </c>
      <c r="Z92" s="9"/>
      <c r="AA92" s="9"/>
      <c r="AB92" s="9"/>
    </row>
    <row r="93" spans="1:28" x14ac:dyDescent="0.25">
      <c r="A93" s="3" t="s">
        <v>200</v>
      </c>
      <c r="B93" s="3" t="s">
        <v>201</v>
      </c>
      <c r="C93" s="3" t="s">
        <v>37</v>
      </c>
      <c r="D93" s="3" t="s">
        <v>38</v>
      </c>
      <c r="E93" s="3" t="s">
        <v>39</v>
      </c>
      <c r="F93" s="3"/>
      <c r="G93" s="3" t="s">
        <v>40</v>
      </c>
      <c r="H93" s="3"/>
      <c r="I93" s="3"/>
      <c r="J93" s="4"/>
      <c r="K93" s="4" t="s">
        <v>79</v>
      </c>
      <c r="L93" s="4" t="s">
        <v>45</v>
      </c>
      <c r="M93" s="5">
        <v>1</v>
      </c>
      <c r="N93" s="6">
        <v>15000</v>
      </c>
      <c r="O93" s="6">
        <v>15000</v>
      </c>
      <c r="P93" s="6">
        <v>0</v>
      </c>
      <c r="Q93" s="6">
        <v>15000</v>
      </c>
      <c r="R93" s="6">
        <v>0</v>
      </c>
      <c r="S93" s="6">
        <v>0</v>
      </c>
      <c r="T93" s="6">
        <v>1500</v>
      </c>
      <c r="U93" s="6">
        <v>0</v>
      </c>
      <c r="V93" s="6">
        <v>0</v>
      </c>
      <c r="W93" s="6">
        <v>16500</v>
      </c>
      <c r="X93" s="4" t="s">
        <v>43</v>
      </c>
      <c r="Y93" s="7">
        <v>16500</v>
      </c>
      <c r="Z93" s="4"/>
      <c r="AA93" s="4"/>
      <c r="AB93" s="4"/>
    </row>
    <row r="94" spans="1:28" x14ac:dyDescent="0.25">
      <c r="A94" s="8" t="s">
        <v>202</v>
      </c>
      <c r="B94" s="8" t="s">
        <v>203</v>
      </c>
      <c r="C94" s="8" t="s">
        <v>37</v>
      </c>
      <c r="D94" s="8" t="s">
        <v>38</v>
      </c>
      <c r="E94" s="8" t="s">
        <v>39</v>
      </c>
      <c r="F94" s="8"/>
      <c r="G94" s="8" t="s">
        <v>40</v>
      </c>
      <c r="H94" s="8"/>
      <c r="I94" s="8"/>
      <c r="J94" s="9"/>
      <c r="K94" s="9" t="s">
        <v>44</v>
      </c>
      <c r="L94" s="9" t="s">
        <v>45</v>
      </c>
      <c r="M94" s="10">
        <v>1</v>
      </c>
      <c r="N94" s="11">
        <v>18000</v>
      </c>
      <c r="O94" s="11">
        <v>18000</v>
      </c>
      <c r="P94" s="11">
        <v>0</v>
      </c>
      <c r="Q94" s="11">
        <v>36000</v>
      </c>
      <c r="R94" s="11">
        <v>0</v>
      </c>
      <c r="S94" s="11">
        <v>0</v>
      </c>
      <c r="T94" s="11">
        <v>3600</v>
      </c>
      <c r="U94" s="11">
        <v>0</v>
      </c>
      <c r="V94" s="11">
        <v>0</v>
      </c>
      <c r="W94" s="11">
        <v>39600</v>
      </c>
      <c r="X94" s="9" t="s">
        <v>43</v>
      </c>
      <c r="Y94" s="12">
        <v>39600</v>
      </c>
      <c r="Z94" s="9"/>
      <c r="AA94" s="9"/>
      <c r="AB94" s="9"/>
    </row>
    <row r="95" spans="1:28" x14ac:dyDescent="0.25">
      <c r="A95" s="8" t="s">
        <v>202</v>
      </c>
      <c r="B95" s="8" t="s">
        <v>203</v>
      </c>
      <c r="C95" s="8" t="s">
        <v>37</v>
      </c>
      <c r="D95" s="8" t="s">
        <v>38</v>
      </c>
      <c r="E95" s="8" t="s">
        <v>39</v>
      </c>
      <c r="F95" s="8"/>
      <c r="G95" s="8" t="s">
        <v>40</v>
      </c>
      <c r="H95" s="8"/>
      <c r="I95" s="8"/>
      <c r="J95" s="9"/>
      <c r="K95" s="9" t="s">
        <v>132</v>
      </c>
      <c r="L95" s="9" t="s">
        <v>45</v>
      </c>
      <c r="M95" s="10">
        <v>1</v>
      </c>
      <c r="N95" s="11">
        <v>18000</v>
      </c>
      <c r="O95" s="11">
        <v>18000</v>
      </c>
      <c r="P95" s="11">
        <v>0</v>
      </c>
      <c r="Q95" s="11"/>
      <c r="R95" s="11"/>
      <c r="S95" s="11"/>
      <c r="T95" s="11"/>
      <c r="U95" s="11"/>
      <c r="V95" s="11"/>
      <c r="W95" s="11"/>
      <c r="X95" s="9"/>
      <c r="Y95" s="12"/>
      <c r="Z95" s="9"/>
      <c r="AA95" s="9"/>
      <c r="AB95" s="9"/>
    </row>
    <row r="96" spans="1:28" x14ac:dyDescent="0.25">
      <c r="A96" s="3" t="s">
        <v>204</v>
      </c>
      <c r="B96" s="3" t="s">
        <v>205</v>
      </c>
      <c r="C96" s="3" t="s">
        <v>37</v>
      </c>
      <c r="D96" s="3" t="s">
        <v>38</v>
      </c>
      <c r="E96" s="3" t="s">
        <v>39</v>
      </c>
      <c r="F96" s="3"/>
      <c r="G96" s="3" t="s">
        <v>40</v>
      </c>
      <c r="H96" s="3"/>
      <c r="I96" s="3"/>
      <c r="J96" s="4"/>
      <c r="K96" s="4" t="s">
        <v>44</v>
      </c>
      <c r="L96" s="4" t="s">
        <v>45</v>
      </c>
      <c r="M96" s="5">
        <v>1</v>
      </c>
      <c r="N96" s="6">
        <v>18000</v>
      </c>
      <c r="O96" s="6">
        <v>18000</v>
      </c>
      <c r="P96" s="6">
        <v>0</v>
      </c>
      <c r="Q96" s="6">
        <v>18000</v>
      </c>
      <c r="R96" s="6">
        <v>0</v>
      </c>
      <c r="S96" s="6">
        <v>0</v>
      </c>
      <c r="T96" s="6">
        <v>1800</v>
      </c>
      <c r="U96" s="6">
        <v>0</v>
      </c>
      <c r="V96" s="6">
        <v>0</v>
      </c>
      <c r="W96" s="6">
        <v>19800</v>
      </c>
      <c r="X96" s="4" t="s">
        <v>43</v>
      </c>
      <c r="Y96" s="7">
        <v>19800</v>
      </c>
      <c r="Z96" s="4"/>
      <c r="AA96" s="4"/>
      <c r="AB96" s="4"/>
    </row>
    <row r="97" spans="1:28" x14ac:dyDescent="0.25">
      <c r="A97" s="8" t="s">
        <v>206</v>
      </c>
      <c r="B97" s="8" t="s">
        <v>207</v>
      </c>
      <c r="C97" s="8" t="s">
        <v>37</v>
      </c>
      <c r="D97" s="8" t="s">
        <v>38</v>
      </c>
      <c r="E97" s="8" t="s">
        <v>39</v>
      </c>
      <c r="F97" s="8"/>
      <c r="G97" s="8" t="s">
        <v>40</v>
      </c>
      <c r="H97" s="8"/>
      <c r="I97" s="8"/>
      <c r="J97" s="9"/>
      <c r="K97" s="9" t="s">
        <v>79</v>
      </c>
      <c r="L97" s="9" t="s">
        <v>45</v>
      </c>
      <c r="M97" s="10">
        <v>2</v>
      </c>
      <c r="N97" s="11">
        <v>15000</v>
      </c>
      <c r="O97" s="11">
        <v>30000</v>
      </c>
      <c r="P97" s="11">
        <v>0</v>
      </c>
      <c r="Q97" s="11">
        <v>30000</v>
      </c>
      <c r="R97" s="11">
        <v>0</v>
      </c>
      <c r="S97" s="11">
        <v>0</v>
      </c>
      <c r="T97" s="11">
        <v>3000</v>
      </c>
      <c r="U97" s="11">
        <v>0</v>
      </c>
      <c r="V97" s="11">
        <v>0</v>
      </c>
      <c r="W97" s="11">
        <v>33000</v>
      </c>
      <c r="X97" s="9" t="s">
        <v>43</v>
      </c>
      <c r="Y97" s="12">
        <v>33000</v>
      </c>
      <c r="Z97" s="9"/>
      <c r="AA97" s="9"/>
      <c r="AB97" s="9"/>
    </row>
    <row r="98" spans="1:28" x14ac:dyDescent="0.25">
      <c r="A98" s="3" t="s">
        <v>208</v>
      </c>
      <c r="B98" s="3" t="s">
        <v>209</v>
      </c>
      <c r="C98" s="3" t="s">
        <v>37</v>
      </c>
      <c r="D98" s="3" t="s">
        <v>38</v>
      </c>
      <c r="E98" s="3" t="s">
        <v>39</v>
      </c>
      <c r="F98" s="3"/>
      <c r="G98" s="3" t="s">
        <v>40</v>
      </c>
      <c r="H98" s="3"/>
      <c r="I98" s="3"/>
      <c r="J98" s="4"/>
      <c r="K98" s="4" t="s">
        <v>44</v>
      </c>
      <c r="L98" s="4" t="s">
        <v>45</v>
      </c>
      <c r="M98" s="5">
        <v>1</v>
      </c>
      <c r="N98" s="6">
        <v>18000</v>
      </c>
      <c r="O98" s="6">
        <v>18000</v>
      </c>
      <c r="P98" s="6">
        <v>0</v>
      </c>
      <c r="Q98" s="6">
        <v>18000</v>
      </c>
      <c r="R98" s="6">
        <v>0</v>
      </c>
      <c r="S98" s="6">
        <v>0</v>
      </c>
      <c r="T98" s="6">
        <v>1800</v>
      </c>
      <c r="U98" s="6">
        <v>0</v>
      </c>
      <c r="V98" s="6">
        <v>0</v>
      </c>
      <c r="W98" s="6">
        <v>19800</v>
      </c>
      <c r="X98" s="4" t="s">
        <v>43</v>
      </c>
      <c r="Y98" s="7">
        <v>19800</v>
      </c>
      <c r="Z98" s="4"/>
      <c r="AA98" s="4"/>
      <c r="AB98" s="4"/>
    </row>
    <row r="99" spans="1:28" x14ac:dyDescent="0.25">
      <c r="A99" s="8" t="s">
        <v>210</v>
      </c>
      <c r="B99" s="8" t="s">
        <v>211</v>
      </c>
      <c r="C99" s="8" t="s">
        <v>37</v>
      </c>
      <c r="D99" s="8" t="s">
        <v>38</v>
      </c>
      <c r="E99" s="8" t="s">
        <v>39</v>
      </c>
      <c r="F99" s="8"/>
      <c r="G99" s="8" t="s">
        <v>40</v>
      </c>
      <c r="H99" s="8"/>
      <c r="I99" s="8"/>
      <c r="J99" s="9"/>
      <c r="K99" s="9" t="s">
        <v>147</v>
      </c>
      <c r="L99" s="9" t="s">
        <v>45</v>
      </c>
      <c r="M99" s="10">
        <v>1</v>
      </c>
      <c r="N99" s="11">
        <v>13000</v>
      </c>
      <c r="O99" s="11">
        <v>13000</v>
      </c>
      <c r="P99" s="11">
        <v>0</v>
      </c>
      <c r="Q99" s="11">
        <v>13000</v>
      </c>
      <c r="R99" s="11">
        <v>0</v>
      </c>
      <c r="S99" s="11">
        <v>0</v>
      </c>
      <c r="T99" s="11">
        <v>1300</v>
      </c>
      <c r="U99" s="11">
        <v>0</v>
      </c>
      <c r="V99" s="11">
        <v>0</v>
      </c>
      <c r="W99" s="11">
        <v>14300</v>
      </c>
      <c r="X99" s="9" t="s">
        <v>43</v>
      </c>
      <c r="Y99" s="12">
        <v>14300</v>
      </c>
      <c r="Z99" s="9"/>
      <c r="AA99" s="9"/>
      <c r="AB99" s="9"/>
    </row>
    <row r="100" spans="1:28" x14ac:dyDescent="0.25">
      <c r="A100" s="3" t="s">
        <v>212</v>
      </c>
      <c r="B100" s="3" t="s">
        <v>213</v>
      </c>
      <c r="C100" s="3" t="s">
        <v>37</v>
      </c>
      <c r="D100" s="3" t="s">
        <v>38</v>
      </c>
      <c r="E100" s="3" t="s">
        <v>39</v>
      </c>
      <c r="F100" s="3"/>
      <c r="G100" s="3" t="s">
        <v>40</v>
      </c>
      <c r="H100" s="3"/>
      <c r="I100" s="3"/>
      <c r="J100" s="4"/>
      <c r="K100" s="4" t="s">
        <v>79</v>
      </c>
      <c r="L100" s="4" t="s">
        <v>45</v>
      </c>
      <c r="M100" s="5">
        <v>1</v>
      </c>
      <c r="N100" s="6">
        <v>15000</v>
      </c>
      <c r="O100" s="6">
        <v>15000</v>
      </c>
      <c r="P100" s="6">
        <v>0</v>
      </c>
      <c r="Q100" s="6">
        <v>15000</v>
      </c>
      <c r="R100" s="6">
        <v>0</v>
      </c>
      <c r="S100" s="6">
        <v>0</v>
      </c>
      <c r="T100" s="6">
        <v>1500</v>
      </c>
      <c r="U100" s="6">
        <v>0</v>
      </c>
      <c r="V100" s="6">
        <v>0</v>
      </c>
      <c r="W100" s="6">
        <v>16500</v>
      </c>
      <c r="X100" s="4" t="s">
        <v>43</v>
      </c>
      <c r="Y100" s="7">
        <v>16500</v>
      </c>
      <c r="Z100" s="4"/>
      <c r="AA100" s="4"/>
      <c r="AB100" s="4"/>
    </row>
    <row r="101" spans="1:28" x14ac:dyDescent="0.25">
      <c r="A101" s="8" t="s">
        <v>214</v>
      </c>
      <c r="B101" s="8" t="s">
        <v>215</v>
      </c>
      <c r="C101" s="8" t="s">
        <v>37</v>
      </c>
      <c r="D101" s="8" t="s">
        <v>38</v>
      </c>
      <c r="E101" s="8" t="s">
        <v>39</v>
      </c>
      <c r="F101" s="8"/>
      <c r="G101" s="8" t="s">
        <v>40</v>
      </c>
      <c r="H101" s="8"/>
      <c r="I101" s="8"/>
      <c r="J101" s="9"/>
      <c r="K101" s="9" t="s">
        <v>79</v>
      </c>
      <c r="L101" s="9" t="s">
        <v>45</v>
      </c>
      <c r="M101" s="10">
        <v>1</v>
      </c>
      <c r="N101" s="11">
        <v>15000</v>
      </c>
      <c r="O101" s="11">
        <v>15000</v>
      </c>
      <c r="P101" s="11">
        <v>0</v>
      </c>
      <c r="Q101" s="11">
        <v>15000</v>
      </c>
      <c r="R101" s="11">
        <v>0</v>
      </c>
      <c r="S101" s="11">
        <v>0</v>
      </c>
      <c r="T101" s="11">
        <v>1500</v>
      </c>
      <c r="U101" s="11">
        <v>0</v>
      </c>
      <c r="V101" s="11">
        <v>0</v>
      </c>
      <c r="W101" s="11">
        <v>16500</v>
      </c>
      <c r="X101" s="9" t="s">
        <v>43</v>
      </c>
      <c r="Y101" s="12">
        <v>16500</v>
      </c>
      <c r="Z101" s="9"/>
      <c r="AA101" s="9"/>
      <c r="AB101" s="9"/>
    </row>
    <row r="102" spans="1:28" x14ac:dyDescent="0.25">
      <c r="A102" s="3" t="s">
        <v>216</v>
      </c>
      <c r="B102" s="3" t="s">
        <v>217</v>
      </c>
      <c r="C102" s="3" t="s">
        <v>37</v>
      </c>
      <c r="D102" s="3" t="s">
        <v>38</v>
      </c>
      <c r="E102" s="3" t="s">
        <v>39</v>
      </c>
      <c r="F102" s="3"/>
      <c r="G102" s="3" t="s">
        <v>40</v>
      </c>
      <c r="H102" s="3"/>
      <c r="I102" s="3"/>
      <c r="J102" s="4"/>
      <c r="K102" s="4" t="s">
        <v>127</v>
      </c>
      <c r="L102" s="4" t="s">
        <v>42</v>
      </c>
      <c r="M102" s="5">
        <v>1</v>
      </c>
      <c r="N102" s="6">
        <v>20000</v>
      </c>
      <c r="O102" s="6">
        <v>20000</v>
      </c>
      <c r="P102" s="6">
        <v>0</v>
      </c>
      <c r="Q102" s="6">
        <v>20000</v>
      </c>
      <c r="R102" s="6">
        <v>0</v>
      </c>
      <c r="S102" s="6">
        <v>0</v>
      </c>
      <c r="T102" s="6">
        <v>2000</v>
      </c>
      <c r="U102" s="6">
        <v>0</v>
      </c>
      <c r="V102" s="6">
        <v>0</v>
      </c>
      <c r="W102" s="6">
        <v>22000</v>
      </c>
      <c r="X102" s="4" t="s">
        <v>43</v>
      </c>
      <c r="Y102" s="7">
        <v>22000</v>
      </c>
      <c r="Z102" s="4"/>
      <c r="AA102" s="4"/>
      <c r="AB102" s="4"/>
    </row>
    <row r="103" spans="1:28" x14ac:dyDescent="0.25">
      <c r="A103" s="8" t="s">
        <v>218</v>
      </c>
      <c r="B103" s="8" t="s">
        <v>219</v>
      </c>
      <c r="C103" s="8" t="s">
        <v>37</v>
      </c>
      <c r="D103" s="8" t="s">
        <v>38</v>
      </c>
      <c r="E103" s="8" t="s">
        <v>39</v>
      </c>
      <c r="F103" s="8"/>
      <c r="G103" s="8" t="s">
        <v>40</v>
      </c>
      <c r="H103" s="8"/>
      <c r="I103" s="8"/>
      <c r="J103" s="9"/>
      <c r="K103" s="9" t="s">
        <v>48</v>
      </c>
      <c r="L103" s="9" t="s">
        <v>45</v>
      </c>
      <c r="M103" s="10">
        <v>1</v>
      </c>
      <c r="N103" s="11">
        <v>15000</v>
      </c>
      <c r="O103" s="11">
        <v>15000</v>
      </c>
      <c r="P103" s="11">
        <v>0</v>
      </c>
      <c r="Q103" s="11">
        <v>15000</v>
      </c>
      <c r="R103" s="11">
        <v>0</v>
      </c>
      <c r="S103" s="11">
        <v>0</v>
      </c>
      <c r="T103" s="11">
        <v>1500</v>
      </c>
      <c r="U103" s="11">
        <v>0</v>
      </c>
      <c r="V103" s="11">
        <v>0</v>
      </c>
      <c r="W103" s="11">
        <v>16500</v>
      </c>
      <c r="X103" s="9" t="s">
        <v>43</v>
      </c>
      <c r="Y103" s="12">
        <v>16500</v>
      </c>
      <c r="Z103" s="9"/>
      <c r="AA103" s="9"/>
      <c r="AB103" s="9"/>
    </row>
    <row r="104" spans="1:28" x14ac:dyDescent="0.25">
      <c r="A104" s="3" t="s">
        <v>220</v>
      </c>
      <c r="B104" s="3" t="s">
        <v>221</v>
      </c>
      <c r="C104" s="3" t="s">
        <v>37</v>
      </c>
      <c r="D104" s="3" t="s">
        <v>38</v>
      </c>
      <c r="E104" s="3" t="s">
        <v>39</v>
      </c>
      <c r="F104" s="3"/>
      <c r="G104" s="3" t="s">
        <v>40</v>
      </c>
      <c r="H104" s="3"/>
      <c r="I104" s="3"/>
      <c r="J104" s="4"/>
      <c r="K104" s="4" t="s">
        <v>84</v>
      </c>
      <c r="L104" s="4" t="s">
        <v>45</v>
      </c>
      <c r="M104" s="5">
        <v>1</v>
      </c>
      <c r="N104" s="6">
        <v>18000</v>
      </c>
      <c r="O104" s="6">
        <v>18000</v>
      </c>
      <c r="P104" s="6">
        <v>0</v>
      </c>
      <c r="Q104" s="6">
        <v>49000</v>
      </c>
      <c r="R104" s="6">
        <v>0</v>
      </c>
      <c r="S104" s="6">
        <v>0</v>
      </c>
      <c r="T104" s="6">
        <v>4900</v>
      </c>
      <c r="U104" s="6">
        <v>0</v>
      </c>
      <c r="V104" s="6">
        <v>0</v>
      </c>
      <c r="W104" s="6">
        <v>53900</v>
      </c>
      <c r="X104" s="4" t="s">
        <v>43</v>
      </c>
      <c r="Y104" s="7">
        <v>53900</v>
      </c>
      <c r="Z104" s="4"/>
      <c r="AA104" s="4"/>
      <c r="AB104" s="4"/>
    </row>
    <row r="105" spans="1:28" x14ac:dyDescent="0.25">
      <c r="A105" s="3" t="s">
        <v>220</v>
      </c>
      <c r="B105" s="3" t="s">
        <v>221</v>
      </c>
      <c r="C105" s="3" t="s">
        <v>37</v>
      </c>
      <c r="D105" s="3" t="s">
        <v>38</v>
      </c>
      <c r="E105" s="3" t="s">
        <v>39</v>
      </c>
      <c r="F105" s="3"/>
      <c r="G105" s="3" t="s">
        <v>40</v>
      </c>
      <c r="H105" s="3"/>
      <c r="I105" s="3"/>
      <c r="J105" s="4"/>
      <c r="K105" s="4" t="s">
        <v>147</v>
      </c>
      <c r="L105" s="4" t="s">
        <v>45</v>
      </c>
      <c r="M105" s="5">
        <v>1</v>
      </c>
      <c r="N105" s="6">
        <v>13000</v>
      </c>
      <c r="O105" s="6">
        <v>13000</v>
      </c>
      <c r="P105" s="6">
        <v>0</v>
      </c>
      <c r="Q105" s="6"/>
      <c r="R105" s="6"/>
      <c r="S105" s="6"/>
      <c r="T105" s="6"/>
      <c r="U105" s="6"/>
      <c r="V105" s="6"/>
      <c r="W105" s="6"/>
      <c r="X105" s="4"/>
      <c r="Y105" s="7"/>
      <c r="Z105" s="4"/>
      <c r="AA105" s="4"/>
      <c r="AB105" s="4"/>
    </row>
    <row r="106" spans="1:28" x14ac:dyDescent="0.25">
      <c r="A106" s="3" t="s">
        <v>220</v>
      </c>
      <c r="B106" s="3" t="s">
        <v>221</v>
      </c>
      <c r="C106" s="3" t="s">
        <v>37</v>
      </c>
      <c r="D106" s="3" t="s">
        <v>38</v>
      </c>
      <c r="E106" s="3" t="s">
        <v>39</v>
      </c>
      <c r="F106" s="3"/>
      <c r="G106" s="3" t="s">
        <v>40</v>
      </c>
      <c r="H106" s="3"/>
      <c r="I106" s="3"/>
      <c r="J106" s="4"/>
      <c r="K106" s="4" t="s">
        <v>132</v>
      </c>
      <c r="L106" s="4" t="s">
        <v>45</v>
      </c>
      <c r="M106" s="5">
        <v>1</v>
      </c>
      <c r="N106" s="6">
        <v>18000</v>
      </c>
      <c r="O106" s="6">
        <v>18000</v>
      </c>
      <c r="P106" s="6">
        <v>0</v>
      </c>
      <c r="Q106" s="6"/>
      <c r="R106" s="6"/>
      <c r="S106" s="6"/>
      <c r="T106" s="6"/>
      <c r="U106" s="6"/>
      <c r="V106" s="6"/>
      <c r="W106" s="6"/>
      <c r="X106" s="4"/>
      <c r="Y106" s="7"/>
      <c r="Z106" s="4"/>
      <c r="AA106" s="4"/>
      <c r="AB106" s="4"/>
    </row>
    <row r="107" spans="1:28" x14ac:dyDescent="0.25">
      <c r="A107" s="8" t="s">
        <v>222</v>
      </c>
      <c r="B107" s="8" t="s">
        <v>223</v>
      </c>
      <c r="C107" s="8" t="s">
        <v>37</v>
      </c>
      <c r="D107" s="8" t="s">
        <v>38</v>
      </c>
      <c r="E107" s="8" t="s">
        <v>39</v>
      </c>
      <c r="F107" s="8"/>
      <c r="G107" s="8" t="s">
        <v>40</v>
      </c>
      <c r="H107" s="8"/>
      <c r="I107" s="8"/>
      <c r="J107" s="9"/>
      <c r="K107" s="9" t="s">
        <v>48</v>
      </c>
      <c r="L107" s="9" t="s">
        <v>45</v>
      </c>
      <c r="M107" s="10">
        <v>1</v>
      </c>
      <c r="N107" s="11">
        <v>15000</v>
      </c>
      <c r="O107" s="11">
        <v>15000</v>
      </c>
      <c r="P107" s="11">
        <v>0</v>
      </c>
      <c r="Q107" s="11">
        <v>15000</v>
      </c>
      <c r="R107" s="11">
        <v>0</v>
      </c>
      <c r="S107" s="11">
        <v>0</v>
      </c>
      <c r="T107" s="11">
        <v>1500</v>
      </c>
      <c r="U107" s="11">
        <v>0</v>
      </c>
      <c r="V107" s="11">
        <v>0</v>
      </c>
      <c r="W107" s="11">
        <v>16500</v>
      </c>
      <c r="X107" s="9" t="s">
        <v>43</v>
      </c>
      <c r="Y107" s="12">
        <v>16500</v>
      </c>
      <c r="Z107" s="9"/>
      <c r="AA107" s="9"/>
      <c r="AB107" s="9"/>
    </row>
    <row r="108" spans="1:28" x14ac:dyDescent="0.25">
      <c r="A108" s="3" t="s">
        <v>224</v>
      </c>
      <c r="B108" s="3" t="s">
        <v>225</v>
      </c>
      <c r="C108" s="3" t="s">
        <v>37</v>
      </c>
      <c r="D108" s="3" t="s">
        <v>38</v>
      </c>
      <c r="E108" s="3" t="s">
        <v>39</v>
      </c>
      <c r="F108" s="3"/>
      <c r="G108" s="3" t="s">
        <v>40</v>
      </c>
      <c r="H108" s="3"/>
      <c r="I108" s="3"/>
      <c r="J108" s="4"/>
      <c r="K108" s="4" t="s">
        <v>48</v>
      </c>
      <c r="L108" s="4" t="s">
        <v>45</v>
      </c>
      <c r="M108" s="5">
        <v>1</v>
      </c>
      <c r="N108" s="6">
        <v>15000</v>
      </c>
      <c r="O108" s="6">
        <v>15000</v>
      </c>
      <c r="P108" s="6">
        <v>0</v>
      </c>
      <c r="Q108" s="6">
        <v>15000</v>
      </c>
      <c r="R108" s="6">
        <v>0</v>
      </c>
      <c r="S108" s="6">
        <v>0</v>
      </c>
      <c r="T108" s="6">
        <v>1500</v>
      </c>
      <c r="U108" s="6">
        <v>0</v>
      </c>
      <c r="V108" s="6">
        <v>0</v>
      </c>
      <c r="W108" s="6">
        <v>16500</v>
      </c>
      <c r="X108" s="4" t="s">
        <v>43</v>
      </c>
      <c r="Y108" s="7">
        <v>16500</v>
      </c>
      <c r="Z108" s="4"/>
      <c r="AA108" s="4"/>
      <c r="AB108" s="4"/>
    </row>
    <row r="109" spans="1:28" x14ac:dyDescent="0.25">
      <c r="A109" s="8" t="s">
        <v>226</v>
      </c>
      <c r="B109" s="8" t="s">
        <v>227</v>
      </c>
      <c r="C109" s="8" t="s">
        <v>37</v>
      </c>
      <c r="D109" s="8" t="s">
        <v>38</v>
      </c>
      <c r="E109" s="8" t="s">
        <v>39</v>
      </c>
      <c r="F109" s="8"/>
      <c r="G109" s="8" t="s">
        <v>40</v>
      </c>
      <c r="H109" s="8"/>
      <c r="I109" s="8"/>
      <c r="J109" s="9"/>
      <c r="K109" s="9" t="s">
        <v>48</v>
      </c>
      <c r="L109" s="9" t="s">
        <v>45</v>
      </c>
      <c r="M109" s="10">
        <v>1</v>
      </c>
      <c r="N109" s="11">
        <v>15000</v>
      </c>
      <c r="O109" s="11">
        <v>15000</v>
      </c>
      <c r="P109" s="11">
        <v>0</v>
      </c>
      <c r="Q109" s="11">
        <v>15000</v>
      </c>
      <c r="R109" s="11">
        <v>0</v>
      </c>
      <c r="S109" s="11">
        <v>0</v>
      </c>
      <c r="T109" s="11">
        <v>1500</v>
      </c>
      <c r="U109" s="11">
        <v>0</v>
      </c>
      <c r="V109" s="11">
        <v>0</v>
      </c>
      <c r="W109" s="11">
        <v>16500</v>
      </c>
      <c r="X109" s="9" t="s">
        <v>43</v>
      </c>
      <c r="Y109" s="12">
        <v>16500</v>
      </c>
      <c r="Z109" s="9"/>
      <c r="AA109" s="9"/>
      <c r="AB109" s="9"/>
    </row>
    <row r="110" spans="1:28" x14ac:dyDescent="0.25">
      <c r="A110" s="3" t="s">
        <v>228</v>
      </c>
      <c r="B110" s="3" t="s">
        <v>229</v>
      </c>
      <c r="C110" s="3" t="s">
        <v>37</v>
      </c>
      <c r="D110" s="3" t="s">
        <v>38</v>
      </c>
      <c r="E110" s="3" t="s">
        <v>39</v>
      </c>
      <c r="F110" s="3"/>
      <c r="G110" s="3" t="s">
        <v>40</v>
      </c>
      <c r="H110" s="3"/>
      <c r="I110" s="3"/>
      <c r="J110" s="4"/>
      <c r="K110" s="4" t="s">
        <v>48</v>
      </c>
      <c r="L110" s="4" t="s">
        <v>45</v>
      </c>
      <c r="M110" s="5">
        <v>1</v>
      </c>
      <c r="N110" s="6">
        <v>15000</v>
      </c>
      <c r="O110" s="6">
        <v>15000</v>
      </c>
      <c r="P110" s="6">
        <v>0</v>
      </c>
      <c r="Q110" s="6">
        <v>35000</v>
      </c>
      <c r="R110" s="6">
        <v>0</v>
      </c>
      <c r="S110" s="6">
        <v>0</v>
      </c>
      <c r="T110" s="6">
        <v>3500</v>
      </c>
      <c r="U110" s="6">
        <v>0</v>
      </c>
      <c r="V110" s="6">
        <v>0</v>
      </c>
      <c r="W110" s="6">
        <v>38500</v>
      </c>
      <c r="X110" s="4" t="s">
        <v>43</v>
      </c>
      <c r="Y110" s="7">
        <v>38500</v>
      </c>
      <c r="Z110" s="4"/>
      <c r="AA110" s="4"/>
      <c r="AB110" s="4"/>
    </row>
    <row r="111" spans="1:28" x14ac:dyDescent="0.25">
      <c r="A111" s="3" t="s">
        <v>228</v>
      </c>
      <c r="B111" s="3" t="s">
        <v>229</v>
      </c>
      <c r="C111" s="3" t="s">
        <v>37</v>
      </c>
      <c r="D111" s="3" t="s">
        <v>38</v>
      </c>
      <c r="E111" s="3" t="s">
        <v>39</v>
      </c>
      <c r="F111" s="3"/>
      <c r="G111" s="3" t="s">
        <v>40</v>
      </c>
      <c r="H111" s="3"/>
      <c r="I111" s="3"/>
      <c r="J111" s="4"/>
      <c r="K111" s="4" t="s">
        <v>41</v>
      </c>
      <c r="L111" s="4" t="s">
        <v>42</v>
      </c>
      <c r="M111" s="5">
        <v>1</v>
      </c>
      <c r="N111" s="6">
        <v>20000</v>
      </c>
      <c r="O111" s="6">
        <v>20000</v>
      </c>
      <c r="P111" s="6">
        <v>0</v>
      </c>
      <c r="Q111" s="6"/>
      <c r="R111" s="6"/>
      <c r="S111" s="6"/>
      <c r="T111" s="6"/>
      <c r="U111" s="6"/>
      <c r="V111" s="6"/>
      <c r="W111" s="6"/>
      <c r="X111" s="4"/>
      <c r="Y111" s="7"/>
      <c r="Z111" s="4"/>
      <c r="AA111" s="4"/>
      <c r="AB111" s="4"/>
    </row>
    <row r="112" spans="1:28" x14ac:dyDescent="0.25">
      <c r="A112" s="8" t="s">
        <v>230</v>
      </c>
      <c r="B112" s="8" t="s">
        <v>231</v>
      </c>
      <c r="C112" s="8" t="s">
        <v>37</v>
      </c>
      <c r="D112" s="8" t="s">
        <v>38</v>
      </c>
      <c r="E112" s="8" t="s">
        <v>39</v>
      </c>
      <c r="F112" s="8"/>
      <c r="G112" s="8" t="s">
        <v>40</v>
      </c>
      <c r="H112" s="8"/>
      <c r="I112" s="8"/>
      <c r="J112" s="9"/>
      <c r="K112" s="9" t="s">
        <v>127</v>
      </c>
      <c r="L112" s="9" t="s">
        <v>42</v>
      </c>
      <c r="M112" s="10">
        <v>1</v>
      </c>
      <c r="N112" s="11">
        <v>20000</v>
      </c>
      <c r="O112" s="11">
        <v>20000</v>
      </c>
      <c r="P112" s="11">
        <v>0</v>
      </c>
      <c r="Q112" s="11">
        <v>20000</v>
      </c>
      <c r="R112" s="11">
        <v>0</v>
      </c>
      <c r="S112" s="11">
        <v>0</v>
      </c>
      <c r="T112" s="11">
        <v>2000</v>
      </c>
      <c r="U112" s="11">
        <v>0</v>
      </c>
      <c r="V112" s="11">
        <v>0</v>
      </c>
      <c r="W112" s="11">
        <v>22000</v>
      </c>
      <c r="X112" s="9" t="s">
        <v>43</v>
      </c>
      <c r="Y112" s="12">
        <v>22000</v>
      </c>
      <c r="Z112" s="9"/>
      <c r="AA112" s="9"/>
      <c r="AB112" s="9"/>
    </row>
    <row r="113" spans="1:28" x14ac:dyDescent="0.25">
      <c r="A113" s="3" t="s">
        <v>232</v>
      </c>
      <c r="B113" s="3" t="s">
        <v>233</v>
      </c>
      <c r="C113" s="3" t="s">
        <v>37</v>
      </c>
      <c r="D113" s="3" t="s">
        <v>38</v>
      </c>
      <c r="E113" s="3" t="s">
        <v>39</v>
      </c>
      <c r="F113" s="3"/>
      <c r="G113" s="3" t="s">
        <v>40</v>
      </c>
      <c r="H113" s="3"/>
      <c r="I113" s="3"/>
      <c r="J113" s="4"/>
      <c r="K113" s="4" t="s">
        <v>48</v>
      </c>
      <c r="L113" s="4" t="s">
        <v>45</v>
      </c>
      <c r="M113" s="5">
        <v>1</v>
      </c>
      <c r="N113" s="6">
        <v>15000</v>
      </c>
      <c r="O113" s="6">
        <v>15000</v>
      </c>
      <c r="P113" s="6">
        <v>0</v>
      </c>
      <c r="Q113" s="6">
        <v>15000</v>
      </c>
      <c r="R113" s="6">
        <v>0</v>
      </c>
      <c r="S113" s="6">
        <v>0</v>
      </c>
      <c r="T113" s="6">
        <v>1500</v>
      </c>
      <c r="U113" s="6">
        <v>0</v>
      </c>
      <c r="V113" s="6">
        <v>0</v>
      </c>
      <c r="W113" s="6">
        <v>16500</v>
      </c>
      <c r="X113" s="4" t="s">
        <v>43</v>
      </c>
      <c r="Y113" s="7">
        <v>16500</v>
      </c>
      <c r="Z113" s="4"/>
      <c r="AA113" s="4"/>
      <c r="AB113" s="4"/>
    </row>
    <row r="114" spans="1:28" x14ac:dyDescent="0.25">
      <c r="A114" s="8" t="s">
        <v>234</v>
      </c>
      <c r="B114" s="8" t="s">
        <v>235</v>
      </c>
      <c r="C114" s="8" t="s">
        <v>37</v>
      </c>
      <c r="D114" s="8" t="s">
        <v>38</v>
      </c>
      <c r="E114" s="8" t="s">
        <v>39</v>
      </c>
      <c r="F114" s="8"/>
      <c r="G114" s="8" t="s">
        <v>40</v>
      </c>
      <c r="H114" s="8"/>
      <c r="I114" s="8"/>
      <c r="J114" s="9"/>
      <c r="K114" s="9" t="s">
        <v>48</v>
      </c>
      <c r="L114" s="9" t="s">
        <v>45</v>
      </c>
      <c r="M114" s="10">
        <v>1</v>
      </c>
      <c r="N114" s="11">
        <v>15000</v>
      </c>
      <c r="O114" s="11">
        <v>15000</v>
      </c>
      <c r="P114" s="11">
        <v>0</v>
      </c>
      <c r="Q114" s="11">
        <v>15000</v>
      </c>
      <c r="R114" s="11">
        <v>0</v>
      </c>
      <c r="S114" s="11">
        <v>0</v>
      </c>
      <c r="T114" s="11">
        <v>1500</v>
      </c>
      <c r="U114" s="11">
        <v>0</v>
      </c>
      <c r="V114" s="11">
        <v>0</v>
      </c>
      <c r="W114" s="11">
        <v>16500</v>
      </c>
      <c r="X114" s="9" t="s">
        <v>43</v>
      </c>
      <c r="Y114" s="12">
        <v>16500</v>
      </c>
      <c r="Z114" s="9"/>
      <c r="AA114" s="9"/>
      <c r="AB114" s="9"/>
    </row>
    <row r="115" spans="1:28" x14ac:dyDescent="0.25">
      <c r="A115" s="3" t="s">
        <v>236</v>
      </c>
      <c r="B115" s="3" t="s">
        <v>237</v>
      </c>
      <c r="C115" s="3" t="s">
        <v>37</v>
      </c>
      <c r="D115" s="3" t="s">
        <v>38</v>
      </c>
      <c r="E115" s="3" t="s">
        <v>39</v>
      </c>
      <c r="F115" s="3"/>
      <c r="G115" s="3" t="s">
        <v>40</v>
      </c>
      <c r="H115" s="3"/>
      <c r="I115" s="3"/>
      <c r="J115" s="4"/>
      <c r="K115" s="4" t="s">
        <v>238</v>
      </c>
      <c r="L115" s="4" t="s">
        <v>45</v>
      </c>
      <c r="M115" s="5">
        <v>1</v>
      </c>
      <c r="N115" s="6">
        <v>22000</v>
      </c>
      <c r="O115" s="6">
        <v>22000</v>
      </c>
      <c r="P115" s="6">
        <v>0</v>
      </c>
      <c r="Q115" s="6">
        <v>22000</v>
      </c>
      <c r="R115" s="6">
        <v>0</v>
      </c>
      <c r="S115" s="6">
        <v>0</v>
      </c>
      <c r="T115" s="6">
        <v>2200</v>
      </c>
      <c r="U115" s="6">
        <v>0</v>
      </c>
      <c r="V115" s="6">
        <v>0</v>
      </c>
      <c r="W115" s="6">
        <v>24200</v>
      </c>
      <c r="X115" s="4" t="s">
        <v>43</v>
      </c>
      <c r="Y115" s="7">
        <v>24200</v>
      </c>
      <c r="Z115" s="4"/>
      <c r="AA115" s="4"/>
      <c r="AB115" s="4"/>
    </row>
    <row r="116" spans="1:28" x14ac:dyDescent="0.25">
      <c r="A116" s="8" t="s">
        <v>239</v>
      </c>
      <c r="B116" s="8" t="s">
        <v>240</v>
      </c>
      <c r="C116" s="8" t="s">
        <v>37</v>
      </c>
      <c r="D116" s="8" t="s">
        <v>38</v>
      </c>
      <c r="E116" s="8" t="s">
        <v>39</v>
      </c>
      <c r="F116" s="8"/>
      <c r="G116" s="8" t="s">
        <v>40</v>
      </c>
      <c r="H116" s="8"/>
      <c r="I116" s="8"/>
      <c r="J116" s="9"/>
      <c r="K116" s="9" t="s">
        <v>79</v>
      </c>
      <c r="L116" s="9" t="s">
        <v>45</v>
      </c>
      <c r="M116" s="10">
        <v>1</v>
      </c>
      <c r="N116" s="11">
        <v>15000</v>
      </c>
      <c r="O116" s="11">
        <v>15000</v>
      </c>
      <c r="P116" s="11">
        <v>0</v>
      </c>
      <c r="Q116" s="11">
        <v>15000</v>
      </c>
      <c r="R116" s="11">
        <v>0</v>
      </c>
      <c r="S116" s="11">
        <v>0</v>
      </c>
      <c r="T116" s="11">
        <v>1500</v>
      </c>
      <c r="U116" s="11">
        <v>0</v>
      </c>
      <c r="V116" s="11">
        <v>0</v>
      </c>
      <c r="W116" s="11">
        <v>16500</v>
      </c>
      <c r="X116" s="9" t="s">
        <v>43</v>
      </c>
      <c r="Y116" s="12">
        <v>16500</v>
      </c>
      <c r="Z116" s="9"/>
      <c r="AA116" s="9"/>
      <c r="AB116" s="9"/>
    </row>
    <row r="117" spans="1:28" x14ac:dyDescent="0.25">
      <c r="A117" s="3" t="s">
        <v>241</v>
      </c>
      <c r="B117" s="3" t="s">
        <v>242</v>
      </c>
      <c r="C117" s="3" t="s">
        <v>37</v>
      </c>
      <c r="D117" s="3" t="s">
        <v>38</v>
      </c>
      <c r="E117" s="3" t="s">
        <v>39</v>
      </c>
      <c r="F117" s="3"/>
      <c r="G117" s="3" t="s">
        <v>40</v>
      </c>
      <c r="H117" s="3"/>
      <c r="I117" s="3"/>
      <c r="J117" s="4"/>
      <c r="K117" s="4" t="s">
        <v>48</v>
      </c>
      <c r="L117" s="4" t="s">
        <v>45</v>
      </c>
      <c r="M117" s="5">
        <v>3</v>
      </c>
      <c r="N117" s="6">
        <v>15000</v>
      </c>
      <c r="O117" s="6">
        <v>45000</v>
      </c>
      <c r="P117" s="6">
        <v>0</v>
      </c>
      <c r="Q117" s="6">
        <v>45000</v>
      </c>
      <c r="R117" s="6">
        <v>0</v>
      </c>
      <c r="S117" s="6">
        <v>0</v>
      </c>
      <c r="T117" s="6">
        <v>4500</v>
      </c>
      <c r="U117" s="6">
        <v>0</v>
      </c>
      <c r="V117" s="6">
        <v>0</v>
      </c>
      <c r="W117" s="6">
        <v>49500</v>
      </c>
      <c r="X117" s="4" t="s">
        <v>43</v>
      </c>
      <c r="Y117" s="7">
        <v>49500</v>
      </c>
      <c r="Z117" s="4"/>
      <c r="AA117" s="4"/>
      <c r="AB117" s="4"/>
    </row>
    <row r="118" spans="1:28" x14ac:dyDescent="0.25">
      <c r="A118" s="8" t="s">
        <v>243</v>
      </c>
      <c r="B118" s="8" t="s">
        <v>244</v>
      </c>
      <c r="C118" s="8" t="s">
        <v>37</v>
      </c>
      <c r="D118" s="8" t="s">
        <v>38</v>
      </c>
      <c r="E118" s="8" t="s">
        <v>39</v>
      </c>
      <c r="F118" s="8"/>
      <c r="G118" s="8" t="s">
        <v>40</v>
      </c>
      <c r="H118" s="8"/>
      <c r="I118" s="8"/>
      <c r="J118" s="9"/>
      <c r="K118" s="9" t="s">
        <v>238</v>
      </c>
      <c r="L118" s="9" t="s">
        <v>45</v>
      </c>
      <c r="M118" s="10">
        <v>1</v>
      </c>
      <c r="N118" s="11">
        <v>22000</v>
      </c>
      <c r="O118" s="11">
        <v>22000</v>
      </c>
      <c r="P118" s="11">
        <v>0</v>
      </c>
      <c r="Q118" s="11">
        <v>22000</v>
      </c>
      <c r="R118" s="11">
        <v>0</v>
      </c>
      <c r="S118" s="11">
        <v>0</v>
      </c>
      <c r="T118" s="11">
        <v>2200</v>
      </c>
      <c r="U118" s="11">
        <v>0</v>
      </c>
      <c r="V118" s="11">
        <v>0</v>
      </c>
      <c r="W118" s="11">
        <v>24200</v>
      </c>
      <c r="X118" s="9" t="s">
        <v>43</v>
      </c>
      <c r="Y118" s="12">
        <v>24200</v>
      </c>
      <c r="Z118" s="9"/>
      <c r="AA118" s="9"/>
      <c r="AB118" s="9"/>
    </row>
    <row r="119" spans="1:28" x14ac:dyDescent="0.25">
      <c r="A119" s="3" t="s">
        <v>245</v>
      </c>
      <c r="B119" s="3" t="s">
        <v>246</v>
      </c>
      <c r="C119" s="3" t="s">
        <v>37</v>
      </c>
      <c r="D119" s="3" t="s">
        <v>38</v>
      </c>
      <c r="E119" s="3" t="s">
        <v>39</v>
      </c>
      <c r="F119" s="3"/>
      <c r="G119" s="3" t="s">
        <v>40</v>
      </c>
      <c r="H119" s="3"/>
      <c r="I119" s="3"/>
      <c r="J119" s="4"/>
      <c r="K119" s="4" t="s">
        <v>147</v>
      </c>
      <c r="L119" s="4" t="s">
        <v>45</v>
      </c>
      <c r="M119" s="5">
        <v>1</v>
      </c>
      <c r="N119" s="6">
        <v>13000</v>
      </c>
      <c r="O119" s="6">
        <v>13000</v>
      </c>
      <c r="P119" s="6">
        <v>0</v>
      </c>
      <c r="Q119" s="6">
        <v>13000</v>
      </c>
      <c r="R119" s="6">
        <v>0</v>
      </c>
      <c r="S119" s="6">
        <v>0</v>
      </c>
      <c r="T119" s="6">
        <v>1300</v>
      </c>
      <c r="U119" s="6">
        <v>0</v>
      </c>
      <c r="V119" s="6">
        <v>0</v>
      </c>
      <c r="W119" s="6">
        <v>14300</v>
      </c>
      <c r="X119" s="4" t="s">
        <v>43</v>
      </c>
      <c r="Y119" s="7">
        <v>14300</v>
      </c>
      <c r="Z119" s="4"/>
      <c r="AA119" s="4"/>
      <c r="AB119" s="4"/>
    </row>
    <row r="120" spans="1:28" x14ac:dyDescent="0.25">
      <c r="A120" s="8" t="s">
        <v>247</v>
      </c>
      <c r="B120" s="8" t="s">
        <v>248</v>
      </c>
      <c r="C120" s="8" t="s">
        <v>37</v>
      </c>
      <c r="D120" s="8" t="s">
        <v>38</v>
      </c>
      <c r="E120" s="8" t="s">
        <v>39</v>
      </c>
      <c r="F120" s="8"/>
      <c r="G120" s="8" t="s">
        <v>40</v>
      </c>
      <c r="H120" s="8"/>
      <c r="I120" s="8"/>
      <c r="J120" s="9"/>
      <c r="K120" s="9" t="s">
        <v>48</v>
      </c>
      <c r="L120" s="9" t="s">
        <v>45</v>
      </c>
      <c r="M120" s="10">
        <v>1</v>
      </c>
      <c r="N120" s="11">
        <v>15000</v>
      </c>
      <c r="O120" s="11">
        <v>15000</v>
      </c>
      <c r="P120" s="11">
        <v>0</v>
      </c>
      <c r="Q120" s="11">
        <v>15000</v>
      </c>
      <c r="R120" s="11">
        <v>0</v>
      </c>
      <c r="S120" s="11">
        <v>0</v>
      </c>
      <c r="T120" s="11">
        <v>1500</v>
      </c>
      <c r="U120" s="11">
        <v>0</v>
      </c>
      <c r="V120" s="11">
        <v>0</v>
      </c>
      <c r="W120" s="11">
        <v>16500</v>
      </c>
      <c r="X120" s="9" t="s">
        <v>43</v>
      </c>
      <c r="Y120" s="12">
        <v>16500</v>
      </c>
      <c r="Z120" s="9"/>
      <c r="AA120" s="9"/>
      <c r="AB120" s="9"/>
    </row>
    <row r="121" spans="1:28" x14ac:dyDescent="0.25">
      <c r="A121" s="3" t="s">
        <v>249</v>
      </c>
      <c r="B121" s="3" t="s">
        <v>250</v>
      </c>
      <c r="C121" s="3" t="s">
        <v>37</v>
      </c>
      <c r="D121" s="3" t="s">
        <v>38</v>
      </c>
      <c r="E121" s="3" t="s">
        <v>39</v>
      </c>
      <c r="F121" s="3"/>
      <c r="G121" s="3" t="s">
        <v>40</v>
      </c>
      <c r="H121" s="3"/>
      <c r="I121" s="3"/>
      <c r="J121" s="4"/>
      <c r="K121" s="4" t="s">
        <v>79</v>
      </c>
      <c r="L121" s="4" t="s">
        <v>45</v>
      </c>
      <c r="M121" s="5">
        <v>1</v>
      </c>
      <c r="N121" s="6">
        <v>15000</v>
      </c>
      <c r="O121" s="6">
        <v>15000</v>
      </c>
      <c r="P121" s="6">
        <v>0</v>
      </c>
      <c r="Q121" s="6">
        <v>15000</v>
      </c>
      <c r="R121" s="6">
        <v>0</v>
      </c>
      <c r="S121" s="6">
        <v>0</v>
      </c>
      <c r="T121" s="6">
        <v>1500</v>
      </c>
      <c r="U121" s="6">
        <v>0</v>
      </c>
      <c r="V121" s="6">
        <v>0</v>
      </c>
      <c r="W121" s="6">
        <v>16500</v>
      </c>
      <c r="X121" s="4" t="s">
        <v>43</v>
      </c>
      <c r="Y121" s="7">
        <v>16500</v>
      </c>
      <c r="Z121" s="4"/>
      <c r="AA121" s="4"/>
      <c r="AB121" s="4"/>
    </row>
    <row r="122" spans="1:28" x14ac:dyDescent="0.25">
      <c r="A122" s="8" t="s">
        <v>251</v>
      </c>
      <c r="B122" s="8" t="s">
        <v>252</v>
      </c>
      <c r="C122" s="8" t="s">
        <v>37</v>
      </c>
      <c r="D122" s="8" t="s">
        <v>38</v>
      </c>
      <c r="E122" s="8" t="s">
        <v>39</v>
      </c>
      <c r="F122" s="8"/>
      <c r="G122" s="8" t="s">
        <v>40</v>
      </c>
      <c r="H122" s="8"/>
      <c r="I122" s="8"/>
      <c r="J122" s="9"/>
      <c r="K122" s="9" t="s">
        <v>48</v>
      </c>
      <c r="L122" s="9" t="s">
        <v>45</v>
      </c>
      <c r="M122" s="10">
        <v>1</v>
      </c>
      <c r="N122" s="11">
        <v>15000</v>
      </c>
      <c r="O122" s="11">
        <v>15000</v>
      </c>
      <c r="P122" s="11">
        <v>0</v>
      </c>
      <c r="Q122" s="11">
        <v>15000</v>
      </c>
      <c r="R122" s="11">
        <v>0</v>
      </c>
      <c r="S122" s="11">
        <v>0</v>
      </c>
      <c r="T122" s="11">
        <v>1500</v>
      </c>
      <c r="U122" s="11">
        <v>0</v>
      </c>
      <c r="V122" s="11">
        <v>0</v>
      </c>
      <c r="W122" s="11">
        <v>16500</v>
      </c>
      <c r="X122" s="9" t="s">
        <v>43</v>
      </c>
      <c r="Y122" s="12">
        <v>16500</v>
      </c>
      <c r="Z122" s="9"/>
      <c r="AA122" s="9"/>
      <c r="AB122" s="9"/>
    </row>
    <row r="123" spans="1:28" x14ac:dyDescent="0.25">
      <c r="A123" s="3" t="s">
        <v>253</v>
      </c>
      <c r="B123" s="3" t="s">
        <v>254</v>
      </c>
      <c r="C123" s="3" t="s">
        <v>37</v>
      </c>
      <c r="D123" s="3" t="s">
        <v>38</v>
      </c>
      <c r="E123" s="3" t="s">
        <v>39</v>
      </c>
      <c r="F123" s="3"/>
      <c r="G123" s="3" t="s">
        <v>40</v>
      </c>
      <c r="H123" s="3"/>
      <c r="I123" s="3"/>
      <c r="J123" s="4"/>
      <c r="K123" s="4" t="s">
        <v>79</v>
      </c>
      <c r="L123" s="4" t="s">
        <v>45</v>
      </c>
      <c r="M123" s="5">
        <v>1</v>
      </c>
      <c r="N123" s="6">
        <v>15000</v>
      </c>
      <c r="O123" s="6">
        <v>15000</v>
      </c>
      <c r="P123" s="6">
        <v>0</v>
      </c>
      <c r="Q123" s="6">
        <v>15000</v>
      </c>
      <c r="R123" s="6">
        <v>0</v>
      </c>
      <c r="S123" s="6">
        <v>0</v>
      </c>
      <c r="T123" s="6">
        <v>1500</v>
      </c>
      <c r="U123" s="6">
        <v>0</v>
      </c>
      <c r="V123" s="6">
        <v>0</v>
      </c>
      <c r="W123" s="6">
        <v>16500</v>
      </c>
      <c r="X123" s="4" t="s">
        <v>43</v>
      </c>
      <c r="Y123" s="7">
        <v>16500</v>
      </c>
      <c r="Z123" s="4"/>
      <c r="AA123" s="4"/>
      <c r="AB123" s="4"/>
    </row>
    <row r="124" spans="1:28" x14ac:dyDescent="0.25">
      <c r="A124" s="8" t="s">
        <v>255</v>
      </c>
      <c r="B124" s="8" t="s">
        <v>256</v>
      </c>
      <c r="C124" s="8" t="s">
        <v>37</v>
      </c>
      <c r="D124" s="8" t="s">
        <v>38</v>
      </c>
      <c r="E124" s="8" t="s">
        <v>39</v>
      </c>
      <c r="F124" s="8"/>
      <c r="G124" s="8" t="s">
        <v>40</v>
      </c>
      <c r="H124" s="8"/>
      <c r="I124" s="8"/>
      <c r="J124" s="9"/>
      <c r="K124" s="9" t="s">
        <v>48</v>
      </c>
      <c r="L124" s="9" t="s">
        <v>45</v>
      </c>
      <c r="M124" s="10">
        <v>1</v>
      </c>
      <c r="N124" s="11">
        <v>15000</v>
      </c>
      <c r="O124" s="11">
        <v>15000</v>
      </c>
      <c r="P124" s="11">
        <v>0</v>
      </c>
      <c r="Q124" s="11">
        <v>15000</v>
      </c>
      <c r="R124" s="11">
        <v>0</v>
      </c>
      <c r="S124" s="11">
        <v>0</v>
      </c>
      <c r="T124" s="11">
        <v>1500</v>
      </c>
      <c r="U124" s="11">
        <v>0</v>
      </c>
      <c r="V124" s="11">
        <v>0</v>
      </c>
      <c r="W124" s="11">
        <v>16500</v>
      </c>
      <c r="X124" s="9" t="s">
        <v>43</v>
      </c>
      <c r="Y124" s="12">
        <v>16500</v>
      </c>
      <c r="Z124" s="9"/>
      <c r="AA124" s="9"/>
      <c r="AB124" s="9"/>
    </row>
    <row r="125" spans="1:28" x14ac:dyDescent="0.25">
      <c r="A125" s="3" t="s">
        <v>257</v>
      </c>
      <c r="B125" s="3" t="s">
        <v>258</v>
      </c>
      <c r="C125" s="3" t="s">
        <v>37</v>
      </c>
      <c r="D125" s="3" t="s">
        <v>38</v>
      </c>
      <c r="E125" s="3" t="s">
        <v>39</v>
      </c>
      <c r="F125" s="3"/>
      <c r="G125" s="3" t="s">
        <v>40</v>
      </c>
      <c r="H125" s="3"/>
      <c r="I125" s="3"/>
      <c r="J125" s="4"/>
      <c r="K125" s="4" t="s">
        <v>51</v>
      </c>
      <c r="L125" s="4" t="s">
        <v>42</v>
      </c>
      <c r="M125" s="5">
        <v>1</v>
      </c>
      <c r="N125" s="6">
        <v>20000</v>
      </c>
      <c r="O125" s="6">
        <v>20000</v>
      </c>
      <c r="P125" s="6">
        <v>0</v>
      </c>
      <c r="Q125" s="6">
        <v>20000</v>
      </c>
      <c r="R125" s="6">
        <v>0</v>
      </c>
      <c r="S125" s="6">
        <v>0</v>
      </c>
      <c r="T125" s="6">
        <v>2000</v>
      </c>
      <c r="U125" s="6">
        <v>0</v>
      </c>
      <c r="V125" s="6">
        <v>0</v>
      </c>
      <c r="W125" s="6">
        <v>22000</v>
      </c>
      <c r="X125" s="4" t="s">
        <v>43</v>
      </c>
      <c r="Y125" s="7">
        <v>22000</v>
      </c>
      <c r="Z125" s="4"/>
      <c r="AA125" s="4"/>
      <c r="AB125" s="4"/>
    </row>
    <row r="126" spans="1:28" x14ac:dyDescent="0.25">
      <c r="A126" s="8" t="s">
        <v>259</v>
      </c>
      <c r="B126" s="8" t="s">
        <v>260</v>
      </c>
      <c r="C126" s="8" t="s">
        <v>37</v>
      </c>
      <c r="D126" s="8" t="s">
        <v>38</v>
      </c>
      <c r="E126" s="8" t="s">
        <v>39</v>
      </c>
      <c r="F126" s="8"/>
      <c r="G126" s="8" t="s">
        <v>40</v>
      </c>
      <c r="H126" s="8"/>
      <c r="I126" s="8"/>
      <c r="J126" s="9"/>
      <c r="K126" s="9" t="s">
        <v>79</v>
      </c>
      <c r="L126" s="9" t="s">
        <v>45</v>
      </c>
      <c r="M126" s="10">
        <v>1</v>
      </c>
      <c r="N126" s="11">
        <v>15000</v>
      </c>
      <c r="O126" s="11">
        <v>15000</v>
      </c>
      <c r="P126" s="11">
        <v>0</v>
      </c>
      <c r="Q126" s="11">
        <v>15000</v>
      </c>
      <c r="R126" s="11">
        <v>0</v>
      </c>
      <c r="S126" s="11">
        <v>0</v>
      </c>
      <c r="T126" s="11">
        <v>1500</v>
      </c>
      <c r="U126" s="11">
        <v>0</v>
      </c>
      <c r="V126" s="11">
        <v>0</v>
      </c>
      <c r="W126" s="11">
        <v>16500</v>
      </c>
      <c r="X126" s="9" t="s">
        <v>43</v>
      </c>
      <c r="Y126" s="12">
        <v>16500</v>
      </c>
      <c r="Z126" s="9"/>
      <c r="AA126" s="9"/>
      <c r="AB126" s="9"/>
    </row>
    <row r="127" spans="1:28" x14ac:dyDescent="0.25">
      <c r="A127" s="3" t="s">
        <v>261</v>
      </c>
      <c r="B127" s="3" t="s">
        <v>262</v>
      </c>
      <c r="C127" s="3" t="s">
        <v>37</v>
      </c>
      <c r="D127" s="3" t="s">
        <v>38</v>
      </c>
      <c r="E127" s="3" t="s">
        <v>39</v>
      </c>
      <c r="F127" s="3"/>
      <c r="G127" s="3" t="s">
        <v>40</v>
      </c>
      <c r="H127" s="3"/>
      <c r="I127" s="3"/>
      <c r="J127" s="4"/>
      <c r="K127" s="4" t="s">
        <v>48</v>
      </c>
      <c r="L127" s="4" t="s">
        <v>45</v>
      </c>
      <c r="M127" s="5">
        <v>1</v>
      </c>
      <c r="N127" s="6">
        <v>15000</v>
      </c>
      <c r="O127" s="6">
        <v>15000</v>
      </c>
      <c r="P127" s="6">
        <v>0</v>
      </c>
      <c r="Q127" s="6">
        <v>15000</v>
      </c>
      <c r="R127" s="6">
        <v>0</v>
      </c>
      <c r="S127" s="6">
        <v>0</v>
      </c>
      <c r="T127" s="6">
        <v>1500</v>
      </c>
      <c r="U127" s="6">
        <v>0</v>
      </c>
      <c r="V127" s="6">
        <v>0</v>
      </c>
      <c r="W127" s="6">
        <v>16500</v>
      </c>
      <c r="X127" s="4" t="s">
        <v>43</v>
      </c>
      <c r="Y127" s="7">
        <v>16500</v>
      </c>
      <c r="Z127" s="4"/>
      <c r="AA127" s="4"/>
      <c r="AB127" s="4"/>
    </row>
    <row r="128" spans="1:28" x14ac:dyDescent="0.25">
      <c r="A128" s="8" t="s">
        <v>263</v>
      </c>
      <c r="B128" s="8" t="s">
        <v>264</v>
      </c>
      <c r="C128" s="8" t="s">
        <v>37</v>
      </c>
      <c r="D128" s="8" t="s">
        <v>38</v>
      </c>
      <c r="E128" s="8" t="s">
        <v>39</v>
      </c>
      <c r="F128" s="8"/>
      <c r="G128" s="8" t="s">
        <v>40</v>
      </c>
      <c r="H128" s="8"/>
      <c r="I128" s="8"/>
      <c r="J128" s="9"/>
      <c r="K128" s="9" t="s">
        <v>48</v>
      </c>
      <c r="L128" s="9" t="s">
        <v>45</v>
      </c>
      <c r="M128" s="10">
        <v>1</v>
      </c>
      <c r="N128" s="11">
        <v>15000</v>
      </c>
      <c r="O128" s="11">
        <v>15000</v>
      </c>
      <c r="P128" s="11">
        <v>0</v>
      </c>
      <c r="Q128" s="11">
        <v>15000</v>
      </c>
      <c r="R128" s="11">
        <v>0</v>
      </c>
      <c r="S128" s="11">
        <v>0</v>
      </c>
      <c r="T128" s="11">
        <v>1500</v>
      </c>
      <c r="U128" s="11">
        <v>0</v>
      </c>
      <c r="V128" s="11">
        <v>0</v>
      </c>
      <c r="W128" s="11">
        <v>16500</v>
      </c>
      <c r="X128" s="9" t="s">
        <v>43</v>
      </c>
      <c r="Y128" s="12">
        <v>16500</v>
      </c>
      <c r="Z128" s="9"/>
      <c r="AA128" s="9"/>
      <c r="AB128" s="9"/>
    </row>
    <row r="129" spans="1:28" x14ac:dyDescent="0.25">
      <c r="A129" s="3" t="s">
        <v>265</v>
      </c>
      <c r="B129" s="3" t="s">
        <v>266</v>
      </c>
      <c r="C129" s="3" t="s">
        <v>37</v>
      </c>
      <c r="D129" s="3" t="s">
        <v>38</v>
      </c>
      <c r="E129" s="3" t="s">
        <v>39</v>
      </c>
      <c r="F129" s="3"/>
      <c r="G129" s="3" t="s">
        <v>40</v>
      </c>
      <c r="H129" s="3"/>
      <c r="I129" s="3"/>
      <c r="J129" s="4"/>
      <c r="K129" s="4" t="s">
        <v>41</v>
      </c>
      <c r="L129" s="4" t="s">
        <v>42</v>
      </c>
      <c r="M129" s="5">
        <v>1</v>
      </c>
      <c r="N129" s="6">
        <v>20000</v>
      </c>
      <c r="O129" s="6">
        <v>20000</v>
      </c>
      <c r="P129" s="6">
        <v>0</v>
      </c>
      <c r="Q129" s="6">
        <v>20000</v>
      </c>
      <c r="R129" s="6">
        <v>0</v>
      </c>
      <c r="S129" s="6">
        <v>0</v>
      </c>
      <c r="T129" s="6">
        <v>2000</v>
      </c>
      <c r="U129" s="6">
        <v>0</v>
      </c>
      <c r="V129" s="6">
        <v>0</v>
      </c>
      <c r="W129" s="6">
        <v>22000</v>
      </c>
      <c r="X129" s="4" t="s">
        <v>43</v>
      </c>
      <c r="Y129" s="7">
        <v>22000</v>
      </c>
      <c r="Z129" s="4"/>
      <c r="AA129" s="4"/>
      <c r="AB129" s="4"/>
    </row>
    <row r="130" spans="1:28" x14ac:dyDescent="0.25">
      <c r="A130" s="8" t="s">
        <v>267</v>
      </c>
      <c r="B130" s="8" t="s">
        <v>268</v>
      </c>
      <c r="C130" s="8" t="s">
        <v>37</v>
      </c>
      <c r="D130" s="8" t="s">
        <v>38</v>
      </c>
      <c r="E130" s="8" t="s">
        <v>39</v>
      </c>
      <c r="F130" s="8"/>
      <c r="G130" s="8" t="s">
        <v>40</v>
      </c>
      <c r="H130" s="8"/>
      <c r="I130" s="8"/>
      <c r="J130" s="9"/>
      <c r="K130" s="9" t="s">
        <v>48</v>
      </c>
      <c r="L130" s="9" t="s">
        <v>45</v>
      </c>
      <c r="M130" s="10">
        <v>1</v>
      </c>
      <c r="N130" s="11">
        <v>15000</v>
      </c>
      <c r="O130" s="11">
        <v>15000</v>
      </c>
      <c r="P130" s="11">
        <v>0</v>
      </c>
      <c r="Q130" s="11">
        <v>15000</v>
      </c>
      <c r="R130" s="11">
        <v>0</v>
      </c>
      <c r="S130" s="11">
        <v>0</v>
      </c>
      <c r="T130" s="11">
        <v>1500</v>
      </c>
      <c r="U130" s="11">
        <v>0</v>
      </c>
      <c r="V130" s="11">
        <v>0</v>
      </c>
      <c r="W130" s="11">
        <v>16500</v>
      </c>
      <c r="X130" s="9" t="s">
        <v>43</v>
      </c>
      <c r="Y130" s="12">
        <v>16500</v>
      </c>
      <c r="Z130" s="9"/>
      <c r="AA130" s="9"/>
      <c r="AB130" s="9"/>
    </row>
    <row r="131" spans="1:28" x14ac:dyDescent="0.25">
      <c r="A131" s="3" t="s">
        <v>269</v>
      </c>
      <c r="B131" s="3" t="s">
        <v>270</v>
      </c>
      <c r="C131" s="3" t="s">
        <v>37</v>
      </c>
      <c r="D131" s="3" t="s">
        <v>38</v>
      </c>
      <c r="E131" s="3" t="s">
        <v>39</v>
      </c>
      <c r="F131" s="3"/>
      <c r="G131" s="3" t="s">
        <v>40</v>
      </c>
      <c r="H131" s="3"/>
      <c r="I131" s="3"/>
      <c r="J131" s="4"/>
      <c r="K131" s="4" t="s">
        <v>48</v>
      </c>
      <c r="L131" s="4" t="s">
        <v>45</v>
      </c>
      <c r="M131" s="5">
        <v>1</v>
      </c>
      <c r="N131" s="6">
        <v>15000</v>
      </c>
      <c r="O131" s="6">
        <v>15000</v>
      </c>
      <c r="P131" s="6">
        <v>0</v>
      </c>
      <c r="Q131" s="6">
        <v>15000</v>
      </c>
      <c r="R131" s="6">
        <v>0</v>
      </c>
      <c r="S131" s="6">
        <v>0</v>
      </c>
      <c r="T131" s="6">
        <v>1500</v>
      </c>
      <c r="U131" s="6">
        <v>0</v>
      </c>
      <c r="V131" s="6">
        <v>0</v>
      </c>
      <c r="W131" s="6">
        <v>16500</v>
      </c>
      <c r="X131" s="4" t="s">
        <v>43</v>
      </c>
      <c r="Y131" s="7">
        <v>16500</v>
      </c>
      <c r="Z131" s="4"/>
      <c r="AA131" s="4"/>
      <c r="AB131" s="4"/>
    </row>
    <row r="132" spans="1:28" x14ac:dyDescent="0.25">
      <c r="A132" s="8" t="s">
        <v>271</v>
      </c>
      <c r="B132" s="8" t="s">
        <v>272</v>
      </c>
      <c r="C132" s="8" t="s">
        <v>37</v>
      </c>
      <c r="D132" s="8" t="s">
        <v>38</v>
      </c>
      <c r="E132" s="8" t="s">
        <v>39</v>
      </c>
      <c r="F132" s="8"/>
      <c r="G132" s="8" t="s">
        <v>40</v>
      </c>
      <c r="H132" s="8"/>
      <c r="I132" s="8"/>
      <c r="J132" s="9"/>
      <c r="K132" s="9" t="s">
        <v>48</v>
      </c>
      <c r="L132" s="9" t="s">
        <v>45</v>
      </c>
      <c r="M132" s="10">
        <v>2</v>
      </c>
      <c r="N132" s="11">
        <v>15000</v>
      </c>
      <c r="O132" s="11">
        <v>30000</v>
      </c>
      <c r="P132" s="11">
        <v>0</v>
      </c>
      <c r="Q132" s="11">
        <v>30000</v>
      </c>
      <c r="R132" s="11">
        <v>0</v>
      </c>
      <c r="S132" s="11">
        <v>0</v>
      </c>
      <c r="T132" s="11">
        <v>3000</v>
      </c>
      <c r="U132" s="11">
        <v>0</v>
      </c>
      <c r="V132" s="11">
        <v>0</v>
      </c>
      <c r="W132" s="11">
        <v>33000</v>
      </c>
      <c r="X132" s="9" t="s">
        <v>43</v>
      </c>
      <c r="Y132" s="12">
        <v>33000</v>
      </c>
      <c r="Z132" s="9"/>
      <c r="AA132" s="9"/>
      <c r="AB132" s="9"/>
    </row>
    <row r="133" spans="1:28" x14ac:dyDescent="0.25">
      <c r="A133" s="3" t="s">
        <v>273</v>
      </c>
      <c r="B133" s="3" t="s">
        <v>274</v>
      </c>
      <c r="C133" s="3" t="s">
        <v>37</v>
      </c>
      <c r="D133" s="3" t="s">
        <v>38</v>
      </c>
      <c r="E133" s="3" t="s">
        <v>39</v>
      </c>
      <c r="F133" s="3"/>
      <c r="G133" s="3" t="s">
        <v>40</v>
      </c>
      <c r="H133" s="3"/>
      <c r="I133" s="3"/>
      <c r="J133" s="4"/>
      <c r="K133" s="4" t="s">
        <v>48</v>
      </c>
      <c r="L133" s="4" t="s">
        <v>45</v>
      </c>
      <c r="M133" s="5">
        <v>1</v>
      </c>
      <c r="N133" s="6">
        <v>15000</v>
      </c>
      <c r="O133" s="6">
        <v>15000</v>
      </c>
      <c r="P133" s="6">
        <v>0</v>
      </c>
      <c r="Q133" s="6">
        <v>15000</v>
      </c>
      <c r="R133" s="6">
        <v>0</v>
      </c>
      <c r="S133" s="6">
        <v>0</v>
      </c>
      <c r="T133" s="6">
        <v>1500</v>
      </c>
      <c r="U133" s="6">
        <v>0</v>
      </c>
      <c r="V133" s="6">
        <v>0</v>
      </c>
      <c r="W133" s="6">
        <v>16500</v>
      </c>
      <c r="X133" s="4" t="s">
        <v>43</v>
      </c>
      <c r="Y133" s="7">
        <v>16500</v>
      </c>
      <c r="Z133" s="4"/>
      <c r="AA133" s="4"/>
      <c r="AB133" s="4"/>
    </row>
    <row r="134" spans="1:28" x14ac:dyDescent="0.25">
      <c r="A134" s="8" t="s">
        <v>275</v>
      </c>
      <c r="B134" s="8" t="s">
        <v>276</v>
      </c>
      <c r="C134" s="8" t="s">
        <v>37</v>
      </c>
      <c r="D134" s="8" t="s">
        <v>38</v>
      </c>
      <c r="E134" s="8" t="s">
        <v>39</v>
      </c>
      <c r="F134" s="8"/>
      <c r="G134" s="8" t="s">
        <v>40</v>
      </c>
      <c r="H134" s="8"/>
      <c r="I134" s="8"/>
      <c r="J134" s="9"/>
      <c r="K134" s="9" t="s">
        <v>79</v>
      </c>
      <c r="L134" s="9" t="s">
        <v>45</v>
      </c>
      <c r="M134" s="10">
        <v>1</v>
      </c>
      <c r="N134" s="11">
        <v>15000</v>
      </c>
      <c r="O134" s="11">
        <v>15000</v>
      </c>
      <c r="P134" s="11">
        <v>0</v>
      </c>
      <c r="Q134" s="11">
        <v>15000</v>
      </c>
      <c r="R134" s="11">
        <v>0</v>
      </c>
      <c r="S134" s="11">
        <v>0</v>
      </c>
      <c r="T134" s="11">
        <v>1500</v>
      </c>
      <c r="U134" s="11">
        <v>0</v>
      </c>
      <c r="V134" s="11">
        <v>0</v>
      </c>
      <c r="W134" s="11">
        <v>16500</v>
      </c>
      <c r="X134" s="9" t="s">
        <v>43</v>
      </c>
      <c r="Y134" s="12">
        <v>16500</v>
      </c>
      <c r="Z134" s="9"/>
      <c r="AA134" s="9"/>
      <c r="AB134" s="9"/>
    </row>
    <row r="135" spans="1:28" x14ac:dyDescent="0.25">
      <c r="A135" s="3" t="s">
        <v>277</v>
      </c>
      <c r="B135" s="3" t="s">
        <v>278</v>
      </c>
      <c r="C135" s="3" t="s">
        <v>37</v>
      </c>
      <c r="D135" s="3" t="s">
        <v>38</v>
      </c>
      <c r="E135" s="3" t="s">
        <v>39</v>
      </c>
      <c r="F135" s="3"/>
      <c r="G135" s="3" t="s">
        <v>40</v>
      </c>
      <c r="H135" s="3"/>
      <c r="I135" s="3"/>
      <c r="J135" s="4"/>
      <c r="K135" s="4" t="s">
        <v>48</v>
      </c>
      <c r="L135" s="4" t="s">
        <v>45</v>
      </c>
      <c r="M135" s="5">
        <v>2</v>
      </c>
      <c r="N135" s="6">
        <v>15000</v>
      </c>
      <c r="O135" s="6">
        <v>30000</v>
      </c>
      <c r="P135" s="6">
        <v>0</v>
      </c>
      <c r="Q135" s="6">
        <v>30000</v>
      </c>
      <c r="R135" s="6">
        <v>0</v>
      </c>
      <c r="S135" s="6">
        <v>0</v>
      </c>
      <c r="T135" s="6">
        <v>3000</v>
      </c>
      <c r="U135" s="6">
        <v>0</v>
      </c>
      <c r="V135" s="6">
        <v>0</v>
      </c>
      <c r="W135" s="6">
        <v>33000</v>
      </c>
      <c r="X135" s="4" t="s">
        <v>43</v>
      </c>
      <c r="Y135" s="7">
        <v>33000</v>
      </c>
      <c r="Z135" s="4"/>
      <c r="AA135" s="4"/>
      <c r="AB135" s="4"/>
    </row>
    <row r="136" spans="1:28" x14ac:dyDescent="0.25">
      <c r="A136" s="8" t="s">
        <v>279</v>
      </c>
      <c r="B136" s="8" t="s">
        <v>280</v>
      </c>
      <c r="C136" s="8" t="s">
        <v>37</v>
      </c>
      <c r="D136" s="8" t="s">
        <v>38</v>
      </c>
      <c r="E136" s="8" t="s">
        <v>39</v>
      </c>
      <c r="F136" s="8"/>
      <c r="G136" s="8" t="s">
        <v>40</v>
      </c>
      <c r="H136" s="8"/>
      <c r="I136" s="8"/>
      <c r="J136" s="9"/>
      <c r="K136" s="9" t="s">
        <v>147</v>
      </c>
      <c r="L136" s="9" t="s">
        <v>45</v>
      </c>
      <c r="M136" s="10">
        <v>1</v>
      </c>
      <c r="N136" s="11">
        <v>13000</v>
      </c>
      <c r="O136" s="11">
        <v>13000</v>
      </c>
      <c r="P136" s="11">
        <v>0</v>
      </c>
      <c r="Q136" s="11">
        <v>13000</v>
      </c>
      <c r="R136" s="11">
        <v>0</v>
      </c>
      <c r="S136" s="11">
        <v>0</v>
      </c>
      <c r="T136" s="11">
        <v>1300</v>
      </c>
      <c r="U136" s="11">
        <v>0</v>
      </c>
      <c r="V136" s="11">
        <v>0</v>
      </c>
      <c r="W136" s="11">
        <v>14300</v>
      </c>
      <c r="X136" s="9" t="s">
        <v>43</v>
      </c>
      <c r="Y136" s="12">
        <v>14300</v>
      </c>
      <c r="Z136" s="9"/>
      <c r="AA136" s="9"/>
      <c r="AB136" s="9"/>
    </row>
    <row r="137" spans="1:28" x14ac:dyDescent="0.25">
      <c r="A137" s="3" t="s">
        <v>281</v>
      </c>
      <c r="B137" s="3" t="s">
        <v>282</v>
      </c>
      <c r="C137" s="3" t="s">
        <v>37</v>
      </c>
      <c r="D137" s="3" t="s">
        <v>38</v>
      </c>
      <c r="E137" s="3" t="s">
        <v>39</v>
      </c>
      <c r="F137" s="3"/>
      <c r="G137" s="3" t="s">
        <v>40</v>
      </c>
      <c r="H137" s="3"/>
      <c r="I137" s="3"/>
      <c r="J137" s="4"/>
      <c r="K137" s="4" t="s">
        <v>48</v>
      </c>
      <c r="L137" s="4" t="s">
        <v>45</v>
      </c>
      <c r="M137" s="5">
        <v>1</v>
      </c>
      <c r="N137" s="6">
        <v>15000</v>
      </c>
      <c r="O137" s="6">
        <v>15000</v>
      </c>
      <c r="P137" s="6">
        <v>0</v>
      </c>
      <c r="Q137" s="6">
        <v>15000</v>
      </c>
      <c r="R137" s="6">
        <v>0</v>
      </c>
      <c r="S137" s="6">
        <v>0</v>
      </c>
      <c r="T137" s="6">
        <v>1500</v>
      </c>
      <c r="U137" s="6">
        <v>0</v>
      </c>
      <c r="V137" s="6">
        <v>0</v>
      </c>
      <c r="W137" s="6">
        <v>16500</v>
      </c>
      <c r="X137" s="4" t="s">
        <v>43</v>
      </c>
      <c r="Y137" s="7">
        <v>16500</v>
      </c>
      <c r="Z137" s="4"/>
      <c r="AA137" s="4"/>
      <c r="AB137" s="4"/>
    </row>
    <row r="138" spans="1:28" x14ac:dyDescent="0.25">
      <c r="A138" s="8" t="s">
        <v>283</v>
      </c>
      <c r="B138" s="8" t="s">
        <v>284</v>
      </c>
      <c r="C138" s="8" t="s">
        <v>37</v>
      </c>
      <c r="D138" s="8" t="s">
        <v>38</v>
      </c>
      <c r="E138" s="8" t="s">
        <v>39</v>
      </c>
      <c r="F138" s="8"/>
      <c r="G138" s="8" t="s">
        <v>40</v>
      </c>
      <c r="H138" s="8"/>
      <c r="I138" s="8"/>
      <c r="J138" s="9"/>
      <c r="K138" s="9" t="s">
        <v>48</v>
      </c>
      <c r="L138" s="9" t="s">
        <v>45</v>
      </c>
      <c r="M138" s="10">
        <v>1</v>
      </c>
      <c r="N138" s="11">
        <v>15000</v>
      </c>
      <c r="O138" s="11">
        <v>15000</v>
      </c>
      <c r="P138" s="11">
        <v>0</v>
      </c>
      <c r="Q138" s="11">
        <v>33000</v>
      </c>
      <c r="R138" s="11">
        <v>0</v>
      </c>
      <c r="S138" s="11">
        <v>0</v>
      </c>
      <c r="T138" s="11">
        <v>3300</v>
      </c>
      <c r="U138" s="11">
        <v>0</v>
      </c>
      <c r="V138" s="11">
        <v>0</v>
      </c>
      <c r="W138" s="11">
        <v>36300</v>
      </c>
      <c r="X138" s="9" t="s">
        <v>43</v>
      </c>
      <c r="Y138" s="12">
        <v>36300</v>
      </c>
      <c r="Z138" s="9"/>
      <c r="AA138" s="9"/>
      <c r="AB138" s="9"/>
    </row>
    <row r="139" spans="1:28" x14ac:dyDescent="0.25">
      <c r="A139" s="8" t="s">
        <v>283</v>
      </c>
      <c r="B139" s="8" t="s">
        <v>284</v>
      </c>
      <c r="C139" s="8" t="s">
        <v>37</v>
      </c>
      <c r="D139" s="8" t="s">
        <v>38</v>
      </c>
      <c r="E139" s="8" t="s">
        <v>39</v>
      </c>
      <c r="F139" s="8"/>
      <c r="G139" s="8" t="s">
        <v>40</v>
      </c>
      <c r="H139" s="8"/>
      <c r="I139" s="8"/>
      <c r="J139" s="9"/>
      <c r="K139" s="9" t="s">
        <v>44</v>
      </c>
      <c r="L139" s="9" t="s">
        <v>45</v>
      </c>
      <c r="M139" s="10">
        <v>1</v>
      </c>
      <c r="N139" s="11">
        <v>18000</v>
      </c>
      <c r="O139" s="11">
        <v>18000</v>
      </c>
      <c r="P139" s="11">
        <v>0</v>
      </c>
      <c r="Q139" s="11"/>
      <c r="R139" s="11"/>
      <c r="S139" s="11"/>
      <c r="T139" s="11"/>
      <c r="U139" s="11"/>
      <c r="V139" s="11"/>
      <c r="W139" s="11"/>
      <c r="X139" s="9"/>
      <c r="Y139" s="12"/>
      <c r="Z139" s="9"/>
      <c r="AA139" s="9"/>
      <c r="AB139" s="9"/>
    </row>
    <row r="140" spans="1:28" x14ac:dyDescent="0.25">
      <c r="A140" s="3" t="s">
        <v>285</v>
      </c>
      <c r="B140" s="3" t="s">
        <v>286</v>
      </c>
      <c r="C140" s="3" t="s">
        <v>37</v>
      </c>
      <c r="D140" s="3" t="s">
        <v>38</v>
      </c>
      <c r="E140" s="3" t="s">
        <v>39</v>
      </c>
      <c r="F140" s="3"/>
      <c r="G140" s="3" t="s">
        <v>40</v>
      </c>
      <c r="H140" s="3"/>
      <c r="I140" s="3"/>
      <c r="J140" s="4"/>
      <c r="K140" s="4" t="s">
        <v>48</v>
      </c>
      <c r="L140" s="4" t="s">
        <v>45</v>
      </c>
      <c r="M140" s="5">
        <v>1</v>
      </c>
      <c r="N140" s="6">
        <v>15000</v>
      </c>
      <c r="O140" s="6">
        <v>15000</v>
      </c>
      <c r="P140" s="6">
        <v>0</v>
      </c>
      <c r="Q140" s="6">
        <v>33000</v>
      </c>
      <c r="R140" s="6">
        <v>0</v>
      </c>
      <c r="S140" s="6">
        <v>0</v>
      </c>
      <c r="T140" s="6">
        <v>3300</v>
      </c>
      <c r="U140" s="6">
        <v>0</v>
      </c>
      <c r="V140" s="6">
        <v>0</v>
      </c>
      <c r="W140" s="6">
        <v>36300</v>
      </c>
      <c r="X140" s="4" t="s">
        <v>43</v>
      </c>
      <c r="Y140" s="7">
        <v>36300</v>
      </c>
      <c r="Z140" s="4"/>
      <c r="AA140" s="4"/>
      <c r="AB140" s="4"/>
    </row>
    <row r="141" spans="1:28" x14ac:dyDescent="0.25">
      <c r="A141" s="3" t="s">
        <v>285</v>
      </c>
      <c r="B141" s="3" t="s">
        <v>286</v>
      </c>
      <c r="C141" s="3" t="s">
        <v>37</v>
      </c>
      <c r="D141" s="3" t="s">
        <v>38</v>
      </c>
      <c r="E141" s="3" t="s">
        <v>39</v>
      </c>
      <c r="F141" s="3"/>
      <c r="G141" s="3" t="s">
        <v>40</v>
      </c>
      <c r="H141" s="3"/>
      <c r="I141" s="3"/>
      <c r="J141" s="4"/>
      <c r="K141" s="4" t="s">
        <v>44</v>
      </c>
      <c r="L141" s="4" t="s">
        <v>45</v>
      </c>
      <c r="M141" s="5">
        <v>1</v>
      </c>
      <c r="N141" s="6">
        <v>18000</v>
      </c>
      <c r="O141" s="6">
        <v>18000</v>
      </c>
      <c r="P141" s="6">
        <v>0</v>
      </c>
      <c r="Q141" s="6"/>
      <c r="R141" s="6"/>
      <c r="S141" s="6"/>
      <c r="T141" s="6"/>
      <c r="U141" s="6"/>
      <c r="V141" s="6"/>
      <c r="W141" s="6"/>
      <c r="X141" s="4"/>
      <c r="Y141" s="7"/>
      <c r="Z141" s="4"/>
      <c r="AA141" s="4"/>
      <c r="AB141" s="4"/>
    </row>
    <row r="142" spans="1:28" x14ac:dyDescent="0.25">
      <c r="A142" s="8" t="s">
        <v>287</v>
      </c>
      <c r="B142" s="8" t="s">
        <v>288</v>
      </c>
      <c r="C142" s="8" t="s">
        <v>37</v>
      </c>
      <c r="D142" s="8" t="s">
        <v>38</v>
      </c>
      <c r="E142" s="8" t="s">
        <v>39</v>
      </c>
      <c r="F142" s="8"/>
      <c r="G142" s="8" t="s">
        <v>40</v>
      </c>
      <c r="H142" s="8"/>
      <c r="I142" s="8"/>
      <c r="J142" s="9"/>
      <c r="K142" s="9" t="s">
        <v>79</v>
      </c>
      <c r="L142" s="9" t="s">
        <v>45</v>
      </c>
      <c r="M142" s="10">
        <v>1</v>
      </c>
      <c r="N142" s="11">
        <v>15000</v>
      </c>
      <c r="O142" s="11">
        <v>15000</v>
      </c>
      <c r="P142" s="11">
        <v>0</v>
      </c>
      <c r="Q142" s="11">
        <v>15000</v>
      </c>
      <c r="R142" s="11">
        <v>0</v>
      </c>
      <c r="S142" s="11">
        <v>0</v>
      </c>
      <c r="T142" s="11">
        <v>1500</v>
      </c>
      <c r="U142" s="11">
        <v>0</v>
      </c>
      <c r="V142" s="11">
        <v>0</v>
      </c>
      <c r="W142" s="11">
        <v>16500</v>
      </c>
      <c r="X142" s="9" t="s">
        <v>43</v>
      </c>
      <c r="Y142" s="12">
        <v>16500</v>
      </c>
      <c r="Z142" s="9"/>
      <c r="AA142" s="9"/>
      <c r="AB142" s="9"/>
    </row>
    <row r="143" spans="1:28" x14ac:dyDescent="0.25">
      <c r="A143" s="3" t="s">
        <v>289</v>
      </c>
      <c r="B143" s="3" t="s">
        <v>290</v>
      </c>
      <c r="C143" s="3" t="s">
        <v>37</v>
      </c>
      <c r="D143" s="3" t="s">
        <v>38</v>
      </c>
      <c r="E143" s="3" t="s">
        <v>39</v>
      </c>
      <c r="F143" s="3"/>
      <c r="G143" s="3" t="s">
        <v>40</v>
      </c>
      <c r="H143" s="3"/>
      <c r="I143" s="3"/>
      <c r="J143" s="4"/>
      <c r="K143" s="4" t="s">
        <v>51</v>
      </c>
      <c r="L143" s="4" t="s">
        <v>42</v>
      </c>
      <c r="M143" s="5">
        <v>1</v>
      </c>
      <c r="N143" s="6">
        <v>20000</v>
      </c>
      <c r="O143" s="6">
        <v>20000</v>
      </c>
      <c r="P143" s="6">
        <v>0</v>
      </c>
      <c r="Q143" s="6">
        <v>20000</v>
      </c>
      <c r="R143" s="6">
        <v>0</v>
      </c>
      <c r="S143" s="6">
        <v>0</v>
      </c>
      <c r="T143" s="6">
        <v>2000</v>
      </c>
      <c r="U143" s="6">
        <v>0</v>
      </c>
      <c r="V143" s="6">
        <v>0</v>
      </c>
      <c r="W143" s="6">
        <v>22000</v>
      </c>
      <c r="X143" s="4" t="s">
        <v>43</v>
      </c>
      <c r="Y143" s="7">
        <v>22000</v>
      </c>
      <c r="Z143" s="4"/>
      <c r="AA143" s="4"/>
      <c r="AB143" s="4"/>
    </row>
    <row r="144" spans="1:28" x14ac:dyDescent="0.25">
      <c r="A144" s="8" t="s">
        <v>291</v>
      </c>
      <c r="B144" s="8" t="s">
        <v>292</v>
      </c>
      <c r="C144" s="8" t="s">
        <v>37</v>
      </c>
      <c r="D144" s="8" t="s">
        <v>38</v>
      </c>
      <c r="E144" s="8" t="s">
        <v>39</v>
      </c>
      <c r="F144" s="8"/>
      <c r="G144" s="8" t="s">
        <v>40</v>
      </c>
      <c r="H144" s="8"/>
      <c r="I144" s="8"/>
      <c r="J144" s="9"/>
      <c r="K144" s="9" t="s">
        <v>44</v>
      </c>
      <c r="L144" s="9" t="s">
        <v>45</v>
      </c>
      <c r="M144" s="10">
        <v>1</v>
      </c>
      <c r="N144" s="11">
        <v>18000</v>
      </c>
      <c r="O144" s="11">
        <v>18000</v>
      </c>
      <c r="P144" s="11">
        <v>0</v>
      </c>
      <c r="Q144" s="11">
        <v>18000</v>
      </c>
      <c r="R144" s="11">
        <v>0</v>
      </c>
      <c r="S144" s="11">
        <v>0</v>
      </c>
      <c r="T144" s="11">
        <v>1800</v>
      </c>
      <c r="U144" s="11">
        <v>0</v>
      </c>
      <c r="V144" s="11">
        <v>0</v>
      </c>
      <c r="W144" s="11">
        <v>19800</v>
      </c>
      <c r="X144" s="9" t="s">
        <v>43</v>
      </c>
      <c r="Y144" s="12">
        <v>19800</v>
      </c>
      <c r="Z144" s="9"/>
      <c r="AA144" s="9"/>
      <c r="AB144" s="9"/>
    </row>
    <row r="145" spans="1:28" x14ac:dyDescent="0.25">
      <c r="A145" s="3" t="s">
        <v>293</v>
      </c>
      <c r="B145" s="3" t="s">
        <v>294</v>
      </c>
      <c r="C145" s="3" t="s">
        <v>37</v>
      </c>
      <c r="D145" s="3" t="s">
        <v>38</v>
      </c>
      <c r="E145" s="3" t="s">
        <v>39</v>
      </c>
      <c r="F145" s="3"/>
      <c r="G145" s="3" t="s">
        <v>40</v>
      </c>
      <c r="H145" s="3"/>
      <c r="I145" s="3"/>
      <c r="J145" s="4"/>
      <c r="K145" s="4" t="s">
        <v>48</v>
      </c>
      <c r="L145" s="4" t="s">
        <v>45</v>
      </c>
      <c r="M145" s="5">
        <v>1</v>
      </c>
      <c r="N145" s="6">
        <v>15000</v>
      </c>
      <c r="O145" s="6">
        <v>15000</v>
      </c>
      <c r="P145" s="6">
        <v>0</v>
      </c>
      <c r="Q145" s="6">
        <v>15000</v>
      </c>
      <c r="R145" s="6">
        <v>0</v>
      </c>
      <c r="S145" s="6">
        <v>0</v>
      </c>
      <c r="T145" s="6">
        <v>1500</v>
      </c>
      <c r="U145" s="6">
        <v>0</v>
      </c>
      <c r="V145" s="6">
        <v>0</v>
      </c>
      <c r="W145" s="6">
        <v>16500</v>
      </c>
      <c r="X145" s="4" t="s">
        <v>43</v>
      </c>
      <c r="Y145" s="7">
        <v>16500</v>
      </c>
      <c r="Z145" s="4"/>
      <c r="AA145" s="4"/>
      <c r="AB145" s="4"/>
    </row>
    <row r="146" spans="1:28" x14ac:dyDescent="0.25">
      <c r="A146" s="8" t="s">
        <v>295</v>
      </c>
      <c r="B146" s="8" t="s">
        <v>296</v>
      </c>
      <c r="C146" s="8" t="s">
        <v>37</v>
      </c>
      <c r="D146" s="8" t="s">
        <v>38</v>
      </c>
      <c r="E146" s="8" t="s">
        <v>39</v>
      </c>
      <c r="F146" s="8"/>
      <c r="G146" s="8" t="s">
        <v>40</v>
      </c>
      <c r="H146" s="8"/>
      <c r="I146" s="8"/>
      <c r="J146" s="9"/>
      <c r="K146" s="9" t="s">
        <v>238</v>
      </c>
      <c r="L146" s="9" t="s">
        <v>45</v>
      </c>
      <c r="M146" s="10">
        <v>1</v>
      </c>
      <c r="N146" s="11">
        <v>22000</v>
      </c>
      <c r="O146" s="11">
        <v>22000</v>
      </c>
      <c r="P146" s="11">
        <v>0</v>
      </c>
      <c r="Q146" s="11">
        <v>22000</v>
      </c>
      <c r="R146" s="11">
        <v>0</v>
      </c>
      <c r="S146" s="11">
        <v>0</v>
      </c>
      <c r="T146" s="11">
        <v>2200</v>
      </c>
      <c r="U146" s="11">
        <v>0</v>
      </c>
      <c r="V146" s="11">
        <v>0</v>
      </c>
      <c r="W146" s="11">
        <v>24200</v>
      </c>
      <c r="X146" s="9" t="s">
        <v>43</v>
      </c>
      <c r="Y146" s="12">
        <v>24200</v>
      </c>
      <c r="Z146" s="9"/>
      <c r="AA146" s="9"/>
      <c r="AB146" s="9"/>
    </row>
    <row r="147" spans="1:28" x14ac:dyDescent="0.25">
      <c r="A147" s="3" t="s">
        <v>297</v>
      </c>
      <c r="B147" s="3" t="s">
        <v>298</v>
      </c>
      <c r="C147" s="3" t="s">
        <v>37</v>
      </c>
      <c r="D147" s="3" t="s">
        <v>38</v>
      </c>
      <c r="E147" s="3" t="s">
        <v>39</v>
      </c>
      <c r="F147" s="3"/>
      <c r="G147" s="3" t="s">
        <v>40</v>
      </c>
      <c r="H147" s="3"/>
      <c r="I147" s="3"/>
      <c r="J147" s="4"/>
      <c r="K147" s="4" t="s">
        <v>48</v>
      </c>
      <c r="L147" s="4" t="s">
        <v>45</v>
      </c>
      <c r="M147" s="5">
        <v>1</v>
      </c>
      <c r="N147" s="6">
        <v>15000</v>
      </c>
      <c r="O147" s="6">
        <v>15000</v>
      </c>
      <c r="P147" s="6">
        <v>0</v>
      </c>
      <c r="Q147" s="6">
        <v>15000</v>
      </c>
      <c r="R147" s="6">
        <v>0</v>
      </c>
      <c r="S147" s="6">
        <v>0</v>
      </c>
      <c r="T147" s="6">
        <v>1500</v>
      </c>
      <c r="U147" s="6">
        <v>0</v>
      </c>
      <c r="V147" s="6">
        <v>0</v>
      </c>
      <c r="W147" s="6">
        <v>16500</v>
      </c>
      <c r="X147" s="4" t="s">
        <v>43</v>
      </c>
      <c r="Y147" s="7">
        <v>16500</v>
      </c>
      <c r="Z147" s="4"/>
      <c r="AA147" s="4"/>
      <c r="AB147" s="4"/>
    </row>
    <row r="148" spans="1:28" x14ac:dyDescent="0.25">
      <c r="A148" s="8" t="s">
        <v>299</v>
      </c>
      <c r="B148" s="8" t="s">
        <v>300</v>
      </c>
      <c r="C148" s="8" t="s">
        <v>37</v>
      </c>
      <c r="D148" s="8" t="s">
        <v>38</v>
      </c>
      <c r="E148" s="8" t="s">
        <v>39</v>
      </c>
      <c r="F148" s="8"/>
      <c r="G148" s="8" t="s">
        <v>40</v>
      </c>
      <c r="H148" s="8"/>
      <c r="I148" s="8"/>
      <c r="J148" s="9"/>
      <c r="K148" s="9" t="s">
        <v>51</v>
      </c>
      <c r="L148" s="9" t="s">
        <v>42</v>
      </c>
      <c r="M148" s="10">
        <v>1</v>
      </c>
      <c r="N148" s="11">
        <v>20000</v>
      </c>
      <c r="O148" s="11">
        <v>20000</v>
      </c>
      <c r="P148" s="11">
        <v>0</v>
      </c>
      <c r="Q148" s="11">
        <v>42000</v>
      </c>
      <c r="R148" s="11">
        <v>0</v>
      </c>
      <c r="S148" s="11">
        <v>0</v>
      </c>
      <c r="T148" s="11">
        <v>4200</v>
      </c>
      <c r="U148" s="11">
        <v>0</v>
      </c>
      <c r="V148" s="11">
        <v>0</v>
      </c>
      <c r="W148" s="11">
        <v>46200</v>
      </c>
      <c r="X148" s="9" t="s">
        <v>43</v>
      </c>
      <c r="Y148" s="12">
        <v>46200</v>
      </c>
      <c r="Z148" s="9"/>
      <c r="AA148" s="9"/>
      <c r="AB148" s="9"/>
    </row>
    <row r="149" spans="1:28" x14ac:dyDescent="0.25">
      <c r="A149" s="8" t="s">
        <v>299</v>
      </c>
      <c r="B149" s="8" t="s">
        <v>300</v>
      </c>
      <c r="C149" s="8" t="s">
        <v>37</v>
      </c>
      <c r="D149" s="8" t="s">
        <v>38</v>
      </c>
      <c r="E149" s="8" t="s">
        <v>39</v>
      </c>
      <c r="F149" s="8"/>
      <c r="G149" s="8" t="s">
        <v>40</v>
      </c>
      <c r="H149" s="8"/>
      <c r="I149" s="8"/>
      <c r="J149" s="9"/>
      <c r="K149" s="9" t="s">
        <v>238</v>
      </c>
      <c r="L149" s="9" t="s">
        <v>45</v>
      </c>
      <c r="M149" s="10">
        <v>1</v>
      </c>
      <c r="N149" s="11">
        <v>22000</v>
      </c>
      <c r="O149" s="11">
        <v>22000</v>
      </c>
      <c r="P149" s="11">
        <v>0</v>
      </c>
      <c r="Q149" s="11"/>
      <c r="R149" s="11"/>
      <c r="S149" s="11"/>
      <c r="T149" s="11"/>
      <c r="U149" s="11"/>
      <c r="V149" s="11"/>
      <c r="W149" s="11"/>
      <c r="X149" s="9"/>
      <c r="Y149" s="12"/>
      <c r="Z149" s="9"/>
      <c r="AA149" s="9"/>
      <c r="AB149" s="9"/>
    </row>
    <row r="150" spans="1:28" x14ac:dyDescent="0.25">
      <c r="A150" s="3" t="s">
        <v>301</v>
      </c>
      <c r="B150" s="3" t="s">
        <v>302</v>
      </c>
      <c r="C150" s="3" t="s">
        <v>37</v>
      </c>
      <c r="D150" s="3" t="s">
        <v>38</v>
      </c>
      <c r="E150" s="3" t="s">
        <v>39</v>
      </c>
      <c r="F150" s="3"/>
      <c r="G150" s="3" t="s">
        <v>40</v>
      </c>
      <c r="H150" s="3"/>
      <c r="I150" s="3"/>
      <c r="J150" s="4"/>
      <c r="K150" s="4" t="s">
        <v>127</v>
      </c>
      <c r="L150" s="4" t="s">
        <v>42</v>
      </c>
      <c r="M150" s="5">
        <v>1</v>
      </c>
      <c r="N150" s="6">
        <v>20000</v>
      </c>
      <c r="O150" s="6">
        <v>20000</v>
      </c>
      <c r="P150" s="6">
        <v>0</v>
      </c>
      <c r="Q150" s="6">
        <v>20000</v>
      </c>
      <c r="R150" s="6">
        <v>0</v>
      </c>
      <c r="S150" s="6">
        <v>0</v>
      </c>
      <c r="T150" s="6">
        <v>2000</v>
      </c>
      <c r="U150" s="6">
        <v>0</v>
      </c>
      <c r="V150" s="6">
        <v>0</v>
      </c>
      <c r="W150" s="6">
        <v>22000</v>
      </c>
      <c r="X150" s="4" t="s">
        <v>43</v>
      </c>
      <c r="Y150" s="7">
        <v>22000</v>
      </c>
      <c r="Z150" s="4"/>
      <c r="AA150" s="4"/>
      <c r="AB150" s="4"/>
    </row>
    <row r="151" spans="1:28" x14ac:dyDescent="0.25">
      <c r="A151" s="8" t="s">
        <v>303</v>
      </c>
      <c r="B151" s="8" t="s">
        <v>304</v>
      </c>
      <c r="C151" s="8" t="s">
        <v>37</v>
      </c>
      <c r="D151" s="8" t="s">
        <v>38</v>
      </c>
      <c r="E151" s="8" t="s">
        <v>39</v>
      </c>
      <c r="F151" s="8"/>
      <c r="G151" s="8" t="s">
        <v>40</v>
      </c>
      <c r="H151" s="8"/>
      <c r="I151" s="8"/>
      <c r="J151" s="9"/>
      <c r="K151" s="9" t="s">
        <v>44</v>
      </c>
      <c r="L151" s="9" t="s">
        <v>45</v>
      </c>
      <c r="M151" s="10">
        <v>1</v>
      </c>
      <c r="N151" s="11">
        <v>18000</v>
      </c>
      <c r="O151" s="11">
        <v>18000</v>
      </c>
      <c r="P151" s="11">
        <v>0</v>
      </c>
      <c r="Q151" s="11">
        <v>18000</v>
      </c>
      <c r="R151" s="11">
        <v>0</v>
      </c>
      <c r="S151" s="11">
        <v>0</v>
      </c>
      <c r="T151" s="11">
        <v>1800</v>
      </c>
      <c r="U151" s="11">
        <v>0</v>
      </c>
      <c r="V151" s="11">
        <v>0</v>
      </c>
      <c r="W151" s="11">
        <v>19800</v>
      </c>
      <c r="X151" s="9" t="s">
        <v>43</v>
      </c>
      <c r="Y151" s="12">
        <v>19800</v>
      </c>
      <c r="Z151" s="9"/>
      <c r="AA151" s="9"/>
      <c r="AB151" s="9"/>
    </row>
    <row r="152" spans="1:28" x14ac:dyDescent="0.25">
      <c r="A152" s="3" t="s">
        <v>305</v>
      </c>
      <c r="B152" s="3" t="s">
        <v>306</v>
      </c>
      <c r="C152" s="3" t="s">
        <v>37</v>
      </c>
      <c r="D152" s="3" t="s">
        <v>38</v>
      </c>
      <c r="E152" s="3" t="s">
        <v>39</v>
      </c>
      <c r="F152" s="3"/>
      <c r="G152" s="3" t="s">
        <v>40</v>
      </c>
      <c r="H152" s="3"/>
      <c r="I152" s="3"/>
      <c r="J152" s="4"/>
      <c r="K152" s="4" t="s">
        <v>127</v>
      </c>
      <c r="L152" s="4" t="s">
        <v>42</v>
      </c>
      <c r="M152" s="5">
        <v>1</v>
      </c>
      <c r="N152" s="6">
        <v>20000</v>
      </c>
      <c r="O152" s="6">
        <v>20000</v>
      </c>
      <c r="P152" s="6">
        <v>0</v>
      </c>
      <c r="Q152" s="6">
        <v>20000</v>
      </c>
      <c r="R152" s="6">
        <v>0</v>
      </c>
      <c r="S152" s="6">
        <v>0</v>
      </c>
      <c r="T152" s="6">
        <v>2000</v>
      </c>
      <c r="U152" s="6">
        <v>0</v>
      </c>
      <c r="V152" s="6">
        <v>0</v>
      </c>
      <c r="W152" s="6">
        <v>22000</v>
      </c>
      <c r="X152" s="4" t="s">
        <v>43</v>
      </c>
      <c r="Y152" s="7">
        <v>22000</v>
      </c>
      <c r="Z152" s="4"/>
      <c r="AA152" s="4"/>
      <c r="AB152" s="4"/>
    </row>
    <row r="153" spans="1:28" x14ac:dyDescent="0.25">
      <c r="A153" s="8" t="s">
        <v>307</v>
      </c>
      <c r="B153" s="8" t="s">
        <v>308</v>
      </c>
      <c r="C153" s="8" t="s">
        <v>37</v>
      </c>
      <c r="D153" s="8" t="s">
        <v>38</v>
      </c>
      <c r="E153" s="8" t="s">
        <v>39</v>
      </c>
      <c r="F153" s="8"/>
      <c r="G153" s="8" t="s">
        <v>40</v>
      </c>
      <c r="H153" s="8"/>
      <c r="I153" s="8"/>
      <c r="J153" s="9"/>
      <c r="K153" s="9" t="s">
        <v>127</v>
      </c>
      <c r="L153" s="9" t="s">
        <v>42</v>
      </c>
      <c r="M153" s="10">
        <v>2</v>
      </c>
      <c r="N153" s="11">
        <v>20000</v>
      </c>
      <c r="O153" s="11">
        <v>40000</v>
      </c>
      <c r="P153" s="11">
        <v>0</v>
      </c>
      <c r="Q153" s="11">
        <v>40000</v>
      </c>
      <c r="R153" s="11">
        <v>0</v>
      </c>
      <c r="S153" s="11">
        <v>0</v>
      </c>
      <c r="T153" s="11">
        <v>4000</v>
      </c>
      <c r="U153" s="11">
        <v>0</v>
      </c>
      <c r="V153" s="11">
        <v>0</v>
      </c>
      <c r="W153" s="11">
        <v>44000</v>
      </c>
      <c r="X153" s="9" t="s">
        <v>43</v>
      </c>
      <c r="Y153" s="12">
        <v>44000</v>
      </c>
      <c r="Z153" s="9"/>
      <c r="AA153" s="9"/>
      <c r="AB153" s="9"/>
    </row>
    <row r="154" spans="1:28" x14ac:dyDescent="0.25">
      <c r="A154" s="3" t="s">
        <v>309</v>
      </c>
      <c r="B154" s="3" t="s">
        <v>310</v>
      </c>
      <c r="C154" s="3" t="s">
        <v>37</v>
      </c>
      <c r="D154" s="3" t="s">
        <v>38</v>
      </c>
      <c r="E154" s="3" t="s">
        <v>39</v>
      </c>
      <c r="F154" s="3"/>
      <c r="G154" s="3" t="s">
        <v>40</v>
      </c>
      <c r="H154" s="3"/>
      <c r="I154" s="3"/>
      <c r="J154" s="4"/>
      <c r="K154" s="4" t="s">
        <v>51</v>
      </c>
      <c r="L154" s="4" t="s">
        <v>42</v>
      </c>
      <c r="M154" s="5">
        <v>2</v>
      </c>
      <c r="N154" s="6">
        <v>20000</v>
      </c>
      <c r="O154" s="6">
        <v>40000</v>
      </c>
      <c r="P154" s="6">
        <v>0</v>
      </c>
      <c r="Q154" s="6">
        <v>40000</v>
      </c>
      <c r="R154" s="6">
        <v>0</v>
      </c>
      <c r="S154" s="6">
        <v>0</v>
      </c>
      <c r="T154" s="6">
        <v>4000</v>
      </c>
      <c r="U154" s="6">
        <v>0</v>
      </c>
      <c r="V154" s="6">
        <v>0</v>
      </c>
      <c r="W154" s="6">
        <v>44000</v>
      </c>
      <c r="X154" s="4" t="s">
        <v>43</v>
      </c>
      <c r="Y154" s="7">
        <v>44000</v>
      </c>
      <c r="Z154" s="4"/>
      <c r="AA154" s="4"/>
      <c r="AB154" s="4"/>
    </row>
    <row r="155" spans="1:28" x14ac:dyDescent="0.25">
      <c r="A155" s="8" t="s">
        <v>311</v>
      </c>
      <c r="B155" s="8" t="s">
        <v>312</v>
      </c>
      <c r="C155" s="8" t="s">
        <v>37</v>
      </c>
      <c r="D155" s="8" t="s">
        <v>38</v>
      </c>
      <c r="E155" s="8" t="s">
        <v>39</v>
      </c>
      <c r="F155" s="8"/>
      <c r="G155" s="8" t="s">
        <v>40</v>
      </c>
      <c r="H155" s="8"/>
      <c r="I155" s="8"/>
      <c r="J155" s="9"/>
      <c r="K155" s="9" t="s">
        <v>238</v>
      </c>
      <c r="L155" s="9" t="s">
        <v>45</v>
      </c>
      <c r="M155" s="10">
        <v>1</v>
      </c>
      <c r="N155" s="11">
        <v>22000</v>
      </c>
      <c r="O155" s="11">
        <v>22000</v>
      </c>
      <c r="P155" s="11">
        <v>0</v>
      </c>
      <c r="Q155" s="11">
        <v>22000</v>
      </c>
      <c r="R155" s="11">
        <v>0</v>
      </c>
      <c r="S155" s="11">
        <v>0</v>
      </c>
      <c r="T155" s="11">
        <v>2200</v>
      </c>
      <c r="U155" s="11">
        <v>0</v>
      </c>
      <c r="V155" s="11">
        <v>0</v>
      </c>
      <c r="W155" s="11">
        <v>24200</v>
      </c>
      <c r="X155" s="9" t="s">
        <v>43</v>
      </c>
      <c r="Y155" s="12">
        <v>24200</v>
      </c>
      <c r="Z155" s="9"/>
      <c r="AA155" s="9"/>
      <c r="AB155" s="9"/>
    </row>
    <row r="156" spans="1:28" x14ac:dyDescent="0.25">
      <c r="A156" s="3" t="s">
        <v>313</v>
      </c>
      <c r="B156" s="3" t="s">
        <v>314</v>
      </c>
      <c r="C156" s="3" t="s">
        <v>37</v>
      </c>
      <c r="D156" s="3" t="s">
        <v>38</v>
      </c>
      <c r="E156" s="3" t="s">
        <v>39</v>
      </c>
      <c r="F156" s="3"/>
      <c r="G156" s="3" t="s">
        <v>40</v>
      </c>
      <c r="H156" s="3"/>
      <c r="I156" s="3"/>
      <c r="J156" s="4"/>
      <c r="K156" s="4" t="s">
        <v>84</v>
      </c>
      <c r="L156" s="4" t="s">
        <v>45</v>
      </c>
      <c r="M156" s="5">
        <v>1</v>
      </c>
      <c r="N156" s="6">
        <v>18000</v>
      </c>
      <c r="O156" s="6">
        <v>18000</v>
      </c>
      <c r="P156" s="6">
        <v>0</v>
      </c>
      <c r="Q156" s="6">
        <v>18000</v>
      </c>
      <c r="R156" s="6">
        <v>0</v>
      </c>
      <c r="S156" s="6">
        <v>0</v>
      </c>
      <c r="T156" s="6">
        <v>1800</v>
      </c>
      <c r="U156" s="6">
        <v>0</v>
      </c>
      <c r="V156" s="6">
        <v>0</v>
      </c>
      <c r="W156" s="6">
        <v>19800</v>
      </c>
      <c r="X156" s="4" t="s">
        <v>43</v>
      </c>
      <c r="Y156" s="7">
        <v>19800</v>
      </c>
      <c r="Z156" s="4"/>
      <c r="AA156" s="4"/>
      <c r="AB156" s="4"/>
    </row>
    <row r="157" spans="1:28" x14ac:dyDescent="0.25">
      <c r="A157" s="8" t="s">
        <v>315</v>
      </c>
      <c r="B157" s="8" t="s">
        <v>316</v>
      </c>
      <c r="C157" s="8" t="s">
        <v>37</v>
      </c>
      <c r="D157" s="8" t="s">
        <v>38</v>
      </c>
      <c r="E157" s="8" t="s">
        <v>39</v>
      </c>
      <c r="F157" s="8"/>
      <c r="G157" s="8" t="s">
        <v>40</v>
      </c>
      <c r="H157" s="8"/>
      <c r="I157" s="8"/>
      <c r="J157" s="9"/>
      <c r="K157" s="9" t="s">
        <v>79</v>
      </c>
      <c r="L157" s="9" t="s">
        <v>45</v>
      </c>
      <c r="M157" s="10">
        <v>1</v>
      </c>
      <c r="N157" s="11">
        <v>15000</v>
      </c>
      <c r="O157" s="11">
        <v>15000</v>
      </c>
      <c r="P157" s="11">
        <v>0</v>
      </c>
      <c r="Q157" s="11">
        <v>33000</v>
      </c>
      <c r="R157" s="11">
        <v>0</v>
      </c>
      <c r="S157" s="11">
        <v>0</v>
      </c>
      <c r="T157" s="11">
        <v>3300</v>
      </c>
      <c r="U157" s="11">
        <v>0</v>
      </c>
      <c r="V157" s="11">
        <v>0</v>
      </c>
      <c r="W157" s="11">
        <v>36300</v>
      </c>
      <c r="X157" s="9" t="s">
        <v>43</v>
      </c>
      <c r="Y157" s="12">
        <v>36300</v>
      </c>
      <c r="Z157" s="9"/>
      <c r="AA157" s="9"/>
      <c r="AB157" s="9"/>
    </row>
    <row r="158" spans="1:28" x14ac:dyDescent="0.25">
      <c r="A158" s="8" t="s">
        <v>315</v>
      </c>
      <c r="B158" s="8" t="s">
        <v>316</v>
      </c>
      <c r="C158" s="8" t="s">
        <v>37</v>
      </c>
      <c r="D158" s="8" t="s">
        <v>38</v>
      </c>
      <c r="E158" s="8" t="s">
        <v>39</v>
      </c>
      <c r="F158" s="8"/>
      <c r="G158" s="8" t="s">
        <v>40</v>
      </c>
      <c r="H158" s="8"/>
      <c r="I158" s="8"/>
      <c r="J158" s="9"/>
      <c r="K158" s="9" t="s">
        <v>66</v>
      </c>
      <c r="L158" s="9" t="s">
        <v>45</v>
      </c>
      <c r="M158" s="10">
        <v>1</v>
      </c>
      <c r="N158" s="11">
        <v>18000</v>
      </c>
      <c r="O158" s="11">
        <v>18000</v>
      </c>
      <c r="P158" s="11">
        <v>0</v>
      </c>
      <c r="Q158" s="11"/>
      <c r="R158" s="11"/>
      <c r="S158" s="11"/>
      <c r="T158" s="11"/>
      <c r="U158" s="11"/>
      <c r="V158" s="11"/>
      <c r="W158" s="11"/>
      <c r="X158" s="9"/>
      <c r="Y158" s="12"/>
      <c r="Z158" s="9"/>
      <c r="AA158" s="9"/>
      <c r="AB158" s="9"/>
    </row>
    <row r="159" spans="1:28" x14ac:dyDescent="0.25">
      <c r="A159" s="3" t="s">
        <v>317</v>
      </c>
      <c r="B159" s="3" t="s">
        <v>318</v>
      </c>
      <c r="C159" s="3" t="s">
        <v>37</v>
      </c>
      <c r="D159" s="3" t="s">
        <v>38</v>
      </c>
      <c r="E159" s="3" t="s">
        <v>39</v>
      </c>
      <c r="F159" s="3"/>
      <c r="G159" s="3" t="s">
        <v>40</v>
      </c>
      <c r="H159" s="3"/>
      <c r="I159" s="3"/>
      <c r="J159" s="4"/>
      <c r="K159" s="4" t="s">
        <v>66</v>
      </c>
      <c r="L159" s="4" t="s">
        <v>45</v>
      </c>
      <c r="M159" s="5">
        <v>2</v>
      </c>
      <c r="N159" s="6">
        <v>18000</v>
      </c>
      <c r="O159" s="6">
        <v>36000</v>
      </c>
      <c r="P159" s="6">
        <v>0</v>
      </c>
      <c r="Q159" s="6">
        <v>36000</v>
      </c>
      <c r="R159" s="6">
        <v>0</v>
      </c>
      <c r="S159" s="6">
        <v>0</v>
      </c>
      <c r="T159" s="6">
        <v>3600</v>
      </c>
      <c r="U159" s="6">
        <v>0</v>
      </c>
      <c r="V159" s="6">
        <v>0</v>
      </c>
      <c r="W159" s="6">
        <v>39600</v>
      </c>
      <c r="X159" s="4" t="s">
        <v>43</v>
      </c>
      <c r="Y159" s="7">
        <v>39600</v>
      </c>
      <c r="Z159" s="4"/>
      <c r="AA159" s="4"/>
      <c r="AB159" s="4"/>
    </row>
    <row r="160" spans="1:28" x14ac:dyDescent="0.25">
      <c r="A160" s="8" t="s">
        <v>319</v>
      </c>
      <c r="B160" s="8" t="s">
        <v>320</v>
      </c>
      <c r="C160" s="8" t="s">
        <v>37</v>
      </c>
      <c r="D160" s="8" t="s">
        <v>38</v>
      </c>
      <c r="E160" s="8" t="s">
        <v>39</v>
      </c>
      <c r="F160" s="8"/>
      <c r="G160" s="8" t="s">
        <v>40</v>
      </c>
      <c r="H160" s="8"/>
      <c r="I160" s="8"/>
      <c r="J160" s="9"/>
      <c r="K160" s="9" t="s">
        <v>79</v>
      </c>
      <c r="L160" s="9" t="s">
        <v>45</v>
      </c>
      <c r="M160" s="10">
        <v>1</v>
      </c>
      <c r="N160" s="11">
        <v>15000</v>
      </c>
      <c r="O160" s="11">
        <v>15000</v>
      </c>
      <c r="P160" s="11">
        <v>0</v>
      </c>
      <c r="Q160" s="11">
        <v>15000</v>
      </c>
      <c r="R160" s="11">
        <v>0</v>
      </c>
      <c r="S160" s="11">
        <v>0</v>
      </c>
      <c r="T160" s="11">
        <v>1500</v>
      </c>
      <c r="U160" s="11">
        <v>0</v>
      </c>
      <c r="V160" s="11">
        <v>0</v>
      </c>
      <c r="W160" s="11">
        <v>16500</v>
      </c>
      <c r="X160" s="9" t="s">
        <v>43</v>
      </c>
      <c r="Y160" s="12">
        <v>16500</v>
      </c>
      <c r="Z160" s="9"/>
      <c r="AA160" s="9"/>
      <c r="AB160" s="9"/>
    </row>
    <row r="161" spans="1:28" x14ac:dyDescent="0.25">
      <c r="A161" s="3" t="s">
        <v>321</v>
      </c>
      <c r="B161" s="3" t="s">
        <v>322</v>
      </c>
      <c r="C161" s="3" t="s">
        <v>37</v>
      </c>
      <c r="D161" s="3" t="s">
        <v>38</v>
      </c>
      <c r="E161" s="3" t="s">
        <v>39</v>
      </c>
      <c r="F161" s="3"/>
      <c r="G161" s="3" t="s">
        <v>40</v>
      </c>
      <c r="H161" s="3"/>
      <c r="I161" s="3"/>
      <c r="J161" s="4"/>
      <c r="K161" s="4" t="s">
        <v>66</v>
      </c>
      <c r="L161" s="4" t="s">
        <v>45</v>
      </c>
      <c r="M161" s="5">
        <v>1</v>
      </c>
      <c r="N161" s="6">
        <v>18000</v>
      </c>
      <c r="O161" s="6">
        <v>18000</v>
      </c>
      <c r="P161" s="6">
        <v>0</v>
      </c>
      <c r="Q161" s="6">
        <v>18000</v>
      </c>
      <c r="R161" s="6">
        <v>0</v>
      </c>
      <c r="S161" s="6">
        <v>0</v>
      </c>
      <c r="T161" s="6">
        <v>1800</v>
      </c>
      <c r="U161" s="6">
        <v>0</v>
      </c>
      <c r="V161" s="6">
        <v>0</v>
      </c>
      <c r="W161" s="6">
        <v>19800</v>
      </c>
      <c r="X161" s="4" t="s">
        <v>43</v>
      </c>
      <c r="Y161" s="7">
        <v>19800</v>
      </c>
      <c r="Z161" s="4"/>
      <c r="AA161" s="4"/>
      <c r="AB161" s="4"/>
    </row>
    <row r="162" spans="1:28" x14ac:dyDescent="0.25">
      <c r="A162" s="8" t="s">
        <v>323</v>
      </c>
      <c r="B162" s="8" t="s">
        <v>324</v>
      </c>
      <c r="C162" s="8" t="s">
        <v>37</v>
      </c>
      <c r="D162" s="8" t="s">
        <v>38</v>
      </c>
      <c r="E162" s="8" t="s">
        <v>39</v>
      </c>
      <c r="F162" s="8"/>
      <c r="G162" s="8" t="s">
        <v>40</v>
      </c>
      <c r="H162" s="8"/>
      <c r="I162" s="8"/>
      <c r="J162" s="9"/>
      <c r="K162" s="9" t="s">
        <v>84</v>
      </c>
      <c r="L162" s="9" t="s">
        <v>45</v>
      </c>
      <c r="M162" s="10">
        <v>1</v>
      </c>
      <c r="N162" s="11">
        <v>18000</v>
      </c>
      <c r="O162" s="11">
        <v>18000</v>
      </c>
      <c r="P162" s="11">
        <v>0</v>
      </c>
      <c r="Q162" s="11">
        <v>36000</v>
      </c>
      <c r="R162" s="11">
        <v>0</v>
      </c>
      <c r="S162" s="11">
        <v>0</v>
      </c>
      <c r="T162" s="11">
        <v>3600</v>
      </c>
      <c r="U162" s="11">
        <v>0</v>
      </c>
      <c r="V162" s="11">
        <v>0</v>
      </c>
      <c r="W162" s="11">
        <v>39600</v>
      </c>
      <c r="X162" s="9" t="s">
        <v>43</v>
      </c>
      <c r="Y162" s="12">
        <v>39600</v>
      </c>
      <c r="Z162" s="9"/>
      <c r="AA162" s="9"/>
      <c r="AB162" s="9"/>
    </row>
    <row r="163" spans="1:28" x14ac:dyDescent="0.25">
      <c r="A163" s="8" t="s">
        <v>323</v>
      </c>
      <c r="B163" s="8" t="s">
        <v>324</v>
      </c>
      <c r="C163" s="8" t="s">
        <v>37</v>
      </c>
      <c r="D163" s="8" t="s">
        <v>38</v>
      </c>
      <c r="E163" s="8" t="s">
        <v>39</v>
      </c>
      <c r="F163" s="8"/>
      <c r="G163" s="8" t="s">
        <v>40</v>
      </c>
      <c r="H163" s="8"/>
      <c r="I163" s="8"/>
      <c r="J163" s="9"/>
      <c r="K163" s="9" t="s">
        <v>132</v>
      </c>
      <c r="L163" s="9" t="s">
        <v>45</v>
      </c>
      <c r="M163" s="10">
        <v>1</v>
      </c>
      <c r="N163" s="11">
        <v>18000</v>
      </c>
      <c r="O163" s="11">
        <v>18000</v>
      </c>
      <c r="P163" s="11">
        <v>0</v>
      </c>
      <c r="Q163" s="11"/>
      <c r="R163" s="11"/>
      <c r="S163" s="11"/>
      <c r="T163" s="11"/>
      <c r="U163" s="11"/>
      <c r="V163" s="11"/>
      <c r="W163" s="11"/>
      <c r="X163" s="9"/>
      <c r="Y163" s="12"/>
      <c r="Z163" s="9"/>
      <c r="AA163" s="9"/>
      <c r="AB163" s="9"/>
    </row>
    <row r="164" spans="1:28" x14ac:dyDescent="0.25">
      <c r="A164" s="3" t="s">
        <v>325</v>
      </c>
      <c r="B164" s="3" t="s">
        <v>326</v>
      </c>
      <c r="C164" s="3" t="s">
        <v>37</v>
      </c>
      <c r="D164" s="3" t="s">
        <v>38</v>
      </c>
      <c r="E164" s="3" t="s">
        <v>39</v>
      </c>
      <c r="F164" s="3"/>
      <c r="G164" s="3" t="s">
        <v>40</v>
      </c>
      <c r="H164" s="3"/>
      <c r="I164" s="3"/>
      <c r="J164" s="4"/>
      <c r="K164" s="4" t="s">
        <v>79</v>
      </c>
      <c r="L164" s="4" t="s">
        <v>45</v>
      </c>
      <c r="M164" s="5">
        <v>1</v>
      </c>
      <c r="N164" s="6">
        <v>15000</v>
      </c>
      <c r="O164" s="6">
        <v>15000</v>
      </c>
      <c r="P164" s="6">
        <v>0</v>
      </c>
      <c r="Q164" s="6">
        <v>128000</v>
      </c>
      <c r="R164" s="6">
        <v>0</v>
      </c>
      <c r="S164" s="6">
        <v>0</v>
      </c>
      <c r="T164" s="6">
        <v>12800</v>
      </c>
      <c r="U164" s="6">
        <v>0</v>
      </c>
      <c r="V164" s="6">
        <v>0</v>
      </c>
      <c r="W164" s="6">
        <v>140800</v>
      </c>
      <c r="X164" s="4" t="s">
        <v>43</v>
      </c>
      <c r="Y164" s="7">
        <v>140800</v>
      </c>
      <c r="Z164" s="4"/>
      <c r="AA164" s="4"/>
      <c r="AB164" s="4"/>
    </row>
    <row r="165" spans="1:28" x14ac:dyDescent="0.25">
      <c r="A165" s="3" t="s">
        <v>325</v>
      </c>
      <c r="B165" s="3" t="s">
        <v>326</v>
      </c>
      <c r="C165" s="3" t="s">
        <v>37</v>
      </c>
      <c r="D165" s="3" t="s">
        <v>38</v>
      </c>
      <c r="E165" s="3" t="s">
        <v>39</v>
      </c>
      <c r="F165" s="3"/>
      <c r="G165" s="3" t="s">
        <v>40</v>
      </c>
      <c r="H165" s="3"/>
      <c r="I165" s="3"/>
      <c r="J165" s="4"/>
      <c r="K165" s="4" t="s">
        <v>48</v>
      </c>
      <c r="L165" s="4" t="s">
        <v>45</v>
      </c>
      <c r="M165" s="5">
        <v>5</v>
      </c>
      <c r="N165" s="6">
        <v>15000</v>
      </c>
      <c r="O165" s="6">
        <v>75000</v>
      </c>
      <c r="P165" s="6">
        <v>0</v>
      </c>
      <c r="Q165" s="6"/>
      <c r="R165" s="6"/>
      <c r="S165" s="6"/>
      <c r="T165" s="6"/>
      <c r="U165" s="6"/>
      <c r="V165" s="6"/>
      <c r="W165" s="6"/>
      <c r="X165" s="4"/>
      <c r="Y165" s="7"/>
      <c r="Z165" s="4"/>
      <c r="AA165" s="4"/>
      <c r="AB165" s="4"/>
    </row>
    <row r="166" spans="1:28" x14ac:dyDescent="0.25">
      <c r="A166" s="3" t="s">
        <v>325</v>
      </c>
      <c r="B166" s="3" t="s">
        <v>326</v>
      </c>
      <c r="C166" s="3" t="s">
        <v>37</v>
      </c>
      <c r="D166" s="3" t="s">
        <v>38</v>
      </c>
      <c r="E166" s="3" t="s">
        <v>39</v>
      </c>
      <c r="F166" s="3"/>
      <c r="G166" s="3" t="s">
        <v>40</v>
      </c>
      <c r="H166" s="3"/>
      <c r="I166" s="3"/>
      <c r="J166" s="4"/>
      <c r="K166" s="4" t="s">
        <v>44</v>
      </c>
      <c r="L166" s="4" t="s">
        <v>45</v>
      </c>
      <c r="M166" s="5">
        <v>1</v>
      </c>
      <c r="N166" s="6">
        <v>18000</v>
      </c>
      <c r="O166" s="6">
        <v>18000</v>
      </c>
      <c r="P166" s="6">
        <v>0</v>
      </c>
      <c r="Q166" s="6"/>
      <c r="R166" s="6"/>
      <c r="S166" s="6"/>
      <c r="T166" s="6"/>
      <c r="U166" s="6"/>
      <c r="V166" s="6"/>
      <c r="W166" s="6"/>
      <c r="X166" s="4"/>
      <c r="Y166" s="7"/>
      <c r="Z166" s="4"/>
      <c r="AA166" s="4"/>
      <c r="AB166" s="4"/>
    </row>
    <row r="167" spans="1:28" x14ac:dyDescent="0.25">
      <c r="A167" s="3" t="s">
        <v>325</v>
      </c>
      <c r="B167" s="3" t="s">
        <v>326</v>
      </c>
      <c r="C167" s="3" t="s">
        <v>37</v>
      </c>
      <c r="D167" s="3" t="s">
        <v>38</v>
      </c>
      <c r="E167" s="3" t="s">
        <v>39</v>
      </c>
      <c r="F167" s="3"/>
      <c r="G167" s="3" t="s">
        <v>40</v>
      </c>
      <c r="H167" s="3"/>
      <c r="I167" s="3"/>
      <c r="J167" s="4"/>
      <c r="K167" s="4" t="s">
        <v>51</v>
      </c>
      <c r="L167" s="4" t="s">
        <v>42</v>
      </c>
      <c r="M167" s="5">
        <v>1</v>
      </c>
      <c r="N167" s="6">
        <v>20000</v>
      </c>
      <c r="O167" s="6">
        <v>20000</v>
      </c>
      <c r="P167" s="6">
        <v>0</v>
      </c>
      <c r="Q167" s="6"/>
      <c r="R167" s="6"/>
      <c r="S167" s="6"/>
      <c r="T167" s="6"/>
      <c r="U167" s="6"/>
      <c r="V167" s="6"/>
      <c r="W167" s="6"/>
      <c r="X167" s="4"/>
      <c r="Y167" s="7"/>
      <c r="Z167" s="4"/>
      <c r="AA167" s="4"/>
      <c r="AB167" s="4"/>
    </row>
    <row r="168" spans="1:28" x14ac:dyDescent="0.25">
      <c r="A168" s="8" t="s">
        <v>327</v>
      </c>
      <c r="B168" s="8" t="s">
        <v>328</v>
      </c>
      <c r="C168" s="8" t="s">
        <v>37</v>
      </c>
      <c r="D168" s="8" t="s">
        <v>38</v>
      </c>
      <c r="E168" s="8" t="s">
        <v>39</v>
      </c>
      <c r="F168" s="8"/>
      <c r="G168" s="8" t="s">
        <v>40</v>
      </c>
      <c r="H168" s="8"/>
      <c r="I168" s="8"/>
      <c r="J168" s="9"/>
      <c r="K168" s="9" t="s">
        <v>48</v>
      </c>
      <c r="L168" s="9" t="s">
        <v>45</v>
      </c>
      <c r="M168" s="10">
        <v>1</v>
      </c>
      <c r="N168" s="11">
        <v>15000</v>
      </c>
      <c r="O168" s="11">
        <v>15000</v>
      </c>
      <c r="P168" s="11">
        <v>0</v>
      </c>
      <c r="Q168" s="11">
        <v>15000</v>
      </c>
      <c r="R168" s="11">
        <v>0</v>
      </c>
      <c r="S168" s="11">
        <v>0</v>
      </c>
      <c r="T168" s="11">
        <v>1500</v>
      </c>
      <c r="U168" s="11">
        <v>0</v>
      </c>
      <c r="V168" s="11">
        <v>0</v>
      </c>
      <c r="W168" s="11">
        <v>16500</v>
      </c>
      <c r="X168" s="9" t="s">
        <v>43</v>
      </c>
      <c r="Y168" s="12">
        <v>16500</v>
      </c>
      <c r="Z168" s="9"/>
      <c r="AA168" s="9"/>
      <c r="AB168" s="9"/>
    </row>
    <row r="169" spans="1:28" x14ac:dyDescent="0.25">
      <c r="A169" s="3" t="s">
        <v>329</v>
      </c>
      <c r="B169" s="3" t="s">
        <v>330</v>
      </c>
      <c r="C169" s="3" t="s">
        <v>37</v>
      </c>
      <c r="D169" s="3" t="s">
        <v>38</v>
      </c>
      <c r="E169" s="3" t="s">
        <v>39</v>
      </c>
      <c r="F169" s="3"/>
      <c r="G169" s="3" t="s">
        <v>40</v>
      </c>
      <c r="H169" s="3"/>
      <c r="I169" s="3"/>
      <c r="J169" s="4"/>
      <c r="K169" s="4" t="s">
        <v>51</v>
      </c>
      <c r="L169" s="4" t="s">
        <v>42</v>
      </c>
      <c r="M169" s="5">
        <v>1</v>
      </c>
      <c r="N169" s="6">
        <v>20000</v>
      </c>
      <c r="O169" s="6">
        <v>20000</v>
      </c>
      <c r="P169" s="6">
        <v>0</v>
      </c>
      <c r="Q169" s="6">
        <v>20000</v>
      </c>
      <c r="R169" s="6">
        <v>0</v>
      </c>
      <c r="S169" s="6">
        <v>0</v>
      </c>
      <c r="T169" s="6">
        <v>2000</v>
      </c>
      <c r="U169" s="6">
        <v>0</v>
      </c>
      <c r="V169" s="6">
        <v>0</v>
      </c>
      <c r="W169" s="6">
        <v>22000</v>
      </c>
      <c r="X169" s="4" t="s">
        <v>43</v>
      </c>
      <c r="Y169" s="7">
        <v>22000</v>
      </c>
      <c r="Z169" s="4"/>
      <c r="AA169" s="4"/>
      <c r="AB169" s="4"/>
    </row>
    <row r="170" spans="1:28" x14ac:dyDescent="0.25">
      <c r="A170" s="8" t="s">
        <v>331</v>
      </c>
      <c r="B170" s="8" t="s">
        <v>332</v>
      </c>
      <c r="C170" s="8" t="s">
        <v>37</v>
      </c>
      <c r="D170" s="8" t="s">
        <v>38</v>
      </c>
      <c r="E170" s="8" t="s">
        <v>39</v>
      </c>
      <c r="F170" s="8"/>
      <c r="G170" s="8" t="s">
        <v>40</v>
      </c>
      <c r="H170" s="8"/>
      <c r="I170" s="8"/>
      <c r="J170" s="9"/>
      <c r="K170" s="9" t="s">
        <v>48</v>
      </c>
      <c r="L170" s="9" t="s">
        <v>45</v>
      </c>
      <c r="M170" s="10">
        <v>1</v>
      </c>
      <c r="N170" s="11">
        <v>15000</v>
      </c>
      <c r="O170" s="11">
        <v>15000</v>
      </c>
      <c r="P170" s="11">
        <v>0</v>
      </c>
      <c r="Q170" s="11">
        <v>15000</v>
      </c>
      <c r="R170" s="11">
        <v>0</v>
      </c>
      <c r="S170" s="11">
        <v>0</v>
      </c>
      <c r="T170" s="11">
        <v>1500</v>
      </c>
      <c r="U170" s="11">
        <v>0</v>
      </c>
      <c r="V170" s="11">
        <v>0</v>
      </c>
      <c r="W170" s="11">
        <v>16500</v>
      </c>
      <c r="X170" s="9" t="s">
        <v>43</v>
      </c>
      <c r="Y170" s="12">
        <v>16500</v>
      </c>
      <c r="Z170" s="9"/>
      <c r="AA170" s="9"/>
      <c r="AB170" s="9"/>
    </row>
    <row r="171" spans="1:28" x14ac:dyDescent="0.25">
      <c r="A171" s="3" t="s">
        <v>333</v>
      </c>
      <c r="B171" s="3" t="s">
        <v>334</v>
      </c>
      <c r="C171" s="3" t="s">
        <v>37</v>
      </c>
      <c r="D171" s="3" t="s">
        <v>38</v>
      </c>
      <c r="E171" s="3" t="s">
        <v>39</v>
      </c>
      <c r="F171" s="3"/>
      <c r="G171" s="3" t="s">
        <v>40</v>
      </c>
      <c r="H171" s="3"/>
      <c r="I171" s="3"/>
      <c r="J171" s="4"/>
      <c r="K171" s="4" t="s">
        <v>48</v>
      </c>
      <c r="L171" s="4" t="s">
        <v>45</v>
      </c>
      <c r="M171" s="5">
        <v>1</v>
      </c>
      <c r="N171" s="6">
        <v>15000</v>
      </c>
      <c r="O171" s="6">
        <v>15000</v>
      </c>
      <c r="P171" s="6">
        <v>0</v>
      </c>
      <c r="Q171" s="6">
        <v>15000</v>
      </c>
      <c r="R171" s="6">
        <v>0</v>
      </c>
      <c r="S171" s="6">
        <v>0</v>
      </c>
      <c r="T171" s="6">
        <v>1500</v>
      </c>
      <c r="U171" s="6">
        <v>0</v>
      </c>
      <c r="V171" s="6">
        <v>0</v>
      </c>
      <c r="W171" s="6">
        <v>16500</v>
      </c>
      <c r="X171" s="4" t="s">
        <v>43</v>
      </c>
      <c r="Y171" s="7">
        <v>16500</v>
      </c>
      <c r="Z171" s="4"/>
      <c r="AA171" s="4"/>
      <c r="AB171" s="4"/>
    </row>
    <row r="172" spans="1:28" x14ac:dyDescent="0.25">
      <c r="A172" s="8" t="s">
        <v>335</v>
      </c>
      <c r="B172" s="8" t="s">
        <v>336</v>
      </c>
      <c r="C172" s="8" t="s">
        <v>37</v>
      </c>
      <c r="D172" s="8" t="s">
        <v>38</v>
      </c>
      <c r="E172" s="8" t="s">
        <v>39</v>
      </c>
      <c r="F172" s="8"/>
      <c r="G172" s="8" t="s">
        <v>40</v>
      </c>
      <c r="H172" s="8"/>
      <c r="I172" s="8"/>
      <c r="J172" s="9"/>
      <c r="K172" s="9" t="s">
        <v>132</v>
      </c>
      <c r="L172" s="9" t="s">
        <v>45</v>
      </c>
      <c r="M172" s="10">
        <v>1</v>
      </c>
      <c r="N172" s="11">
        <v>18000</v>
      </c>
      <c r="O172" s="11">
        <v>18000</v>
      </c>
      <c r="P172" s="11">
        <v>0</v>
      </c>
      <c r="Q172" s="11">
        <v>18000</v>
      </c>
      <c r="R172" s="11">
        <v>0</v>
      </c>
      <c r="S172" s="11">
        <v>0</v>
      </c>
      <c r="T172" s="11">
        <v>1800</v>
      </c>
      <c r="U172" s="11">
        <v>0</v>
      </c>
      <c r="V172" s="11">
        <v>0</v>
      </c>
      <c r="W172" s="11">
        <v>19800</v>
      </c>
      <c r="X172" s="9" t="s">
        <v>43</v>
      </c>
      <c r="Y172" s="12">
        <v>19800</v>
      </c>
      <c r="Z172" s="9"/>
      <c r="AA172" s="9"/>
      <c r="AB172" s="9"/>
    </row>
    <row r="173" spans="1:28" x14ac:dyDescent="0.25">
      <c r="A173" s="3" t="s">
        <v>337</v>
      </c>
      <c r="B173" s="3" t="s">
        <v>338</v>
      </c>
      <c r="C173" s="3" t="s">
        <v>37</v>
      </c>
      <c r="D173" s="3" t="s">
        <v>38</v>
      </c>
      <c r="E173" s="3" t="s">
        <v>39</v>
      </c>
      <c r="F173" s="3"/>
      <c r="G173" s="3" t="s">
        <v>40</v>
      </c>
      <c r="H173" s="3"/>
      <c r="I173" s="3"/>
      <c r="J173" s="4"/>
      <c r="K173" s="4" t="s">
        <v>48</v>
      </c>
      <c r="L173" s="4" t="s">
        <v>45</v>
      </c>
      <c r="M173" s="5">
        <v>1</v>
      </c>
      <c r="N173" s="6">
        <v>15000</v>
      </c>
      <c r="O173" s="6">
        <v>15000</v>
      </c>
      <c r="P173" s="6">
        <v>0</v>
      </c>
      <c r="Q173" s="6">
        <v>15000</v>
      </c>
      <c r="R173" s="6">
        <v>0</v>
      </c>
      <c r="S173" s="6">
        <v>0</v>
      </c>
      <c r="T173" s="6">
        <v>1500</v>
      </c>
      <c r="U173" s="6">
        <v>0</v>
      </c>
      <c r="V173" s="6">
        <v>0</v>
      </c>
      <c r="W173" s="6">
        <v>16500</v>
      </c>
      <c r="X173" s="4" t="s">
        <v>43</v>
      </c>
      <c r="Y173" s="7">
        <v>16500</v>
      </c>
      <c r="Z173" s="4"/>
      <c r="AA173" s="4"/>
      <c r="AB173" s="4"/>
    </row>
    <row r="174" spans="1:28" x14ac:dyDescent="0.25">
      <c r="A174" s="8" t="s">
        <v>339</v>
      </c>
      <c r="B174" s="8" t="s">
        <v>340</v>
      </c>
      <c r="C174" s="8" t="s">
        <v>37</v>
      </c>
      <c r="D174" s="8" t="s">
        <v>38</v>
      </c>
      <c r="E174" s="8" t="s">
        <v>39</v>
      </c>
      <c r="F174" s="8"/>
      <c r="G174" s="8" t="s">
        <v>40</v>
      </c>
      <c r="H174" s="8"/>
      <c r="I174" s="8"/>
      <c r="J174" s="9"/>
      <c r="K174" s="9" t="s">
        <v>66</v>
      </c>
      <c r="L174" s="9" t="s">
        <v>45</v>
      </c>
      <c r="M174" s="10">
        <v>1</v>
      </c>
      <c r="N174" s="11">
        <v>18000</v>
      </c>
      <c r="O174" s="11">
        <v>18000</v>
      </c>
      <c r="P174" s="11">
        <v>0</v>
      </c>
      <c r="Q174" s="11">
        <v>36000</v>
      </c>
      <c r="R174" s="11">
        <v>0</v>
      </c>
      <c r="S174" s="11">
        <v>0</v>
      </c>
      <c r="T174" s="11">
        <v>3600</v>
      </c>
      <c r="U174" s="11">
        <v>0</v>
      </c>
      <c r="V174" s="11">
        <v>0</v>
      </c>
      <c r="W174" s="11">
        <v>39600</v>
      </c>
      <c r="X174" s="9" t="s">
        <v>43</v>
      </c>
      <c r="Y174" s="12">
        <v>39600</v>
      </c>
      <c r="Z174" s="9"/>
      <c r="AA174" s="9"/>
      <c r="AB174" s="9"/>
    </row>
    <row r="175" spans="1:28" x14ac:dyDescent="0.25">
      <c r="A175" s="8" t="s">
        <v>339</v>
      </c>
      <c r="B175" s="8" t="s">
        <v>340</v>
      </c>
      <c r="C175" s="8" t="s">
        <v>37</v>
      </c>
      <c r="D175" s="8" t="s">
        <v>38</v>
      </c>
      <c r="E175" s="8" t="s">
        <v>39</v>
      </c>
      <c r="F175" s="8"/>
      <c r="G175" s="8" t="s">
        <v>40</v>
      </c>
      <c r="H175" s="8"/>
      <c r="I175" s="8"/>
      <c r="J175" s="9"/>
      <c r="K175" s="9" t="s">
        <v>44</v>
      </c>
      <c r="L175" s="9" t="s">
        <v>45</v>
      </c>
      <c r="M175" s="10">
        <v>1</v>
      </c>
      <c r="N175" s="11">
        <v>18000</v>
      </c>
      <c r="O175" s="11">
        <v>18000</v>
      </c>
      <c r="P175" s="11">
        <v>0</v>
      </c>
      <c r="Q175" s="11"/>
      <c r="R175" s="11"/>
      <c r="S175" s="11"/>
      <c r="T175" s="11"/>
      <c r="U175" s="11"/>
      <c r="V175" s="11"/>
      <c r="W175" s="11"/>
      <c r="X175" s="9"/>
      <c r="Y175" s="12"/>
      <c r="Z175" s="9"/>
      <c r="AA175" s="9"/>
      <c r="AB175" s="9"/>
    </row>
    <row r="176" spans="1:28" x14ac:dyDescent="0.25">
      <c r="A176" s="3" t="s">
        <v>341</v>
      </c>
      <c r="B176" s="3" t="s">
        <v>342</v>
      </c>
      <c r="C176" s="3" t="s">
        <v>37</v>
      </c>
      <c r="D176" s="3" t="s">
        <v>38</v>
      </c>
      <c r="E176" s="3" t="s">
        <v>39</v>
      </c>
      <c r="F176" s="3"/>
      <c r="G176" s="3" t="s">
        <v>40</v>
      </c>
      <c r="H176" s="3"/>
      <c r="I176" s="3"/>
      <c r="J176" s="4"/>
      <c r="K176" s="4" t="s">
        <v>84</v>
      </c>
      <c r="L176" s="4" t="s">
        <v>45</v>
      </c>
      <c r="M176" s="5">
        <v>1</v>
      </c>
      <c r="N176" s="6">
        <v>18000</v>
      </c>
      <c r="O176" s="6">
        <v>18000</v>
      </c>
      <c r="P176" s="6">
        <v>0</v>
      </c>
      <c r="Q176" s="6">
        <v>78000</v>
      </c>
      <c r="R176" s="6">
        <v>0</v>
      </c>
      <c r="S176" s="6">
        <v>0</v>
      </c>
      <c r="T176" s="6">
        <v>7800</v>
      </c>
      <c r="U176" s="6">
        <v>0</v>
      </c>
      <c r="V176" s="6">
        <v>0</v>
      </c>
      <c r="W176" s="6">
        <v>85800</v>
      </c>
      <c r="X176" s="4" t="s">
        <v>43</v>
      </c>
      <c r="Y176" s="7">
        <v>85800</v>
      </c>
      <c r="Z176" s="4"/>
      <c r="AA176" s="4"/>
      <c r="AB176" s="4"/>
    </row>
    <row r="177" spans="1:28" x14ac:dyDescent="0.25">
      <c r="A177" s="3" t="s">
        <v>341</v>
      </c>
      <c r="B177" s="3" t="s">
        <v>342</v>
      </c>
      <c r="C177" s="3" t="s">
        <v>37</v>
      </c>
      <c r="D177" s="3" t="s">
        <v>38</v>
      </c>
      <c r="E177" s="3" t="s">
        <v>39</v>
      </c>
      <c r="F177" s="3"/>
      <c r="G177" s="3" t="s">
        <v>40</v>
      </c>
      <c r="H177" s="3"/>
      <c r="I177" s="3"/>
      <c r="J177" s="4"/>
      <c r="K177" s="4" t="s">
        <v>66</v>
      </c>
      <c r="L177" s="4" t="s">
        <v>45</v>
      </c>
      <c r="M177" s="5">
        <v>1</v>
      </c>
      <c r="N177" s="6">
        <v>18000</v>
      </c>
      <c r="O177" s="6">
        <v>18000</v>
      </c>
      <c r="P177" s="6">
        <v>0</v>
      </c>
      <c r="Q177" s="6"/>
      <c r="R177" s="6"/>
      <c r="S177" s="6"/>
      <c r="T177" s="6"/>
      <c r="U177" s="6"/>
      <c r="V177" s="6"/>
      <c r="W177" s="6"/>
      <c r="X177" s="4"/>
      <c r="Y177" s="7"/>
      <c r="Z177" s="4"/>
      <c r="AA177" s="4"/>
      <c r="AB177" s="4"/>
    </row>
    <row r="178" spans="1:28" x14ac:dyDescent="0.25">
      <c r="A178" s="3" t="s">
        <v>341</v>
      </c>
      <c r="B178" s="3" t="s">
        <v>342</v>
      </c>
      <c r="C178" s="3" t="s">
        <v>37</v>
      </c>
      <c r="D178" s="3" t="s">
        <v>38</v>
      </c>
      <c r="E178" s="3" t="s">
        <v>39</v>
      </c>
      <c r="F178" s="3"/>
      <c r="G178" s="3" t="s">
        <v>40</v>
      </c>
      <c r="H178" s="3"/>
      <c r="I178" s="3"/>
      <c r="J178" s="4"/>
      <c r="K178" s="4" t="s">
        <v>238</v>
      </c>
      <c r="L178" s="4" t="s">
        <v>45</v>
      </c>
      <c r="M178" s="5">
        <v>1</v>
      </c>
      <c r="N178" s="6">
        <v>22000</v>
      </c>
      <c r="O178" s="6">
        <v>22000</v>
      </c>
      <c r="P178" s="6">
        <v>0</v>
      </c>
      <c r="Q178" s="6"/>
      <c r="R178" s="6"/>
      <c r="S178" s="6"/>
      <c r="T178" s="6"/>
      <c r="U178" s="6"/>
      <c r="V178" s="6"/>
      <c r="W178" s="6"/>
      <c r="X178" s="4"/>
      <c r="Y178" s="7"/>
      <c r="Z178" s="4"/>
      <c r="AA178" s="4"/>
      <c r="AB178" s="4"/>
    </row>
    <row r="179" spans="1:28" x14ac:dyDescent="0.25">
      <c r="A179" s="3" t="s">
        <v>341</v>
      </c>
      <c r="B179" s="3" t="s">
        <v>342</v>
      </c>
      <c r="C179" s="3" t="s">
        <v>37</v>
      </c>
      <c r="D179" s="3" t="s">
        <v>38</v>
      </c>
      <c r="E179" s="3" t="s">
        <v>39</v>
      </c>
      <c r="F179" s="3"/>
      <c r="G179" s="3" t="s">
        <v>40</v>
      </c>
      <c r="H179" s="3"/>
      <c r="I179" s="3"/>
      <c r="J179" s="4"/>
      <c r="K179" s="4" t="s">
        <v>41</v>
      </c>
      <c r="L179" s="4" t="s">
        <v>42</v>
      </c>
      <c r="M179" s="5">
        <v>1</v>
      </c>
      <c r="N179" s="6">
        <v>20000</v>
      </c>
      <c r="O179" s="6">
        <v>20000</v>
      </c>
      <c r="P179" s="6">
        <v>0</v>
      </c>
      <c r="Q179" s="6"/>
      <c r="R179" s="6"/>
      <c r="S179" s="6"/>
      <c r="T179" s="6"/>
      <c r="U179" s="6"/>
      <c r="V179" s="6"/>
      <c r="W179" s="6"/>
      <c r="X179" s="4"/>
      <c r="Y179" s="7"/>
      <c r="Z179" s="4"/>
      <c r="AA179" s="4"/>
      <c r="AB179" s="4"/>
    </row>
    <row r="180" spans="1:28" x14ac:dyDescent="0.25">
      <c r="A180" s="8" t="s">
        <v>343</v>
      </c>
      <c r="B180" s="8" t="s">
        <v>344</v>
      </c>
      <c r="C180" s="8" t="s">
        <v>37</v>
      </c>
      <c r="D180" s="8" t="s">
        <v>38</v>
      </c>
      <c r="E180" s="8" t="s">
        <v>39</v>
      </c>
      <c r="F180" s="8"/>
      <c r="G180" s="8" t="s">
        <v>40</v>
      </c>
      <c r="H180" s="8"/>
      <c r="I180" s="8"/>
      <c r="J180" s="9"/>
      <c r="K180" s="9" t="s">
        <v>51</v>
      </c>
      <c r="L180" s="9" t="s">
        <v>42</v>
      </c>
      <c r="M180" s="10">
        <v>2</v>
      </c>
      <c r="N180" s="11">
        <v>20000</v>
      </c>
      <c r="O180" s="11">
        <v>40000</v>
      </c>
      <c r="P180" s="11">
        <v>0</v>
      </c>
      <c r="Q180" s="11">
        <v>40000</v>
      </c>
      <c r="R180" s="11">
        <v>0</v>
      </c>
      <c r="S180" s="11">
        <v>0</v>
      </c>
      <c r="T180" s="11">
        <v>4000</v>
      </c>
      <c r="U180" s="11">
        <v>0</v>
      </c>
      <c r="V180" s="11">
        <v>0</v>
      </c>
      <c r="W180" s="11">
        <v>44000</v>
      </c>
      <c r="X180" s="9" t="s">
        <v>43</v>
      </c>
      <c r="Y180" s="12">
        <v>44000</v>
      </c>
      <c r="Z180" s="9"/>
      <c r="AA180" s="9"/>
      <c r="AB180" s="9"/>
    </row>
    <row r="181" spans="1:28" x14ac:dyDescent="0.25">
      <c r="A181" s="3" t="s">
        <v>345</v>
      </c>
      <c r="B181" s="3" t="s">
        <v>346</v>
      </c>
      <c r="C181" s="3" t="s">
        <v>37</v>
      </c>
      <c r="D181" s="3" t="s">
        <v>38</v>
      </c>
      <c r="E181" s="3" t="s">
        <v>39</v>
      </c>
      <c r="F181" s="3"/>
      <c r="G181" s="3" t="s">
        <v>40</v>
      </c>
      <c r="H181" s="3"/>
      <c r="I181" s="3"/>
      <c r="J181" s="4"/>
      <c r="K181" s="4" t="s">
        <v>132</v>
      </c>
      <c r="L181" s="4" t="s">
        <v>45</v>
      </c>
      <c r="M181" s="5">
        <v>1</v>
      </c>
      <c r="N181" s="6">
        <v>18000</v>
      </c>
      <c r="O181" s="6">
        <v>18000</v>
      </c>
      <c r="P181" s="6">
        <v>0</v>
      </c>
      <c r="Q181" s="6">
        <v>18000</v>
      </c>
      <c r="R181" s="6">
        <v>0</v>
      </c>
      <c r="S181" s="6">
        <v>0</v>
      </c>
      <c r="T181" s="6">
        <v>1800</v>
      </c>
      <c r="U181" s="6">
        <v>0</v>
      </c>
      <c r="V181" s="6">
        <v>0</v>
      </c>
      <c r="W181" s="6">
        <v>19800</v>
      </c>
      <c r="X181" s="4" t="s">
        <v>43</v>
      </c>
      <c r="Y181" s="7">
        <v>19800</v>
      </c>
      <c r="Z181" s="4"/>
      <c r="AA181" s="4"/>
      <c r="AB181" s="4"/>
    </row>
    <row r="182" spans="1:28" x14ac:dyDescent="0.25">
      <c r="A182" s="8" t="s">
        <v>347</v>
      </c>
      <c r="B182" s="8" t="s">
        <v>348</v>
      </c>
      <c r="C182" s="8" t="s">
        <v>37</v>
      </c>
      <c r="D182" s="8" t="s">
        <v>38</v>
      </c>
      <c r="E182" s="8" t="s">
        <v>39</v>
      </c>
      <c r="F182" s="8"/>
      <c r="G182" s="8" t="s">
        <v>40</v>
      </c>
      <c r="H182" s="8"/>
      <c r="I182" s="8"/>
      <c r="J182" s="9"/>
      <c r="K182" s="9" t="s">
        <v>84</v>
      </c>
      <c r="L182" s="9" t="s">
        <v>45</v>
      </c>
      <c r="M182" s="10">
        <v>1</v>
      </c>
      <c r="N182" s="11">
        <v>18000</v>
      </c>
      <c r="O182" s="11">
        <v>18000</v>
      </c>
      <c r="P182" s="11">
        <v>0</v>
      </c>
      <c r="Q182" s="11">
        <v>51000</v>
      </c>
      <c r="R182" s="11">
        <v>0</v>
      </c>
      <c r="S182" s="11">
        <v>0</v>
      </c>
      <c r="T182" s="11">
        <v>5100</v>
      </c>
      <c r="U182" s="11">
        <v>0</v>
      </c>
      <c r="V182" s="11">
        <v>0</v>
      </c>
      <c r="W182" s="11">
        <v>56100</v>
      </c>
      <c r="X182" s="9" t="s">
        <v>43</v>
      </c>
      <c r="Y182" s="12">
        <v>56100</v>
      </c>
      <c r="Z182" s="9"/>
      <c r="AA182" s="9"/>
      <c r="AB182" s="9"/>
    </row>
    <row r="183" spans="1:28" x14ac:dyDescent="0.25">
      <c r="A183" s="8" t="s">
        <v>347</v>
      </c>
      <c r="B183" s="8" t="s">
        <v>348</v>
      </c>
      <c r="C183" s="8" t="s">
        <v>37</v>
      </c>
      <c r="D183" s="8" t="s">
        <v>38</v>
      </c>
      <c r="E183" s="8" t="s">
        <v>39</v>
      </c>
      <c r="F183" s="8"/>
      <c r="G183" s="8" t="s">
        <v>40</v>
      </c>
      <c r="H183" s="8"/>
      <c r="I183" s="8"/>
      <c r="J183" s="9"/>
      <c r="K183" s="9" t="s">
        <v>44</v>
      </c>
      <c r="L183" s="9" t="s">
        <v>45</v>
      </c>
      <c r="M183" s="10">
        <v>1</v>
      </c>
      <c r="N183" s="11">
        <v>18000</v>
      </c>
      <c r="O183" s="11">
        <v>18000</v>
      </c>
      <c r="P183" s="11">
        <v>0</v>
      </c>
      <c r="Q183" s="11"/>
      <c r="R183" s="11"/>
      <c r="S183" s="11"/>
      <c r="T183" s="11"/>
      <c r="U183" s="11"/>
      <c r="V183" s="11"/>
      <c r="W183" s="11"/>
      <c r="X183" s="9"/>
      <c r="Y183" s="12"/>
      <c r="Z183" s="9"/>
      <c r="AA183" s="9"/>
      <c r="AB183" s="9"/>
    </row>
    <row r="184" spans="1:28" x14ac:dyDescent="0.25">
      <c r="A184" s="8" t="s">
        <v>347</v>
      </c>
      <c r="B184" s="8" t="s">
        <v>348</v>
      </c>
      <c r="C184" s="8" t="s">
        <v>37</v>
      </c>
      <c r="D184" s="8" t="s">
        <v>38</v>
      </c>
      <c r="E184" s="8" t="s">
        <v>39</v>
      </c>
      <c r="F184" s="8"/>
      <c r="G184" s="8" t="s">
        <v>40</v>
      </c>
      <c r="H184" s="8"/>
      <c r="I184" s="8"/>
      <c r="J184" s="9"/>
      <c r="K184" s="9" t="s">
        <v>79</v>
      </c>
      <c r="L184" s="9" t="s">
        <v>45</v>
      </c>
      <c r="M184" s="10">
        <v>1</v>
      </c>
      <c r="N184" s="11">
        <v>15000</v>
      </c>
      <c r="O184" s="11">
        <v>15000</v>
      </c>
      <c r="P184" s="11">
        <v>0</v>
      </c>
      <c r="Q184" s="11"/>
      <c r="R184" s="11"/>
      <c r="S184" s="11"/>
      <c r="T184" s="11"/>
      <c r="U184" s="11"/>
      <c r="V184" s="11"/>
      <c r="W184" s="11"/>
      <c r="X184" s="9"/>
      <c r="Y184" s="12"/>
      <c r="Z184" s="9"/>
      <c r="AA184" s="9"/>
      <c r="AB184" s="9"/>
    </row>
    <row r="185" spans="1:28" x14ac:dyDescent="0.25">
      <c r="A185" s="3" t="s">
        <v>349</v>
      </c>
      <c r="B185" s="3" t="s">
        <v>350</v>
      </c>
      <c r="C185" s="3" t="s">
        <v>37</v>
      </c>
      <c r="D185" s="3" t="s">
        <v>38</v>
      </c>
      <c r="E185" s="3" t="s">
        <v>39</v>
      </c>
      <c r="F185" s="3"/>
      <c r="G185" s="3" t="s">
        <v>40</v>
      </c>
      <c r="H185" s="3"/>
      <c r="I185" s="3"/>
      <c r="J185" s="4"/>
      <c r="K185" s="4" t="s">
        <v>51</v>
      </c>
      <c r="L185" s="4" t="s">
        <v>42</v>
      </c>
      <c r="M185" s="5">
        <v>1</v>
      </c>
      <c r="N185" s="6">
        <v>20000</v>
      </c>
      <c r="O185" s="6">
        <v>20000</v>
      </c>
      <c r="P185" s="6">
        <v>0</v>
      </c>
      <c r="Q185" s="6">
        <v>20000</v>
      </c>
      <c r="R185" s="6">
        <v>0</v>
      </c>
      <c r="S185" s="6">
        <v>0</v>
      </c>
      <c r="T185" s="6">
        <v>2000</v>
      </c>
      <c r="U185" s="6">
        <v>0</v>
      </c>
      <c r="V185" s="6">
        <v>0</v>
      </c>
      <c r="W185" s="6">
        <v>22000</v>
      </c>
      <c r="X185" s="4" t="s">
        <v>43</v>
      </c>
      <c r="Y185" s="7">
        <v>22000</v>
      </c>
      <c r="Z185" s="4"/>
      <c r="AA185" s="4"/>
      <c r="AB185" s="4"/>
    </row>
    <row r="186" spans="1:28" x14ac:dyDescent="0.25">
      <c r="A186" s="8" t="s">
        <v>351</v>
      </c>
      <c r="B186" s="8" t="s">
        <v>352</v>
      </c>
      <c r="C186" s="8" t="s">
        <v>37</v>
      </c>
      <c r="D186" s="8" t="s">
        <v>38</v>
      </c>
      <c r="E186" s="8" t="s">
        <v>39</v>
      </c>
      <c r="F186" s="8"/>
      <c r="G186" s="8" t="s">
        <v>40</v>
      </c>
      <c r="H186" s="8"/>
      <c r="I186" s="8"/>
      <c r="J186" s="9"/>
      <c r="K186" s="9" t="s">
        <v>44</v>
      </c>
      <c r="L186" s="9" t="s">
        <v>45</v>
      </c>
      <c r="M186" s="10">
        <v>1</v>
      </c>
      <c r="N186" s="11">
        <v>18000</v>
      </c>
      <c r="O186" s="11">
        <v>18000</v>
      </c>
      <c r="P186" s="11">
        <v>0</v>
      </c>
      <c r="Q186" s="11">
        <v>36000</v>
      </c>
      <c r="R186" s="11">
        <v>0</v>
      </c>
      <c r="S186" s="11">
        <v>0</v>
      </c>
      <c r="T186" s="11">
        <v>3600</v>
      </c>
      <c r="U186" s="11">
        <v>0</v>
      </c>
      <c r="V186" s="11">
        <v>0</v>
      </c>
      <c r="W186" s="11">
        <v>39600</v>
      </c>
      <c r="X186" s="9" t="s">
        <v>43</v>
      </c>
      <c r="Y186" s="12">
        <v>39600</v>
      </c>
      <c r="Z186" s="9"/>
      <c r="AA186" s="9"/>
      <c r="AB186" s="9"/>
    </row>
    <row r="187" spans="1:28" x14ac:dyDescent="0.25">
      <c r="A187" s="8" t="s">
        <v>351</v>
      </c>
      <c r="B187" s="8" t="s">
        <v>352</v>
      </c>
      <c r="C187" s="8" t="s">
        <v>37</v>
      </c>
      <c r="D187" s="8" t="s">
        <v>38</v>
      </c>
      <c r="E187" s="8" t="s">
        <v>39</v>
      </c>
      <c r="F187" s="8"/>
      <c r="G187" s="8" t="s">
        <v>40</v>
      </c>
      <c r="H187" s="8"/>
      <c r="I187" s="8"/>
      <c r="J187" s="9"/>
      <c r="K187" s="9" t="s">
        <v>132</v>
      </c>
      <c r="L187" s="9" t="s">
        <v>45</v>
      </c>
      <c r="M187" s="10">
        <v>1</v>
      </c>
      <c r="N187" s="11">
        <v>18000</v>
      </c>
      <c r="O187" s="11">
        <v>18000</v>
      </c>
      <c r="P187" s="11">
        <v>0</v>
      </c>
      <c r="Q187" s="11"/>
      <c r="R187" s="11"/>
      <c r="S187" s="11"/>
      <c r="T187" s="11"/>
      <c r="U187" s="11"/>
      <c r="V187" s="11"/>
      <c r="W187" s="11"/>
      <c r="X187" s="9"/>
      <c r="Y187" s="12"/>
      <c r="Z187" s="9"/>
      <c r="AA187" s="9"/>
      <c r="AB187" s="9"/>
    </row>
    <row r="188" spans="1:28" x14ac:dyDescent="0.25">
      <c r="A188" s="3" t="s">
        <v>353</v>
      </c>
      <c r="B188" s="3" t="s">
        <v>354</v>
      </c>
      <c r="C188" s="3" t="s">
        <v>37</v>
      </c>
      <c r="D188" s="3" t="s">
        <v>38</v>
      </c>
      <c r="E188" s="3" t="s">
        <v>39</v>
      </c>
      <c r="F188" s="3"/>
      <c r="G188" s="3" t="s">
        <v>40</v>
      </c>
      <c r="H188" s="3"/>
      <c r="I188" s="3"/>
      <c r="J188" s="4"/>
      <c r="K188" s="4" t="s">
        <v>41</v>
      </c>
      <c r="L188" s="4" t="s">
        <v>42</v>
      </c>
      <c r="M188" s="5">
        <v>1</v>
      </c>
      <c r="N188" s="6">
        <v>20000</v>
      </c>
      <c r="O188" s="6">
        <v>20000</v>
      </c>
      <c r="P188" s="6">
        <v>0</v>
      </c>
      <c r="Q188" s="6">
        <v>20000</v>
      </c>
      <c r="R188" s="6">
        <v>0</v>
      </c>
      <c r="S188" s="6">
        <v>0</v>
      </c>
      <c r="T188" s="6">
        <v>2000</v>
      </c>
      <c r="U188" s="6">
        <v>0</v>
      </c>
      <c r="V188" s="6">
        <v>0</v>
      </c>
      <c r="W188" s="6">
        <v>22000</v>
      </c>
      <c r="X188" s="4" t="s">
        <v>43</v>
      </c>
      <c r="Y188" s="7">
        <v>22000</v>
      </c>
      <c r="Z188" s="4"/>
      <c r="AA188" s="4"/>
      <c r="AB188" s="4"/>
    </row>
    <row r="189" spans="1:28" x14ac:dyDescent="0.25">
      <c r="A189" s="8" t="s">
        <v>355</v>
      </c>
      <c r="B189" s="8" t="s">
        <v>356</v>
      </c>
      <c r="C189" s="8" t="s">
        <v>37</v>
      </c>
      <c r="D189" s="8" t="s">
        <v>38</v>
      </c>
      <c r="E189" s="8" t="s">
        <v>39</v>
      </c>
      <c r="F189" s="8"/>
      <c r="G189" s="8" t="s">
        <v>40</v>
      </c>
      <c r="H189" s="8"/>
      <c r="I189" s="8"/>
      <c r="J189" s="9"/>
      <c r="K189" s="9" t="s">
        <v>79</v>
      </c>
      <c r="L189" s="9" t="s">
        <v>45</v>
      </c>
      <c r="M189" s="10">
        <v>1</v>
      </c>
      <c r="N189" s="11">
        <v>15000</v>
      </c>
      <c r="O189" s="11">
        <v>15000</v>
      </c>
      <c r="P189" s="11">
        <v>0</v>
      </c>
      <c r="Q189" s="11">
        <v>15000</v>
      </c>
      <c r="R189" s="11">
        <v>0</v>
      </c>
      <c r="S189" s="11">
        <v>0</v>
      </c>
      <c r="T189" s="11">
        <v>1500</v>
      </c>
      <c r="U189" s="11">
        <v>0</v>
      </c>
      <c r="V189" s="11">
        <v>0</v>
      </c>
      <c r="W189" s="11">
        <v>16500</v>
      </c>
      <c r="X189" s="9" t="s">
        <v>43</v>
      </c>
      <c r="Y189" s="12">
        <v>16500</v>
      </c>
      <c r="Z189" s="9"/>
      <c r="AA189" s="9"/>
      <c r="AB189" s="9"/>
    </row>
    <row r="190" spans="1:28" x14ac:dyDescent="0.25">
      <c r="A190" s="3" t="s">
        <v>357</v>
      </c>
      <c r="B190" s="3" t="s">
        <v>358</v>
      </c>
      <c r="C190" s="3" t="s">
        <v>37</v>
      </c>
      <c r="D190" s="3" t="s">
        <v>38</v>
      </c>
      <c r="E190" s="3" t="s">
        <v>39</v>
      </c>
      <c r="F190" s="3"/>
      <c r="G190" s="3" t="s">
        <v>40</v>
      </c>
      <c r="H190" s="3"/>
      <c r="I190" s="3"/>
      <c r="J190" s="4"/>
      <c r="K190" s="4" t="s">
        <v>44</v>
      </c>
      <c r="L190" s="4" t="s">
        <v>45</v>
      </c>
      <c r="M190" s="5">
        <v>1</v>
      </c>
      <c r="N190" s="6">
        <v>18000</v>
      </c>
      <c r="O190" s="6">
        <v>18000</v>
      </c>
      <c r="P190" s="6">
        <v>0</v>
      </c>
      <c r="Q190" s="6">
        <v>18000</v>
      </c>
      <c r="R190" s="6">
        <v>0</v>
      </c>
      <c r="S190" s="6">
        <v>0</v>
      </c>
      <c r="T190" s="6">
        <v>1800</v>
      </c>
      <c r="U190" s="6">
        <v>0</v>
      </c>
      <c r="V190" s="6">
        <v>0</v>
      </c>
      <c r="W190" s="6">
        <v>19800</v>
      </c>
      <c r="X190" s="4" t="s">
        <v>43</v>
      </c>
      <c r="Y190" s="7">
        <v>19800</v>
      </c>
      <c r="Z190" s="4"/>
      <c r="AA190" s="4"/>
      <c r="AB190" s="4"/>
    </row>
    <row r="191" spans="1:28" x14ac:dyDescent="0.25">
      <c r="A191" s="8" t="s">
        <v>359</v>
      </c>
      <c r="B191" s="8" t="s">
        <v>360</v>
      </c>
      <c r="C191" s="8" t="s">
        <v>37</v>
      </c>
      <c r="D191" s="8" t="s">
        <v>38</v>
      </c>
      <c r="E191" s="8" t="s">
        <v>39</v>
      </c>
      <c r="F191" s="8"/>
      <c r="G191" s="8" t="s">
        <v>40</v>
      </c>
      <c r="H191" s="8"/>
      <c r="I191" s="8"/>
      <c r="J191" s="9"/>
      <c r="K191" s="9" t="s">
        <v>48</v>
      </c>
      <c r="L191" s="9" t="s">
        <v>45</v>
      </c>
      <c r="M191" s="10">
        <v>1</v>
      </c>
      <c r="N191" s="11">
        <v>15000</v>
      </c>
      <c r="O191" s="11">
        <v>15000</v>
      </c>
      <c r="P191" s="11">
        <v>0</v>
      </c>
      <c r="Q191" s="11">
        <v>15000</v>
      </c>
      <c r="R191" s="11">
        <v>0</v>
      </c>
      <c r="S191" s="11">
        <v>0</v>
      </c>
      <c r="T191" s="11">
        <v>1500</v>
      </c>
      <c r="U191" s="11">
        <v>0</v>
      </c>
      <c r="V191" s="11">
        <v>0</v>
      </c>
      <c r="W191" s="11">
        <v>16500</v>
      </c>
      <c r="X191" s="9" t="s">
        <v>43</v>
      </c>
      <c r="Y191" s="12">
        <v>16500</v>
      </c>
      <c r="Z191" s="9"/>
      <c r="AA191" s="9"/>
      <c r="AB191" s="9"/>
    </row>
    <row r="192" spans="1:28" x14ac:dyDescent="0.25">
      <c r="A192" s="3" t="s">
        <v>361</v>
      </c>
      <c r="B192" s="3" t="s">
        <v>362</v>
      </c>
      <c r="C192" s="3" t="s">
        <v>37</v>
      </c>
      <c r="D192" s="3" t="s">
        <v>38</v>
      </c>
      <c r="E192" s="3" t="s">
        <v>39</v>
      </c>
      <c r="F192" s="3"/>
      <c r="G192" s="3" t="s">
        <v>40</v>
      </c>
      <c r="H192" s="3"/>
      <c r="I192" s="3"/>
      <c r="J192" s="4"/>
      <c r="K192" s="4" t="s">
        <v>48</v>
      </c>
      <c r="L192" s="4" t="s">
        <v>45</v>
      </c>
      <c r="M192" s="5">
        <v>1</v>
      </c>
      <c r="N192" s="6">
        <v>15000</v>
      </c>
      <c r="O192" s="6">
        <v>15000</v>
      </c>
      <c r="P192" s="6">
        <v>0</v>
      </c>
      <c r="Q192" s="6">
        <v>15000</v>
      </c>
      <c r="R192" s="6">
        <v>0</v>
      </c>
      <c r="S192" s="6">
        <v>0</v>
      </c>
      <c r="T192" s="6">
        <v>1500</v>
      </c>
      <c r="U192" s="6">
        <v>0</v>
      </c>
      <c r="V192" s="6">
        <v>0</v>
      </c>
      <c r="W192" s="6">
        <v>16500</v>
      </c>
      <c r="X192" s="4" t="s">
        <v>43</v>
      </c>
      <c r="Y192" s="7">
        <v>16500</v>
      </c>
      <c r="Z192" s="4"/>
      <c r="AA192" s="4"/>
      <c r="AB192" s="4"/>
    </row>
    <row r="193" spans="1:28" x14ac:dyDescent="0.25">
      <c r="A193" s="8" t="s">
        <v>363</v>
      </c>
      <c r="B193" s="8" t="s">
        <v>364</v>
      </c>
      <c r="C193" s="8" t="s">
        <v>37</v>
      </c>
      <c r="D193" s="8" t="s">
        <v>38</v>
      </c>
      <c r="E193" s="8" t="s">
        <v>39</v>
      </c>
      <c r="F193" s="8"/>
      <c r="G193" s="8" t="s">
        <v>40</v>
      </c>
      <c r="H193" s="8"/>
      <c r="I193" s="8"/>
      <c r="J193" s="9"/>
      <c r="K193" s="9" t="s">
        <v>48</v>
      </c>
      <c r="L193" s="9" t="s">
        <v>45</v>
      </c>
      <c r="M193" s="10">
        <v>1</v>
      </c>
      <c r="N193" s="11">
        <v>15000</v>
      </c>
      <c r="O193" s="11">
        <v>15000</v>
      </c>
      <c r="P193" s="11">
        <v>0</v>
      </c>
      <c r="Q193" s="11">
        <v>15000</v>
      </c>
      <c r="R193" s="11">
        <v>0</v>
      </c>
      <c r="S193" s="11">
        <v>0</v>
      </c>
      <c r="T193" s="11">
        <v>1500</v>
      </c>
      <c r="U193" s="11">
        <v>0</v>
      </c>
      <c r="V193" s="11">
        <v>0</v>
      </c>
      <c r="W193" s="11">
        <v>16500</v>
      </c>
      <c r="X193" s="9" t="s">
        <v>43</v>
      </c>
      <c r="Y193" s="12">
        <v>16500</v>
      </c>
      <c r="Z193" s="9"/>
      <c r="AA193" s="9"/>
      <c r="AB193" s="9"/>
    </row>
    <row r="194" spans="1:28" x14ac:dyDescent="0.25">
      <c r="A194" s="3" t="s">
        <v>365</v>
      </c>
      <c r="B194" s="3" t="s">
        <v>366</v>
      </c>
      <c r="C194" s="3" t="s">
        <v>37</v>
      </c>
      <c r="D194" s="3" t="s">
        <v>38</v>
      </c>
      <c r="E194" s="3" t="s">
        <v>39</v>
      </c>
      <c r="F194" s="3"/>
      <c r="G194" s="3" t="s">
        <v>40</v>
      </c>
      <c r="H194" s="3"/>
      <c r="I194" s="3"/>
      <c r="J194" s="4"/>
      <c r="K194" s="4" t="s">
        <v>84</v>
      </c>
      <c r="L194" s="4" t="s">
        <v>45</v>
      </c>
      <c r="M194" s="5">
        <v>1</v>
      </c>
      <c r="N194" s="6">
        <v>18000</v>
      </c>
      <c r="O194" s="6">
        <v>18000</v>
      </c>
      <c r="P194" s="6">
        <v>0</v>
      </c>
      <c r="Q194" s="6">
        <v>18000</v>
      </c>
      <c r="R194" s="6">
        <v>0</v>
      </c>
      <c r="S194" s="6">
        <v>0</v>
      </c>
      <c r="T194" s="6">
        <v>1800</v>
      </c>
      <c r="U194" s="6">
        <v>0</v>
      </c>
      <c r="V194" s="6">
        <v>0</v>
      </c>
      <c r="W194" s="6">
        <v>19800</v>
      </c>
      <c r="X194" s="4" t="s">
        <v>43</v>
      </c>
      <c r="Y194" s="7">
        <v>19800</v>
      </c>
      <c r="Z194" s="4"/>
      <c r="AA194" s="4"/>
      <c r="AB194" s="4"/>
    </row>
    <row r="195" spans="1:28" x14ac:dyDescent="0.25">
      <c r="A195" s="8" t="s">
        <v>367</v>
      </c>
      <c r="B195" s="8" t="s">
        <v>368</v>
      </c>
      <c r="C195" s="8" t="s">
        <v>37</v>
      </c>
      <c r="D195" s="8" t="s">
        <v>38</v>
      </c>
      <c r="E195" s="8" t="s">
        <v>39</v>
      </c>
      <c r="F195" s="8"/>
      <c r="G195" s="8" t="s">
        <v>40</v>
      </c>
      <c r="H195" s="8"/>
      <c r="I195" s="8"/>
      <c r="J195" s="9"/>
      <c r="K195" s="9" t="s">
        <v>48</v>
      </c>
      <c r="L195" s="9" t="s">
        <v>45</v>
      </c>
      <c r="M195" s="10">
        <v>1</v>
      </c>
      <c r="N195" s="11">
        <v>15000</v>
      </c>
      <c r="O195" s="11">
        <v>15000</v>
      </c>
      <c r="P195" s="11">
        <v>0</v>
      </c>
      <c r="Q195" s="11">
        <v>15000</v>
      </c>
      <c r="R195" s="11">
        <v>0</v>
      </c>
      <c r="S195" s="11">
        <v>0</v>
      </c>
      <c r="T195" s="11">
        <v>1500</v>
      </c>
      <c r="U195" s="11">
        <v>0</v>
      </c>
      <c r="V195" s="11">
        <v>0</v>
      </c>
      <c r="W195" s="11">
        <v>16500</v>
      </c>
      <c r="X195" s="9" t="s">
        <v>43</v>
      </c>
      <c r="Y195" s="12">
        <v>16500</v>
      </c>
      <c r="Z195" s="9"/>
      <c r="AA195" s="9"/>
      <c r="AB195" s="9"/>
    </row>
    <row r="196" spans="1:28" x14ac:dyDescent="0.25">
      <c r="A196" s="3" t="s">
        <v>369</v>
      </c>
      <c r="B196" s="3" t="s">
        <v>370</v>
      </c>
      <c r="C196" s="3" t="s">
        <v>37</v>
      </c>
      <c r="D196" s="3" t="s">
        <v>38</v>
      </c>
      <c r="E196" s="3" t="s">
        <v>39</v>
      </c>
      <c r="F196" s="3"/>
      <c r="G196" s="3" t="s">
        <v>40</v>
      </c>
      <c r="H196" s="3"/>
      <c r="I196" s="3"/>
      <c r="J196" s="4"/>
      <c r="K196" s="4" t="s">
        <v>48</v>
      </c>
      <c r="L196" s="4" t="s">
        <v>45</v>
      </c>
      <c r="M196" s="5">
        <v>1</v>
      </c>
      <c r="N196" s="6">
        <v>15000</v>
      </c>
      <c r="O196" s="6">
        <v>15000</v>
      </c>
      <c r="P196" s="6">
        <v>0</v>
      </c>
      <c r="Q196" s="6">
        <v>33000</v>
      </c>
      <c r="R196" s="6">
        <v>0</v>
      </c>
      <c r="S196" s="6">
        <v>0</v>
      </c>
      <c r="T196" s="6">
        <v>3300</v>
      </c>
      <c r="U196" s="6">
        <v>0</v>
      </c>
      <c r="V196" s="6">
        <v>0</v>
      </c>
      <c r="W196" s="6">
        <v>36300</v>
      </c>
      <c r="X196" s="4" t="s">
        <v>43</v>
      </c>
      <c r="Y196" s="7">
        <v>36300</v>
      </c>
      <c r="Z196" s="4"/>
      <c r="AA196" s="4"/>
      <c r="AB196" s="4"/>
    </row>
    <row r="197" spans="1:28" x14ac:dyDescent="0.25">
      <c r="A197" s="3" t="s">
        <v>369</v>
      </c>
      <c r="B197" s="3" t="s">
        <v>370</v>
      </c>
      <c r="C197" s="3" t="s">
        <v>37</v>
      </c>
      <c r="D197" s="3" t="s">
        <v>38</v>
      </c>
      <c r="E197" s="3" t="s">
        <v>39</v>
      </c>
      <c r="F197" s="3"/>
      <c r="G197" s="3" t="s">
        <v>40</v>
      </c>
      <c r="H197" s="3"/>
      <c r="I197" s="3"/>
      <c r="J197" s="4"/>
      <c r="K197" s="4" t="s">
        <v>84</v>
      </c>
      <c r="L197" s="4" t="s">
        <v>45</v>
      </c>
      <c r="M197" s="5">
        <v>1</v>
      </c>
      <c r="N197" s="6">
        <v>18000</v>
      </c>
      <c r="O197" s="6">
        <v>18000</v>
      </c>
      <c r="P197" s="6">
        <v>0</v>
      </c>
      <c r="Q197" s="6"/>
      <c r="R197" s="6"/>
      <c r="S197" s="6"/>
      <c r="T197" s="6"/>
      <c r="U197" s="6"/>
      <c r="V197" s="6"/>
      <c r="W197" s="6"/>
      <c r="X197" s="4"/>
      <c r="Y197" s="7"/>
      <c r="Z197" s="4"/>
      <c r="AA197" s="4"/>
      <c r="AB197" s="4"/>
    </row>
    <row r="198" spans="1:28" x14ac:dyDescent="0.25">
      <c r="A198" s="8" t="s">
        <v>371</v>
      </c>
      <c r="B198" s="8" t="s">
        <v>372</v>
      </c>
      <c r="C198" s="8" t="s">
        <v>37</v>
      </c>
      <c r="D198" s="8" t="s">
        <v>38</v>
      </c>
      <c r="E198" s="8" t="s">
        <v>39</v>
      </c>
      <c r="F198" s="8"/>
      <c r="G198" s="8" t="s">
        <v>40</v>
      </c>
      <c r="H198" s="8"/>
      <c r="I198" s="8"/>
      <c r="J198" s="9"/>
      <c r="K198" s="9" t="s">
        <v>48</v>
      </c>
      <c r="L198" s="9" t="s">
        <v>45</v>
      </c>
      <c r="M198" s="10">
        <v>1</v>
      </c>
      <c r="N198" s="11">
        <v>15000</v>
      </c>
      <c r="O198" s="11">
        <v>15000</v>
      </c>
      <c r="P198" s="11">
        <v>0</v>
      </c>
      <c r="Q198" s="11">
        <v>33000</v>
      </c>
      <c r="R198" s="11">
        <v>0</v>
      </c>
      <c r="S198" s="11">
        <v>0</v>
      </c>
      <c r="T198" s="11">
        <v>3300</v>
      </c>
      <c r="U198" s="11">
        <v>0</v>
      </c>
      <c r="V198" s="11">
        <v>0</v>
      </c>
      <c r="W198" s="11">
        <v>36300</v>
      </c>
      <c r="X198" s="9" t="s">
        <v>43</v>
      </c>
      <c r="Y198" s="12">
        <v>36300</v>
      </c>
      <c r="Z198" s="9"/>
      <c r="AA198" s="9"/>
      <c r="AB198" s="9"/>
    </row>
    <row r="199" spans="1:28" x14ac:dyDescent="0.25">
      <c r="A199" s="8" t="s">
        <v>371</v>
      </c>
      <c r="B199" s="8" t="s">
        <v>372</v>
      </c>
      <c r="C199" s="8" t="s">
        <v>37</v>
      </c>
      <c r="D199" s="8" t="s">
        <v>38</v>
      </c>
      <c r="E199" s="8" t="s">
        <v>39</v>
      </c>
      <c r="F199" s="8"/>
      <c r="G199" s="8" t="s">
        <v>40</v>
      </c>
      <c r="H199" s="8"/>
      <c r="I199" s="8"/>
      <c r="J199" s="9"/>
      <c r="K199" s="9" t="s">
        <v>66</v>
      </c>
      <c r="L199" s="9" t="s">
        <v>45</v>
      </c>
      <c r="M199" s="10">
        <v>1</v>
      </c>
      <c r="N199" s="11">
        <v>18000</v>
      </c>
      <c r="O199" s="11">
        <v>18000</v>
      </c>
      <c r="P199" s="11">
        <v>0</v>
      </c>
      <c r="Q199" s="11"/>
      <c r="R199" s="11"/>
      <c r="S199" s="11"/>
      <c r="T199" s="11"/>
      <c r="U199" s="11"/>
      <c r="V199" s="11"/>
      <c r="W199" s="11"/>
      <c r="X199" s="9"/>
      <c r="Y199" s="12"/>
      <c r="Z199" s="9"/>
      <c r="AA199" s="9"/>
      <c r="AB199" s="9"/>
    </row>
    <row r="200" spans="1:28" x14ac:dyDescent="0.25">
      <c r="A200" s="3" t="s">
        <v>373</v>
      </c>
      <c r="B200" s="3" t="s">
        <v>374</v>
      </c>
      <c r="C200" s="3" t="s">
        <v>37</v>
      </c>
      <c r="D200" s="3" t="s">
        <v>38</v>
      </c>
      <c r="E200" s="3" t="s">
        <v>39</v>
      </c>
      <c r="F200" s="3"/>
      <c r="G200" s="3" t="s">
        <v>40</v>
      </c>
      <c r="H200" s="3"/>
      <c r="I200" s="3"/>
      <c r="J200" s="4"/>
      <c r="K200" s="4" t="s">
        <v>79</v>
      </c>
      <c r="L200" s="4" t="s">
        <v>45</v>
      </c>
      <c r="M200" s="5">
        <v>1</v>
      </c>
      <c r="N200" s="6">
        <v>15000</v>
      </c>
      <c r="O200" s="6">
        <v>15000</v>
      </c>
      <c r="P200" s="6">
        <v>0</v>
      </c>
      <c r="Q200" s="6">
        <v>15000</v>
      </c>
      <c r="R200" s="6">
        <v>0</v>
      </c>
      <c r="S200" s="6">
        <v>0</v>
      </c>
      <c r="T200" s="6">
        <v>1500</v>
      </c>
      <c r="U200" s="6">
        <v>0</v>
      </c>
      <c r="V200" s="6">
        <v>0</v>
      </c>
      <c r="W200" s="6">
        <v>16500</v>
      </c>
      <c r="X200" s="4" t="s">
        <v>43</v>
      </c>
      <c r="Y200" s="7">
        <v>16500</v>
      </c>
      <c r="Z200" s="4"/>
      <c r="AA200" s="4"/>
      <c r="AB200" s="4"/>
    </row>
    <row r="201" spans="1:28" x14ac:dyDescent="0.25">
      <c r="A201" s="8" t="s">
        <v>375</v>
      </c>
      <c r="B201" s="8" t="s">
        <v>376</v>
      </c>
      <c r="C201" s="8" t="s">
        <v>37</v>
      </c>
      <c r="D201" s="8" t="s">
        <v>38</v>
      </c>
      <c r="E201" s="8" t="s">
        <v>39</v>
      </c>
      <c r="F201" s="8"/>
      <c r="G201" s="8" t="s">
        <v>40</v>
      </c>
      <c r="H201" s="8"/>
      <c r="I201" s="8"/>
      <c r="J201" s="9"/>
      <c r="K201" s="9" t="s">
        <v>48</v>
      </c>
      <c r="L201" s="9" t="s">
        <v>45</v>
      </c>
      <c r="M201" s="10">
        <v>1</v>
      </c>
      <c r="N201" s="11">
        <v>15000</v>
      </c>
      <c r="O201" s="11">
        <v>15000</v>
      </c>
      <c r="P201" s="11">
        <v>0</v>
      </c>
      <c r="Q201" s="11">
        <v>15000</v>
      </c>
      <c r="R201" s="11">
        <v>0</v>
      </c>
      <c r="S201" s="11">
        <v>0</v>
      </c>
      <c r="T201" s="11">
        <v>1500</v>
      </c>
      <c r="U201" s="11">
        <v>0</v>
      </c>
      <c r="V201" s="11">
        <v>0</v>
      </c>
      <c r="W201" s="11">
        <v>16500</v>
      </c>
      <c r="X201" s="9" t="s">
        <v>43</v>
      </c>
      <c r="Y201" s="12">
        <v>16500</v>
      </c>
      <c r="Z201" s="9"/>
      <c r="AA201" s="9"/>
      <c r="AB201" s="9"/>
    </row>
    <row r="202" spans="1:28" x14ac:dyDescent="0.25">
      <c r="A202" s="3" t="s">
        <v>377</v>
      </c>
      <c r="B202" s="3" t="s">
        <v>378</v>
      </c>
      <c r="C202" s="3" t="s">
        <v>37</v>
      </c>
      <c r="D202" s="3" t="s">
        <v>38</v>
      </c>
      <c r="E202" s="3" t="s">
        <v>39</v>
      </c>
      <c r="F202" s="3"/>
      <c r="G202" s="3" t="s">
        <v>40</v>
      </c>
      <c r="H202" s="3"/>
      <c r="I202" s="3"/>
      <c r="J202" s="4"/>
      <c r="K202" s="4" t="s">
        <v>48</v>
      </c>
      <c r="L202" s="4" t="s">
        <v>45</v>
      </c>
      <c r="M202" s="5">
        <v>1</v>
      </c>
      <c r="N202" s="6">
        <v>15000</v>
      </c>
      <c r="O202" s="6">
        <v>15000</v>
      </c>
      <c r="P202" s="6">
        <v>0</v>
      </c>
      <c r="Q202" s="6">
        <v>15000</v>
      </c>
      <c r="R202" s="6">
        <v>0</v>
      </c>
      <c r="S202" s="6">
        <v>0</v>
      </c>
      <c r="T202" s="6">
        <v>1500</v>
      </c>
      <c r="U202" s="6">
        <v>0</v>
      </c>
      <c r="V202" s="6">
        <v>0</v>
      </c>
      <c r="W202" s="6">
        <v>16500</v>
      </c>
      <c r="X202" s="4" t="s">
        <v>43</v>
      </c>
      <c r="Y202" s="7">
        <v>16500</v>
      </c>
      <c r="Z202" s="4"/>
      <c r="AA202" s="4"/>
      <c r="AB202" s="4"/>
    </row>
    <row r="203" spans="1:28" x14ac:dyDescent="0.25">
      <c r="A203" s="8" t="s">
        <v>379</v>
      </c>
      <c r="B203" s="8" t="s">
        <v>380</v>
      </c>
      <c r="C203" s="8" t="s">
        <v>37</v>
      </c>
      <c r="D203" s="8" t="s">
        <v>38</v>
      </c>
      <c r="E203" s="8" t="s">
        <v>39</v>
      </c>
      <c r="F203" s="8"/>
      <c r="G203" s="8" t="s">
        <v>40</v>
      </c>
      <c r="H203" s="8"/>
      <c r="I203" s="8"/>
      <c r="J203" s="9"/>
      <c r="K203" s="9" t="s">
        <v>48</v>
      </c>
      <c r="L203" s="9" t="s">
        <v>45</v>
      </c>
      <c r="M203" s="10">
        <v>1</v>
      </c>
      <c r="N203" s="11">
        <v>15000</v>
      </c>
      <c r="O203" s="11">
        <v>15000</v>
      </c>
      <c r="P203" s="11">
        <v>0</v>
      </c>
      <c r="Q203" s="11">
        <v>15000</v>
      </c>
      <c r="R203" s="11">
        <v>0</v>
      </c>
      <c r="S203" s="11">
        <v>0</v>
      </c>
      <c r="T203" s="11">
        <v>1500</v>
      </c>
      <c r="U203" s="11">
        <v>0</v>
      </c>
      <c r="V203" s="11">
        <v>0</v>
      </c>
      <c r="W203" s="11">
        <v>16500</v>
      </c>
      <c r="X203" s="9" t="s">
        <v>43</v>
      </c>
      <c r="Y203" s="12">
        <v>16500</v>
      </c>
      <c r="Z203" s="9"/>
      <c r="AA203" s="9"/>
      <c r="AB203" s="9"/>
    </row>
    <row r="204" spans="1:28" x14ac:dyDescent="0.25">
      <c r="A204" s="3" t="s">
        <v>381</v>
      </c>
      <c r="B204" s="3" t="s">
        <v>382</v>
      </c>
      <c r="C204" s="3" t="s">
        <v>37</v>
      </c>
      <c r="D204" s="3" t="s">
        <v>38</v>
      </c>
      <c r="E204" s="3" t="s">
        <v>39</v>
      </c>
      <c r="F204" s="3"/>
      <c r="G204" s="3" t="s">
        <v>40</v>
      </c>
      <c r="H204" s="3"/>
      <c r="I204" s="3"/>
      <c r="J204" s="4"/>
      <c r="K204" s="4" t="s">
        <v>48</v>
      </c>
      <c r="L204" s="4" t="s">
        <v>45</v>
      </c>
      <c r="M204" s="5">
        <v>1</v>
      </c>
      <c r="N204" s="6">
        <v>15000</v>
      </c>
      <c r="O204" s="6">
        <v>15000</v>
      </c>
      <c r="P204" s="6">
        <v>0</v>
      </c>
      <c r="Q204" s="6">
        <v>15000</v>
      </c>
      <c r="R204" s="6">
        <v>0</v>
      </c>
      <c r="S204" s="6">
        <v>0</v>
      </c>
      <c r="T204" s="6">
        <v>1500</v>
      </c>
      <c r="U204" s="6">
        <v>0</v>
      </c>
      <c r="V204" s="6">
        <v>0</v>
      </c>
      <c r="W204" s="6">
        <v>16500</v>
      </c>
      <c r="X204" s="4" t="s">
        <v>43</v>
      </c>
      <c r="Y204" s="7">
        <v>16500</v>
      </c>
      <c r="Z204" s="4"/>
      <c r="AA204" s="4"/>
      <c r="AB204" s="4"/>
    </row>
    <row r="205" spans="1:28" x14ac:dyDescent="0.25">
      <c r="A205" s="8" t="s">
        <v>383</v>
      </c>
      <c r="B205" s="8" t="s">
        <v>384</v>
      </c>
      <c r="C205" s="8" t="s">
        <v>37</v>
      </c>
      <c r="D205" s="8" t="s">
        <v>38</v>
      </c>
      <c r="E205" s="8" t="s">
        <v>39</v>
      </c>
      <c r="F205" s="8"/>
      <c r="G205" s="8" t="s">
        <v>40</v>
      </c>
      <c r="H205" s="8"/>
      <c r="I205" s="8"/>
      <c r="J205" s="9"/>
      <c r="K205" s="9" t="s">
        <v>66</v>
      </c>
      <c r="L205" s="9" t="s">
        <v>45</v>
      </c>
      <c r="M205" s="10">
        <v>1</v>
      </c>
      <c r="N205" s="11">
        <v>18000</v>
      </c>
      <c r="O205" s="11">
        <v>18000</v>
      </c>
      <c r="P205" s="11">
        <v>0</v>
      </c>
      <c r="Q205" s="11">
        <v>18000</v>
      </c>
      <c r="R205" s="11">
        <v>0</v>
      </c>
      <c r="S205" s="11">
        <v>0</v>
      </c>
      <c r="T205" s="11">
        <v>1800</v>
      </c>
      <c r="U205" s="11">
        <v>0</v>
      </c>
      <c r="V205" s="11">
        <v>0</v>
      </c>
      <c r="W205" s="11">
        <v>19800</v>
      </c>
      <c r="X205" s="9" t="s">
        <v>43</v>
      </c>
      <c r="Y205" s="12">
        <v>19800</v>
      </c>
      <c r="Z205" s="9"/>
      <c r="AA205" s="9"/>
      <c r="AB205" s="9"/>
    </row>
    <row r="206" spans="1:28" x14ac:dyDescent="0.25">
      <c r="A206" s="3" t="s">
        <v>385</v>
      </c>
      <c r="B206" s="3" t="s">
        <v>386</v>
      </c>
      <c r="C206" s="3" t="s">
        <v>37</v>
      </c>
      <c r="D206" s="3" t="s">
        <v>38</v>
      </c>
      <c r="E206" s="3" t="s">
        <v>39</v>
      </c>
      <c r="F206" s="3"/>
      <c r="G206" s="3" t="s">
        <v>40</v>
      </c>
      <c r="H206" s="3"/>
      <c r="I206" s="3"/>
      <c r="J206" s="4"/>
      <c r="K206" s="4" t="s">
        <v>84</v>
      </c>
      <c r="L206" s="4" t="s">
        <v>45</v>
      </c>
      <c r="M206" s="5">
        <v>1</v>
      </c>
      <c r="N206" s="6">
        <v>18000</v>
      </c>
      <c r="O206" s="6">
        <v>18000</v>
      </c>
      <c r="P206" s="6">
        <v>0</v>
      </c>
      <c r="Q206" s="6">
        <v>18000</v>
      </c>
      <c r="R206" s="6">
        <v>0</v>
      </c>
      <c r="S206" s="6">
        <v>0</v>
      </c>
      <c r="T206" s="6">
        <v>1800</v>
      </c>
      <c r="U206" s="6">
        <v>0</v>
      </c>
      <c r="V206" s="6">
        <v>0</v>
      </c>
      <c r="W206" s="6">
        <v>19800</v>
      </c>
      <c r="X206" s="4" t="s">
        <v>43</v>
      </c>
      <c r="Y206" s="7">
        <v>19800</v>
      </c>
      <c r="Z206" s="4"/>
      <c r="AA206" s="4"/>
      <c r="AB206" s="4"/>
    </row>
    <row r="207" spans="1:28" x14ac:dyDescent="0.25">
      <c r="A207" s="8" t="s">
        <v>387</v>
      </c>
      <c r="B207" s="8" t="s">
        <v>388</v>
      </c>
      <c r="C207" s="8" t="s">
        <v>37</v>
      </c>
      <c r="D207" s="8" t="s">
        <v>38</v>
      </c>
      <c r="E207" s="8" t="s">
        <v>39</v>
      </c>
      <c r="F207" s="8"/>
      <c r="G207" s="8" t="s">
        <v>40</v>
      </c>
      <c r="H207" s="8"/>
      <c r="I207" s="8"/>
      <c r="J207" s="9"/>
      <c r="K207" s="9" t="s">
        <v>44</v>
      </c>
      <c r="L207" s="9" t="s">
        <v>45</v>
      </c>
      <c r="M207" s="10">
        <v>1</v>
      </c>
      <c r="N207" s="11">
        <v>18000</v>
      </c>
      <c r="O207" s="11">
        <v>18000</v>
      </c>
      <c r="P207" s="11">
        <v>0</v>
      </c>
      <c r="Q207" s="11">
        <v>18000</v>
      </c>
      <c r="R207" s="11">
        <v>0</v>
      </c>
      <c r="S207" s="11">
        <v>0</v>
      </c>
      <c r="T207" s="11">
        <v>1800</v>
      </c>
      <c r="U207" s="11">
        <v>0</v>
      </c>
      <c r="V207" s="11">
        <v>0</v>
      </c>
      <c r="W207" s="11">
        <v>19800</v>
      </c>
      <c r="X207" s="9" t="s">
        <v>43</v>
      </c>
      <c r="Y207" s="12">
        <v>19800</v>
      </c>
      <c r="Z207" s="9"/>
      <c r="AA207" s="9"/>
      <c r="AB207" s="9"/>
    </row>
    <row r="208" spans="1:28" x14ac:dyDescent="0.25">
      <c r="A208" s="3" t="s">
        <v>389</v>
      </c>
      <c r="B208" s="3" t="s">
        <v>390</v>
      </c>
      <c r="C208" s="3" t="s">
        <v>37</v>
      </c>
      <c r="D208" s="3" t="s">
        <v>38</v>
      </c>
      <c r="E208" s="3" t="s">
        <v>39</v>
      </c>
      <c r="F208" s="3"/>
      <c r="G208" s="3" t="s">
        <v>40</v>
      </c>
      <c r="H208" s="3"/>
      <c r="I208" s="3"/>
      <c r="J208" s="4"/>
      <c r="K208" s="4" t="s">
        <v>66</v>
      </c>
      <c r="L208" s="4" t="s">
        <v>45</v>
      </c>
      <c r="M208" s="5">
        <v>1</v>
      </c>
      <c r="N208" s="6">
        <v>18000</v>
      </c>
      <c r="O208" s="6">
        <v>18000</v>
      </c>
      <c r="P208" s="6">
        <v>0</v>
      </c>
      <c r="Q208" s="6">
        <v>36000</v>
      </c>
      <c r="R208" s="6">
        <v>0</v>
      </c>
      <c r="S208" s="6">
        <v>0</v>
      </c>
      <c r="T208" s="6">
        <v>3600</v>
      </c>
      <c r="U208" s="6">
        <v>0</v>
      </c>
      <c r="V208" s="6">
        <v>0</v>
      </c>
      <c r="W208" s="6">
        <v>39600</v>
      </c>
      <c r="X208" s="4" t="s">
        <v>43</v>
      </c>
      <c r="Y208" s="7">
        <v>39600</v>
      </c>
      <c r="Z208" s="4"/>
      <c r="AA208" s="4"/>
      <c r="AB208" s="4"/>
    </row>
    <row r="209" spans="1:28" x14ac:dyDescent="0.25">
      <c r="A209" s="3" t="s">
        <v>389</v>
      </c>
      <c r="B209" s="3" t="s">
        <v>390</v>
      </c>
      <c r="C209" s="3" t="s">
        <v>37</v>
      </c>
      <c r="D209" s="3" t="s">
        <v>38</v>
      </c>
      <c r="E209" s="3" t="s">
        <v>39</v>
      </c>
      <c r="F209" s="3"/>
      <c r="G209" s="3" t="s">
        <v>40</v>
      </c>
      <c r="H209" s="3"/>
      <c r="I209" s="3"/>
      <c r="J209" s="4"/>
      <c r="K209" s="4" t="s">
        <v>132</v>
      </c>
      <c r="L209" s="4" t="s">
        <v>45</v>
      </c>
      <c r="M209" s="5">
        <v>1</v>
      </c>
      <c r="N209" s="6">
        <v>18000</v>
      </c>
      <c r="O209" s="6">
        <v>18000</v>
      </c>
      <c r="P209" s="6">
        <v>0</v>
      </c>
      <c r="Q209" s="6"/>
      <c r="R209" s="6"/>
      <c r="S209" s="6"/>
      <c r="T209" s="6"/>
      <c r="U209" s="6"/>
      <c r="V209" s="6"/>
      <c r="W209" s="6"/>
      <c r="X209" s="4"/>
      <c r="Y209" s="7"/>
      <c r="Z209" s="4"/>
      <c r="AA209" s="4"/>
      <c r="AB209" s="4"/>
    </row>
    <row r="210" spans="1:28" x14ac:dyDescent="0.25">
      <c r="A210" s="8" t="s">
        <v>391</v>
      </c>
      <c r="B210" s="8" t="s">
        <v>392</v>
      </c>
      <c r="C210" s="8" t="s">
        <v>37</v>
      </c>
      <c r="D210" s="8" t="s">
        <v>38</v>
      </c>
      <c r="E210" s="8" t="s">
        <v>39</v>
      </c>
      <c r="F210" s="8"/>
      <c r="G210" s="8" t="s">
        <v>40</v>
      </c>
      <c r="H210" s="8"/>
      <c r="I210" s="8"/>
      <c r="J210" s="9"/>
      <c r="K210" s="9" t="s">
        <v>238</v>
      </c>
      <c r="L210" s="9" t="s">
        <v>45</v>
      </c>
      <c r="M210" s="10">
        <v>1</v>
      </c>
      <c r="N210" s="11">
        <v>22000</v>
      </c>
      <c r="O210" s="11">
        <v>22000</v>
      </c>
      <c r="P210" s="11">
        <v>0</v>
      </c>
      <c r="Q210" s="11">
        <v>22000</v>
      </c>
      <c r="R210" s="11">
        <v>0</v>
      </c>
      <c r="S210" s="11">
        <v>0</v>
      </c>
      <c r="T210" s="11">
        <v>2200</v>
      </c>
      <c r="U210" s="11">
        <v>0</v>
      </c>
      <c r="V210" s="11">
        <v>0</v>
      </c>
      <c r="W210" s="11">
        <v>24200</v>
      </c>
      <c r="X210" s="9" t="s">
        <v>43</v>
      </c>
      <c r="Y210" s="12">
        <v>24200</v>
      </c>
      <c r="Z210" s="9"/>
      <c r="AA210" s="9"/>
      <c r="AB210" s="9"/>
    </row>
    <row r="211" spans="1:28" x14ac:dyDescent="0.25">
      <c r="A211" s="3" t="s">
        <v>393</v>
      </c>
      <c r="B211" s="3" t="s">
        <v>394</v>
      </c>
      <c r="C211" s="3" t="s">
        <v>37</v>
      </c>
      <c r="D211" s="3" t="s">
        <v>38</v>
      </c>
      <c r="E211" s="3" t="s">
        <v>39</v>
      </c>
      <c r="F211" s="3"/>
      <c r="G211" s="3" t="s">
        <v>40</v>
      </c>
      <c r="H211" s="3"/>
      <c r="I211" s="3"/>
      <c r="J211" s="4"/>
      <c r="K211" s="4" t="s">
        <v>51</v>
      </c>
      <c r="L211" s="4" t="s">
        <v>42</v>
      </c>
      <c r="M211" s="5">
        <v>1</v>
      </c>
      <c r="N211" s="6">
        <v>20000</v>
      </c>
      <c r="O211" s="6">
        <v>20000</v>
      </c>
      <c r="P211" s="6">
        <v>0</v>
      </c>
      <c r="Q211" s="6">
        <v>20000</v>
      </c>
      <c r="R211" s="6">
        <v>0</v>
      </c>
      <c r="S211" s="6">
        <v>0</v>
      </c>
      <c r="T211" s="6">
        <v>2000</v>
      </c>
      <c r="U211" s="6">
        <v>0</v>
      </c>
      <c r="V211" s="6">
        <v>0</v>
      </c>
      <c r="W211" s="6">
        <v>22000</v>
      </c>
      <c r="X211" s="4" t="s">
        <v>43</v>
      </c>
      <c r="Y211" s="7">
        <v>22000</v>
      </c>
      <c r="Z211" s="4"/>
      <c r="AA211" s="4"/>
      <c r="AB211" s="4"/>
    </row>
    <row r="212" spans="1:28" x14ac:dyDescent="0.25">
      <c r="A212" s="8" t="s">
        <v>395</v>
      </c>
      <c r="B212" s="8" t="s">
        <v>396</v>
      </c>
      <c r="C212" s="8" t="s">
        <v>37</v>
      </c>
      <c r="D212" s="8" t="s">
        <v>38</v>
      </c>
      <c r="E212" s="8" t="s">
        <v>39</v>
      </c>
      <c r="F212" s="8"/>
      <c r="G212" s="8" t="s">
        <v>40</v>
      </c>
      <c r="H212" s="8"/>
      <c r="I212" s="8"/>
      <c r="J212" s="9"/>
      <c r="K212" s="9" t="s">
        <v>132</v>
      </c>
      <c r="L212" s="9" t="s">
        <v>45</v>
      </c>
      <c r="M212" s="10">
        <v>1</v>
      </c>
      <c r="N212" s="11">
        <v>18000</v>
      </c>
      <c r="O212" s="11">
        <v>18000</v>
      </c>
      <c r="P212" s="11">
        <v>0</v>
      </c>
      <c r="Q212" s="11">
        <v>18000</v>
      </c>
      <c r="R212" s="11">
        <v>0</v>
      </c>
      <c r="S212" s="11">
        <v>0</v>
      </c>
      <c r="T212" s="11">
        <v>1800</v>
      </c>
      <c r="U212" s="11">
        <v>0</v>
      </c>
      <c r="V212" s="11">
        <v>0</v>
      </c>
      <c r="W212" s="11">
        <v>19800</v>
      </c>
      <c r="X212" s="9" t="s">
        <v>43</v>
      </c>
      <c r="Y212" s="12">
        <v>19800</v>
      </c>
      <c r="Z212" s="9"/>
      <c r="AA212" s="9"/>
      <c r="AB212" s="9"/>
    </row>
    <row r="213" spans="1:28" x14ac:dyDescent="0.25">
      <c r="A213" s="3" t="s">
        <v>397</v>
      </c>
      <c r="B213" s="3" t="s">
        <v>398</v>
      </c>
      <c r="C213" s="3" t="s">
        <v>37</v>
      </c>
      <c r="D213" s="3" t="s">
        <v>38</v>
      </c>
      <c r="E213" s="3" t="s">
        <v>39</v>
      </c>
      <c r="F213" s="3"/>
      <c r="G213" s="3" t="s">
        <v>40</v>
      </c>
      <c r="H213" s="3"/>
      <c r="I213" s="3"/>
      <c r="J213" s="4"/>
      <c r="K213" s="4" t="s">
        <v>132</v>
      </c>
      <c r="L213" s="4" t="s">
        <v>45</v>
      </c>
      <c r="M213" s="5">
        <v>1</v>
      </c>
      <c r="N213" s="6">
        <v>18000</v>
      </c>
      <c r="O213" s="6">
        <v>18000</v>
      </c>
      <c r="P213" s="6">
        <v>0</v>
      </c>
      <c r="Q213" s="6">
        <v>18000</v>
      </c>
      <c r="R213" s="6">
        <v>0</v>
      </c>
      <c r="S213" s="6">
        <v>0</v>
      </c>
      <c r="T213" s="6">
        <v>1800</v>
      </c>
      <c r="U213" s="6">
        <v>0</v>
      </c>
      <c r="V213" s="6">
        <v>0</v>
      </c>
      <c r="W213" s="6">
        <v>19800</v>
      </c>
      <c r="X213" s="4" t="s">
        <v>43</v>
      </c>
      <c r="Y213" s="7">
        <v>19800</v>
      </c>
      <c r="Z213" s="4"/>
      <c r="AA213" s="4"/>
      <c r="AB213" s="4"/>
    </row>
    <row r="214" spans="1:28" x14ac:dyDescent="0.25">
      <c r="A214" s="8" t="s">
        <v>399</v>
      </c>
      <c r="B214" s="8" t="s">
        <v>400</v>
      </c>
      <c r="C214" s="8" t="s">
        <v>37</v>
      </c>
      <c r="D214" s="8" t="s">
        <v>38</v>
      </c>
      <c r="E214" s="8" t="s">
        <v>39</v>
      </c>
      <c r="F214" s="8"/>
      <c r="G214" s="8" t="s">
        <v>40</v>
      </c>
      <c r="H214" s="8"/>
      <c r="I214" s="8"/>
      <c r="J214" s="9"/>
      <c r="K214" s="9" t="s">
        <v>44</v>
      </c>
      <c r="L214" s="9" t="s">
        <v>45</v>
      </c>
      <c r="M214" s="10">
        <v>1</v>
      </c>
      <c r="N214" s="11">
        <v>18000</v>
      </c>
      <c r="O214" s="11">
        <v>18000</v>
      </c>
      <c r="P214" s="11">
        <v>0</v>
      </c>
      <c r="Q214" s="11">
        <v>36000</v>
      </c>
      <c r="R214" s="11">
        <v>0</v>
      </c>
      <c r="S214" s="11">
        <v>0</v>
      </c>
      <c r="T214" s="11">
        <v>3600</v>
      </c>
      <c r="U214" s="11">
        <v>0</v>
      </c>
      <c r="V214" s="11">
        <v>0</v>
      </c>
      <c r="W214" s="11">
        <v>39600</v>
      </c>
      <c r="X214" s="9" t="s">
        <v>43</v>
      </c>
      <c r="Y214" s="12">
        <v>39600</v>
      </c>
      <c r="Z214" s="9"/>
      <c r="AA214" s="9"/>
      <c r="AB214" s="9"/>
    </row>
    <row r="215" spans="1:28" x14ac:dyDescent="0.25">
      <c r="A215" s="8" t="s">
        <v>399</v>
      </c>
      <c r="B215" s="8" t="s">
        <v>400</v>
      </c>
      <c r="C215" s="8" t="s">
        <v>37</v>
      </c>
      <c r="D215" s="8" t="s">
        <v>38</v>
      </c>
      <c r="E215" s="8" t="s">
        <v>39</v>
      </c>
      <c r="F215" s="8"/>
      <c r="G215" s="8" t="s">
        <v>40</v>
      </c>
      <c r="H215" s="8"/>
      <c r="I215" s="8"/>
      <c r="J215" s="9"/>
      <c r="K215" s="9" t="s">
        <v>66</v>
      </c>
      <c r="L215" s="9" t="s">
        <v>45</v>
      </c>
      <c r="M215" s="10">
        <v>1</v>
      </c>
      <c r="N215" s="11">
        <v>18000</v>
      </c>
      <c r="O215" s="11">
        <v>18000</v>
      </c>
      <c r="P215" s="11">
        <v>0</v>
      </c>
      <c r="Q215" s="11"/>
      <c r="R215" s="11"/>
      <c r="S215" s="11"/>
      <c r="T215" s="11"/>
      <c r="U215" s="11"/>
      <c r="V215" s="11"/>
      <c r="W215" s="11"/>
      <c r="X215" s="9"/>
      <c r="Y215" s="12"/>
      <c r="Z215" s="9"/>
      <c r="AA215" s="9"/>
      <c r="AB215" s="9"/>
    </row>
    <row r="216" spans="1:28" x14ac:dyDescent="0.25">
      <c r="A216" s="3" t="s">
        <v>401</v>
      </c>
      <c r="B216" s="3" t="s">
        <v>402</v>
      </c>
      <c r="C216" s="3" t="s">
        <v>37</v>
      </c>
      <c r="D216" s="3" t="s">
        <v>38</v>
      </c>
      <c r="E216" s="3" t="s">
        <v>39</v>
      </c>
      <c r="F216" s="3"/>
      <c r="G216" s="3" t="s">
        <v>40</v>
      </c>
      <c r="H216" s="3"/>
      <c r="I216" s="3"/>
      <c r="J216" s="4"/>
      <c r="K216" s="4" t="s">
        <v>48</v>
      </c>
      <c r="L216" s="4" t="s">
        <v>45</v>
      </c>
      <c r="M216" s="5">
        <v>1</v>
      </c>
      <c r="N216" s="6">
        <v>15000</v>
      </c>
      <c r="O216" s="6">
        <v>15000</v>
      </c>
      <c r="P216" s="6">
        <v>0</v>
      </c>
      <c r="Q216" s="6">
        <v>15000</v>
      </c>
      <c r="R216" s="6">
        <v>0</v>
      </c>
      <c r="S216" s="6">
        <v>0</v>
      </c>
      <c r="T216" s="6">
        <v>1500</v>
      </c>
      <c r="U216" s="6">
        <v>0</v>
      </c>
      <c r="V216" s="6">
        <v>0</v>
      </c>
      <c r="W216" s="6">
        <v>16500</v>
      </c>
      <c r="X216" s="4" t="s">
        <v>43</v>
      </c>
      <c r="Y216" s="7">
        <v>16500</v>
      </c>
      <c r="Z216" s="4"/>
      <c r="AA216" s="4"/>
      <c r="AB216" s="4"/>
    </row>
    <row r="217" spans="1:28" x14ac:dyDescent="0.25">
      <c r="A217" s="8" t="s">
        <v>403</v>
      </c>
      <c r="B217" s="8" t="s">
        <v>404</v>
      </c>
      <c r="C217" s="8" t="s">
        <v>37</v>
      </c>
      <c r="D217" s="8" t="s">
        <v>38</v>
      </c>
      <c r="E217" s="8" t="s">
        <v>39</v>
      </c>
      <c r="F217" s="8"/>
      <c r="G217" s="8" t="s">
        <v>40</v>
      </c>
      <c r="H217" s="8"/>
      <c r="I217" s="8"/>
      <c r="J217" s="9"/>
      <c r="K217" s="9" t="s">
        <v>51</v>
      </c>
      <c r="L217" s="9" t="s">
        <v>42</v>
      </c>
      <c r="M217" s="10">
        <v>1</v>
      </c>
      <c r="N217" s="11">
        <v>20000</v>
      </c>
      <c r="O217" s="11">
        <v>20000</v>
      </c>
      <c r="P217" s="11">
        <v>0</v>
      </c>
      <c r="Q217" s="11">
        <v>20000</v>
      </c>
      <c r="R217" s="11">
        <v>0</v>
      </c>
      <c r="S217" s="11">
        <v>0</v>
      </c>
      <c r="T217" s="11">
        <v>2000</v>
      </c>
      <c r="U217" s="11">
        <v>0</v>
      </c>
      <c r="V217" s="11">
        <v>0</v>
      </c>
      <c r="W217" s="11">
        <v>22000</v>
      </c>
      <c r="X217" s="9" t="s">
        <v>43</v>
      </c>
      <c r="Y217" s="12">
        <v>22000</v>
      </c>
      <c r="Z217" s="9"/>
      <c r="AA217" s="9"/>
      <c r="AB217" s="9"/>
    </row>
    <row r="218" spans="1:28" x14ac:dyDescent="0.25">
      <c r="A218" s="3" t="s">
        <v>405</v>
      </c>
      <c r="B218" s="3" t="s">
        <v>406</v>
      </c>
      <c r="C218" s="3" t="s">
        <v>37</v>
      </c>
      <c r="D218" s="3" t="s">
        <v>38</v>
      </c>
      <c r="E218" s="3" t="s">
        <v>39</v>
      </c>
      <c r="F218" s="3"/>
      <c r="G218" s="3" t="s">
        <v>40</v>
      </c>
      <c r="H218" s="3"/>
      <c r="I218" s="3"/>
      <c r="J218" s="4"/>
      <c r="K218" s="4" t="s">
        <v>51</v>
      </c>
      <c r="L218" s="4" t="s">
        <v>42</v>
      </c>
      <c r="M218" s="5">
        <v>1</v>
      </c>
      <c r="N218" s="6">
        <v>20000</v>
      </c>
      <c r="O218" s="6">
        <v>20000</v>
      </c>
      <c r="P218" s="6">
        <v>0</v>
      </c>
      <c r="Q218" s="6">
        <v>20000</v>
      </c>
      <c r="R218" s="6">
        <v>0</v>
      </c>
      <c r="S218" s="6">
        <v>0</v>
      </c>
      <c r="T218" s="6">
        <v>2000</v>
      </c>
      <c r="U218" s="6">
        <v>0</v>
      </c>
      <c r="V218" s="6">
        <v>0</v>
      </c>
      <c r="W218" s="6">
        <v>22000</v>
      </c>
      <c r="X218" s="4" t="s">
        <v>43</v>
      </c>
      <c r="Y218" s="7">
        <v>22000</v>
      </c>
      <c r="Z218" s="4"/>
      <c r="AA218" s="4"/>
      <c r="AB218" s="4"/>
    </row>
    <row r="219" spans="1:28" x14ac:dyDescent="0.25">
      <c r="A219" s="8" t="s">
        <v>407</v>
      </c>
      <c r="B219" s="8" t="s">
        <v>408</v>
      </c>
      <c r="C219" s="8" t="s">
        <v>37</v>
      </c>
      <c r="D219" s="8" t="s">
        <v>38</v>
      </c>
      <c r="E219" s="8" t="s">
        <v>39</v>
      </c>
      <c r="F219" s="8"/>
      <c r="G219" s="8" t="s">
        <v>40</v>
      </c>
      <c r="H219" s="8"/>
      <c r="I219" s="8"/>
      <c r="J219" s="9"/>
      <c r="K219" s="9" t="s">
        <v>48</v>
      </c>
      <c r="L219" s="9" t="s">
        <v>45</v>
      </c>
      <c r="M219" s="10">
        <v>1</v>
      </c>
      <c r="N219" s="11">
        <v>15000</v>
      </c>
      <c r="O219" s="11">
        <v>15000</v>
      </c>
      <c r="P219" s="11">
        <v>0</v>
      </c>
      <c r="Q219" s="11">
        <v>30000</v>
      </c>
      <c r="R219" s="11">
        <v>0</v>
      </c>
      <c r="S219" s="11">
        <v>0</v>
      </c>
      <c r="T219" s="11">
        <v>3000</v>
      </c>
      <c r="U219" s="11">
        <v>0</v>
      </c>
      <c r="V219" s="11">
        <v>0</v>
      </c>
      <c r="W219" s="11">
        <v>33000</v>
      </c>
      <c r="X219" s="9" t="s">
        <v>43</v>
      </c>
      <c r="Y219" s="12">
        <v>33000</v>
      </c>
      <c r="Z219" s="9"/>
      <c r="AA219" s="9"/>
      <c r="AB219" s="9"/>
    </row>
    <row r="220" spans="1:28" x14ac:dyDescent="0.25">
      <c r="A220" s="8" t="s">
        <v>407</v>
      </c>
      <c r="B220" s="8" t="s">
        <v>408</v>
      </c>
      <c r="C220" s="8" t="s">
        <v>37</v>
      </c>
      <c r="D220" s="8" t="s">
        <v>38</v>
      </c>
      <c r="E220" s="8" t="s">
        <v>39</v>
      </c>
      <c r="F220" s="8"/>
      <c r="G220" s="8" t="s">
        <v>40</v>
      </c>
      <c r="H220" s="8"/>
      <c r="I220" s="8"/>
      <c r="J220" s="9"/>
      <c r="K220" s="9" t="s">
        <v>79</v>
      </c>
      <c r="L220" s="9" t="s">
        <v>45</v>
      </c>
      <c r="M220" s="10">
        <v>1</v>
      </c>
      <c r="N220" s="11">
        <v>15000</v>
      </c>
      <c r="O220" s="11">
        <v>15000</v>
      </c>
      <c r="P220" s="11">
        <v>0</v>
      </c>
      <c r="Q220" s="11"/>
      <c r="R220" s="11"/>
      <c r="S220" s="11"/>
      <c r="T220" s="11"/>
      <c r="U220" s="11"/>
      <c r="V220" s="11"/>
      <c r="W220" s="11"/>
      <c r="X220" s="9"/>
      <c r="Y220" s="12"/>
      <c r="Z220" s="9"/>
      <c r="AA220" s="9"/>
      <c r="AB220" s="9"/>
    </row>
    <row r="221" spans="1:28" x14ac:dyDescent="0.25">
      <c r="A221" s="3" t="s">
        <v>409</v>
      </c>
      <c r="B221" s="3" t="s">
        <v>410</v>
      </c>
      <c r="C221" s="3" t="s">
        <v>37</v>
      </c>
      <c r="D221" s="3" t="s">
        <v>38</v>
      </c>
      <c r="E221" s="3" t="s">
        <v>39</v>
      </c>
      <c r="F221" s="3"/>
      <c r="G221" s="3" t="s">
        <v>40</v>
      </c>
      <c r="H221" s="3"/>
      <c r="I221" s="3"/>
      <c r="J221" s="4"/>
      <c r="K221" s="4" t="s">
        <v>127</v>
      </c>
      <c r="L221" s="4" t="s">
        <v>42</v>
      </c>
      <c r="M221" s="5">
        <v>1</v>
      </c>
      <c r="N221" s="6">
        <v>20000</v>
      </c>
      <c r="O221" s="6">
        <v>20000</v>
      </c>
      <c r="P221" s="6">
        <v>0</v>
      </c>
      <c r="Q221" s="6">
        <v>20000</v>
      </c>
      <c r="R221" s="6">
        <v>0</v>
      </c>
      <c r="S221" s="6">
        <v>0</v>
      </c>
      <c r="T221" s="6">
        <v>2000</v>
      </c>
      <c r="U221" s="6">
        <v>0</v>
      </c>
      <c r="V221" s="6">
        <v>0</v>
      </c>
      <c r="W221" s="6">
        <v>22000</v>
      </c>
      <c r="X221" s="4" t="s">
        <v>43</v>
      </c>
      <c r="Y221" s="7">
        <v>22000</v>
      </c>
      <c r="Z221" s="4"/>
      <c r="AA221" s="4"/>
      <c r="AB221" s="4"/>
    </row>
    <row r="222" spans="1:28" x14ac:dyDescent="0.25">
      <c r="A222" s="8" t="s">
        <v>411</v>
      </c>
      <c r="B222" s="8" t="s">
        <v>412</v>
      </c>
      <c r="C222" s="8" t="s">
        <v>37</v>
      </c>
      <c r="D222" s="8" t="s">
        <v>38</v>
      </c>
      <c r="E222" s="8" t="s">
        <v>39</v>
      </c>
      <c r="F222" s="8"/>
      <c r="G222" s="8" t="s">
        <v>40</v>
      </c>
      <c r="H222" s="8"/>
      <c r="I222" s="8"/>
      <c r="J222" s="9"/>
      <c r="K222" s="9" t="s">
        <v>84</v>
      </c>
      <c r="L222" s="9" t="s">
        <v>45</v>
      </c>
      <c r="M222" s="10">
        <v>1</v>
      </c>
      <c r="N222" s="11">
        <v>18000</v>
      </c>
      <c r="O222" s="11">
        <v>18000</v>
      </c>
      <c r="P222" s="11">
        <v>0</v>
      </c>
      <c r="Q222" s="11">
        <v>33000</v>
      </c>
      <c r="R222" s="11">
        <v>0</v>
      </c>
      <c r="S222" s="11">
        <v>0</v>
      </c>
      <c r="T222" s="11">
        <v>3300</v>
      </c>
      <c r="U222" s="11">
        <v>0</v>
      </c>
      <c r="V222" s="11">
        <v>0</v>
      </c>
      <c r="W222" s="11">
        <v>36300</v>
      </c>
      <c r="X222" s="9" t="s">
        <v>43</v>
      </c>
      <c r="Y222" s="12">
        <v>36300</v>
      </c>
      <c r="Z222" s="9"/>
      <c r="AA222" s="9"/>
      <c r="AB222" s="9"/>
    </row>
    <row r="223" spans="1:28" x14ac:dyDescent="0.25">
      <c r="A223" s="8" t="s">
        <v>411</v>
      </c>
      <c r="B223" s="8" t="s">
        <v>412</v>
      </c>
      <c r="C223" s="8" t="s">
        <v>37</v>
      </c>
      <c r="D223" s="8" t="s">
        <v>38</v>
      </c>
      <c r="E223" s="8" t="s">
        <v>39</v>
      </c>
      <c r="F223" s="8"/>
      <c r="G223" s="8" t="s">
        <v>40</v>
      </c>
      <c r="H223" s="8"/>
      <c r="I223" s="8"/>
      <c r="J223" s="9"/>
      <c r="K223" s="9" t="s">
        <v>48</v>
      </c>
      <c r="L223" s="9" t="s">
        <v>45</v>
      </c>
      <c r="M223" s="10">
        <v>1</v>
      </c>
      <c r="N223" s="11">
        <v>15000</v>
      </c>
      <c r="O223" s="11">
        <v>15000</v>
      </c>
      <c r="P223" s="11">
        <v>0</v>
      </c>
      <c r="Q223" s="11"/>
      <c r="R223" s="11"/>
      <c r="S223" s="11"/>
      <c r="T223" s="11"/>
      <c r="U223" s="11"/>
      <c r="V223" s="11"/>
      <c r="W223" s="11"/>
      <c r="X223" s="9"/>
      <c r="Y223" s="12"/>
      <c r="Z223" s="9"/>
      <c r="AA223" s="9"/>
      <c r="AB223" s="9"/>
    </row>
    <row r="224" spans="1:28" x14ac:dyDescent="0.25">
      <c r="A224" s="3" t="s">
        <v>413</v>
      </c>
      <c r="B224" s="3" t="s">
        <v>414</v>
      </c>
      <c r="C224" s="3" t="s">
        <v>37</v>
      </c>
      <c r="D224" s="3" t="s">
        <v>38</v>
      </c>
      <c r="E224" s="3" t="s">
        <v>39</v>
      </c>
      <c r="F224" s="3"/>
      <c r="G224" s="3" t="s">
        <v>40</v>
      </c>
      <c r="H224" s="3"/>
      <c r="I224" s="3"/>
      <c r="J224" s="4"/>
      <c r="K224" s="4" t="s">
        <v>48</v>
      </c>
      <c r="L224" s="4" t="s">
        <v>45</v>
      </c>
      <c r="M224" s="5">
        <v>1</v>
      </c>
      <c r="N224" s="6">
        <v>15000</v>
      </c>
      <c r="O224" s="6">
        <v>15000</v>
      </c>
      <c r="P224" s="6">
        <v>0</v>
      </c>
      <c r="Q224" s="6">
        <v>33000</v>
      </c>
      <c r="R224" s="6">
        <v>0</v>
      </c>
      <c r="S224" s="6">
        <v>0</v>
      </c>
      <c r="T224" s="6">
        <v>3300</v>
      </c>
      <c r="U224" s="6">
        <v>0</v>
      </c>
      <c r="V224" s="6">
        <v>0</v>
      </c>
      <c r="W224" s="6">
        <v>36300</v>
      </c>
      <c r="X224" s="4" t="s">
        <v>43</v>
      </c>
      <c r="Y224" s="7">
        <v>36300</v>
      </c>
      <c r="Z224" s="4"/>
      <c r="AA224" s="4"/>
      <c r="AB224" s="4"/>
    </row>
    <row r="225" spans="1:28" x14ac:dyDescent="0.25">
      <c r="A225" s="3" t="s">
        <v>413</v>
      </c>
      <c r="B225" s="3" t="s">
        <v>414</v>
      </c>
      <c r="C225" s="3" t="s">
        <v>37</v>
      </c>
      <c r="D225" s="3" t="s">
        <v>38</v>
      </c>
      <c r="E225" s="3" t="s">
        <v>39</v>
      </c>
      <c r="F225" s="3"/>
      <c r="G225" s="3" t="s">
        <v>40</v>
      </c>
      <c r="H225" s="3"/>
      <c r="I225" s="3"/>
      <c r="J225" s="4"/>
      <c r="K225" s="4" t="s">
        <v>66</v>
      </c>
      <c r="L225" s="4" t="s">
        <v>45</v>
      </c>
      <c r="M225" s="5">
        <v>1</v>
      </c>
      <c r="N225" s="6">
        <v>18000</v>
      </c>
      <c r="O225" s="6">
        <v>18000</v>
      </c>
      <c r="P225" s="6">
        <v>0</v>
      </c>
      <c r="Q225" s="6"/>
      <c r="R225" s="6"/>
      <c r="S225" s="6"/>
      <c r="T225" s="6"/>
      <c r="U225" s="6"/>
      <c r="V225" s="6"/>
      <c r="W225" s="6"/>
      <c r="X225" s="4"/>
      <c r="Y225" s="7"/>
      <c r="Z225" s="4"/>
      <c r="AA225" s="4"/>
      <c r="AB225" s="4"/>
    </row>
    <row r="226" spans="1:28" x14ac:dyDescent="0.25">
      <c r="A226" s="8" t="s">
        <v>415</v>
      </c>
      <c r="B226" s="8" t="s">
        <v>416</v>
      </c>
      <c r="C226" s="8" t="s">
        <v>37</v>
      </c>
      <c r="D226" s="8" t="s">
        <v>38</v>
      </c>
      <c r="E226" s="8" t="s">
        <v>39</v>
      </c>
      <c r="F226" s="8"/>
      <c r="G226" s="8" t="s">
        <v>40</v>
      </c>
      <c r="H226" s="8"/>
      <c r="I226" s="8"/>
      <c r="J226" s="9"/>
      <c r="K226" s="9" t="s">
        <v>48</v>
      </c>
      <c r="L226" s="9" t="s">
        <v>45</v>
      </c>
      <c r="M226" s="10">
        <v>1</v>
      </c>
      <c r="N226" s="11">
        <v>15000</v>
      </c>
      <c r="O226" s="11">
        <v>15000</v>
      </c>
      <c r="P226" s="11">
        <v>0</v>
      </c>
      <c r="Q226" s="11">
        <v>15000</v>
      </c>
      <c r="R226" s="11">
        <v>0</v>
      </c>
      <c r="S226" s="11">
        <v>0</v>
      </c>
      <c r="T226" s="11">
        <v>1500</v>
      </c>
      <c r="U226" s="11">
        <v>0</v>
      </c>
      <c r="V226" s="11">
        <v>0</v>
      </c>
      <c r="W226" s="11">
        <v>16500</v>
      </c>
      <c r="X226" s="9" t="s">
        <v>43</v>
      </c>
      <c r="Y226" s="12">
        <v>16500</v>
      </c>
      <c r="Z226" s="9"/>
      <c r="AA226" s="9"/>
      <c r="AB226" s="9"/>
    </row>
    <row r="227" spans="1:28" x14ac:dyDescent="0.25">
      <c r="A227" s="3" t="s">
        <v>417</v>
      </c>
      <c r="B227" s="3" t="s">
        <v>418</v>
      </c>
      <c r="C227" s="3" t="s">
        <v>37</v>
      </c>
      <c r="D227" s="3" t="s">
        <v>38</v>
      </c>
      <c r="E227" s="3" t="s">
        <v>39</v>
      </c>
      <c r="F227" s="3"/>
      <c r="G227" s="3" t="s">
        <v>40</v>
      </c>
      <c r="H227" s="3"/>
      <c r="I227" s="3"/>
      <c r="J227" s="4"/>
      <c r="K227" s="4" t="s">
        <v>66</v>
      </c>
      <c r="L227" s="4" t="s">
        <v>45</v>
      </c>
      <c r="M227" s="5">
        <v>1</v>
      </c>
      <c r="N227" s="6">
        <v>18000</v>
      </c>
      <c r="O227" s="6">
        <v>18000</v>
      </c>
      <c r="P227" s="6">
        <v>0</v>
      </c>
      <c r="Q227" s="6">
        <v>36000</v>
      </c>
      <c r="R227" s="6">
        <v>0</v>
      </c>
      <c r="S227" s="6">
        <v>0</v>
      </c>
      <c r="T227" s="6">
        <v>3600</v>
      </c>
      <c r="U227" s="6">
        <v>0</v>
      </c>
      <c r="V227" s="6">
        <v>0</v>
      </c>
      <c r="W227" s="6">
        <v>39600</v>
      </c>
      <c r="X227" s="4" t="s">
        <v>43</v>
      </c>
      <c r="Y227" s="7">
        <v>39600</v>
      </c>
      <c r="Z227" s="4"/>
      <c r="AA227" s="4"/>
      <c r="AB227" s="4"/>
    </row>
    <row r="228" spans="1:28" x14ac:dyDescent="0.25">
      <c r="A228" s="3" t="s">
        <v>417</v>
      </c>
      <c r="B228" s="3" t="s">
        <v>418</v>
      </c>
      <c r="C228" s="3" t="s">
        <v>37</v>
      </c>
      <c r="D228" s="3" t="s">
        <v>38</v>
      </c>
      <c r="E228" s="3" t="s">
        <v>39</v>
      </c>
      <c r="F228" s="3"/>
      <c r="G228" s="3" t="s">
        <v>40</v>
      </c>
      <c r="H228" s="3"/>
      <c r="I228" s="3"/>
      <c r="J228" s="4"/>
      <c r="K228" s="4" t="s">
        <v>44</v>
      </c>
      <c r="L228" s="4" t="s">
        <v>45</v>
      </c>
      <c r="M228" s="5">
        <v>1</v>
      </c>
      <c r="N228" s="6">
        <v>18000</v>
      </c>
      <c r="O228" s="6">
        <v>18000</v>
      </c>
      <c r="P228" s="6">
        <v>0</v>
      </c>
      <c r="Q228" s="6"/>
      <c r="R228" s="6"/>
      <c r="S228" s="6"/>
      <c r="T228" s="6"/>
      <c r="U228" s="6"/>
      <c r="V228" s="6"/>
      <c r="W228" s="6"/>
      <c r="X228" s="4"/>
      <c r="Y228" s="7"/>
      <c r="Z228" s="4"/>
      <c r="AA228" s="4"/>
      <c r="AB228" s="4"/>
    </row>
    <row r="229" spans="1:28" x14ac:dyDescent="0.25">
      <c r="A229" s="8" t="s">
        <v>419</v>
      </c>
      <c r="B229" s="8" t="s">
        <v>420</v>
      </c>
      <c r="C229" s="8" t="s">
        <v>37</v>
      </c>
      <c r="D229" s="8" t="s">
        <v>38</v>
      </c>
      <c r="E229" s="8" t="s">
        <v>39</v>
      </c>
      <c r="F229" s="8"/>
      <c r="G229" s="8" t="s">
        <v>40</v>
      </c>
      <c r="H229" s="8"/>
      <c r="I229" s="8"/>
      <c r="J229" s="9"/>
      <c r="K229" s="9" t="s">
        <v>84</v>
      </c>
      <c r="L229" s="9" t="s">
        <v>45</v>
      </c>
      <c r="M229" s="10">
        <v>1</v>
      </c>
      <c r="N229" s="11">
        <v>18000</v>
      </c>
      <c r="O229" s="11">
        <v>18000</v>
      </c>
      <c r="P229" s="11">
        <v>0</v>
      </c>
      <c r="Q229" s="11">
        <v>18000</v>
      </c>
      <c r="R229" s="11">
        <v>0</v>
      </c>
      <c r="S229" s="11">
        <v>0</v>
      </c>
      <c r="T229" s="11">
        <v>1800</v>
      </c>
      <c r="U229" s="11">
        <v>0</v>
      </c>
      <c r="V229" s="11">
        <v>0</v>
      </c>
      <c r="W229" s="11">
        <v>19800</v>
      </c>
      <c r="X229" s="9" t="s">
        <v>43</v>
      </c>
      <c r="Y229" s="12">
        <v>19800</v>
      </c>
      <c r="Z229" s="9"/>
      <c r="AA229" s="9"/>
      <c r="AB229" s="9"/>
    </row>
    <row r="230" spans="1:28" x14ac:dyDescent="0.25">
      <c r="A230" s="3" t="s">
        <v>421</v>
      </c>
      <c r="B230" s="3" t="s">
        <v>422</v>
      </c>
      <c r="C230" s="3" t="s">
        <v>37</v>
      </c>
      <c r="D230" s="3" t="s">
        <v>38</v>
      </c>
      <c r="E230" s="3" t="s">
        <v>39</v>
      </c>
      <c r="F230" s="3"/>
      <c r="G230" s="3" t="s">
        <v>40</v>
      </c>
      <c r="H230" s="3"/>
      <c r="I230" s="3"/>
      <c r="J230" s="4"/>
      <c r="K230" s="4" t="s">
        <v>48</v>
      </c>
      <c r="L230" s="4" t="s">
        <v>45</v>
      </c>
      <c r="M230" s="5">
        <v>1</v>
      </c>
      <c r="N230" s="6">
        <v>15000</v>
      </c>
      <c r="O230" s="6">
        <v>15000</v>
      </c>
      <c r="P230" s="6">
        <v>0</v>
      </c>
      <c r="Q230" s="6">
        <v>15000</v>
      </c>
      <c r="R230" s="6">
        <v>0</v>
      </c>
      <c r="S230" s="6">
        <v>0</v>
      </c>
      <c r="T230" s="6">
        <v>1500</v>
      </c>
      <c r="U230" s="6">
        <v>0</v>
      </c>
      <c r="V230" s="6">
        <v>0</v>
      </c>
      <c r="W230" s="6">
        <v>16500</v>
      </c>
      <c r="X230" s="4" t="s">
        <v>43</v>
      </c>
      <c r="Y230" s="7">
        <v>16500</v>
      </c>
      <c r="Z230" s="4"/>
      <c r="AA230" s="4"/>
      <c r="AB230" s="4"/>
    </row>
    <row r="231" spans="1:28" x14ac:dyDescent="0.25">
      <c r="A231" s="8" t="s">
        <v>423</v>
      </c>
      <c r="B231" s="8" t="s">
        <v>424</v>
      </c>
      <c r="C231" s="8" t="s">
        <v>37</v>
      </c>
      <c r="D231" s="8" t="s">
        <v>38</v>
      </c>
      <c r="E231" s="8" t="s">
        <v>39</v>
      </c>
      <c r="F231" s="8"/>
      <c r="G231" s="8" t="s">
        <v>40</v>
      </c>
      <c r="H231" s="8"/>
      <c r="I231" s="8"/>
      <c r="J231" s="9"/>
      <c r="K231" s="9" t="s">
        <v>48</v>
      </c>
      <c r="L231" s="9" t="s">
        <v>45</v>
      </c>
      <c r="M231" s="10">
        <v>1</v>
      </c>
      <c r="N231" s="11">
        <v>15000</v>
      </c>
      <c r="O231" s="11">
        <v>15000</v>
      </c>
      <c r="P231" s="11">
        <v>0</v>
      </c>
      <c r="Q231" s="11">
        <v>15000</v>
      </c>
      <c r="R231" s="11">
        <v>0</v>
      </c>
      <c r="S231" s="11">
        <v>0</v>
      </c>
      <c r="T231" s="11">
        <v>1500</v>
      </c>
      <c r="U231" s="11">
        <v>0</v>
      </c>
      <c r="V231" s="11">
        <v>0</v>
      </c>
      <c r="W231" s="11">
        <v>16500</v>
      </c>
      <c r="X231" s="9" t="s">
        <v>43</v>
      </c>
      <c r="Y231" s="12">
        <v>16500</v>
      </c>
      <c r="Z231" s="9"/>
      <c r="AA231" s="9"/>
      <c r="AB231" s="9"/>
    </row>
    <row r="232" spans="1:28" x14ac:dyDescent="0.25">
      <c r="A232" s="3" t="s">
        <v>425</v>
      </c>
      <c r="B232" s="3" t="s">
        <v>426</v>
      </c>
      <c r="C232" s="3" t="s">
        <v>37</v>
      </c>
      <c r="D232" s="3" t="s">
        <v>38</v>
      </c>
      <c r="E232" s="3" t="s">
        <v>39</v>
      </c>
      <c r="F232" s="3"/>
      <c r="G232" s="3" t="s">
        <v>40</v>
      </c>
      <c r="H232" s="3"/>
      <c r="I232" s="3"/>
      <c r="J232" s="4"/>
      <c r="K232" s="4" t="s">
        <v>48</v>
      </c>
      <c r="L232" s="4" t="s">
        <v>45</v>
      </c>
      <c r="M232" s="5">
        <v>1</v>
      </c>
      <c r="N232" s="6">
        <v>15000</v>
      </c>
      <c r="O232" s="6">
        <v>15000</v>
      </c>
      <c r="P232" s="6">
        <v>0</v>
      </c>
      <c r="Q232" s="6">
        <v>15000</v>
      </c>
      <c r="R232" s="6">
        <v>0</v>
      </c>
      <c r="S232" s="6">
        <v>0</v>
      </c>
      <c r="T232" s="6">
        <v>1500</v>
      </c>
      <c r="U232" s="6">
        <v>0</v>
      </c>
      <c r="V232" s="6">
        <v>0</v>
      </c>
      <c r="W232" s="6">
        <v>16500</v>
      </c>
      <c r="X232" s="4" t="s">
        <v>43</v>
      </c>
      <c r="Y232" s="7">
        <v>16500</v>
      </c>
      <c r="Z232" s="4"/>
      <c r="AA232" s="4"/>
      <c r="AB232" s="4"/>
    </row>
    <row r="233" spans="1:28" x14ac:dyDescent="0.25">
      <c r="A233" s="8" t="s">
        <v>427</v>
      </c>
      <c r="B233" s="8" t="s">
        <v>428</v>
      </c>
      <c r="C233" s="8" t="s">
        <v>37</v>
      </c>
      <c r="D233" s="8" t="s">
        <v>38</v>
      </c>
      <c r="E233" s="8" t="s">
        <v>39</v>
      </c>
      <c r="F233" s="8"/>
      <c r="G233" s="8" t="s">
        <v>40</v>
      </c>
      <c r="H233" s="8"/>
      <c r="I233" s="8"/>
      <c r="J233" s="9"/>
      <c r="K233" s="9" t="s">
        <v>48</v>
      </c>
      <c r="L233" s="9" t="s">
        <v>45</v>
      </c>
      <c r="M233" s="10">
        <v>2</v>
      </c>
      <c r="N233" s="11">
        <v>15000</v>
      </c>
      <c r="O233" s="11">
        <v>30000</v>
      </c>
      <c r="P233" s="11">
        <v>0</v>
      </c>
      <c r="Q233" s="11">
        <v>30000</v>
      </c>
      <c r="R233" s="11">
        <v>0</v>
      </c>
      <c r="S233" s="11">
        <v>0</v>
      </c>
      <c r="T233" s="11">
        <v>3000</v>
      </c>
      <c r="U233" s="11">
        <v>0</v>
      </c>
      <c r="V233" s="11">
        <v>0</v>
      </c>
      <c r="W233" s="11">
        <v>33000</v>
      </c>
      <c r="X233" s="9" t="s">
        <v>43</v>
      </c>
      <c r="Y233" s="12">
        <v>33000</v>
      </c>
      <c r="Z233" s="9"/>
      <c r="AA233" s="9"/>
      <c r="AB233" s="9"/>
    </row>
    <row r="234" spans="1:28" x14ac:dyDescent="0.25">
      <c r="A234" s="3" t="s">
        <v>429</v>
      </c>
      <c r="B234" s="3" t="s">
        <v>430</v>
      </c>
      <c r="C234" s="3" t="s">
        <v>37</v>
      </c>
      <c r="D234" s="3" t="s">
        <v>38</v>
      </c>
      <c r="E234" s="3" t="s">
        <v>39</v>
      </c>
      <c r="F234" s="3"/>
      <c r="G234" s="3" t="s">
        <v>40</v>
      </c>
      <c r="H234" s="3"/>
      <c r="I234" s="3"/>
      <c r="J234" s="4"/>
      <c r="K234" s="4" t="s">
        <v>79</v>
      </c>
      <c r="L234" s="4" t="s">
        <v>45</v>
      </c>
      <c r="M234" s="5">
        <v>1</v>
      </c>
      <c r="N234" s="6">
        <v>15000</v>
      </c>
      <c r="O234" s="6">
        <v>15000</v>
      </c>
      <c r="P234" s="6">
        <v>0</v>
      </c>
      <c r="Q234" s="6">
        <v>15000</v>
      </c>
      <c r="R234" s="6">
        <v>0</v>
      </c>
      <c r="S234" s="6">
        <v>0</v>
      </c>
      <c r="T234" s="6">
        <v>1500</v>
      </c>
      <c r="U234" s="6">
        <v>0</v>
      </c>
      <c r="V234" s="6">
        <v>0</v>
      </c>
      <c r="W234" s="6">
        <v>16500</v>
      </c>
      <c r="X234" s="4" t="s">
        <v>43</v>
      </c>
      <c r="Y234" s="7">
        <v>16500</v>
      </c>
      <c r="Z234" s="4"/>
      <c r="AA234" s="4"/>
      <c r="AB234" s="4"/>
    </row>
    <row r="235" spans="1:28" x14ac:dyDescent="0.25">
      <c r="A235" s="8" t="s">
        <v>431</v>
      </c>
      <c r="B235" s="8" t="s">
        <v>432</v>
      </c>
      <c r="C235" s="8" t="s">
        <v>37</v>
      </c>
      <c r="D235" s="8" t="s">
        <v>38</v>
      </c>
      <c r="E235" s="8" t="s">
        <v>39</v>
      </c>
      <c r="F235" s="8"/>
      <c r="G235" s="8" t="s">
        <v>40</v>
      </c>
      <c r="H235" s="8"/>
      <c r="I235" s="8"/>
      <c r="J235" s="9"/>
      <c r="K235" s="9" t="s">
        <v>79</v>
      </c>
      <c r="L235" s="9" t="s">
        <v>45</v>
      </c>
      <c r="M235" s="10">
        <v>2</v>
      </c>
      <c r="N235" s="11">
        <v>15000</v>
      </c>
      <c r="O235" s="11">
        <v>30000</v>
      </c>
      <c r="P235" s="11">
        <v>0</v>
      </c>
      <c r="Q235" s="11">
        <v>30000</v>
      </c>
      <c r="R235" s="11">
        <v>0</v>
      </c>
      <c r="S235" s="11">
        <v>0</v>
      </c>
      <c r="T235" s="11">
        <v>3000</v>
      </c>
      <c r="U235" s="11">
        <v>0</v>
      </c>
      <c r="V235" s="11">
        <v>0</v>
      </c>
      <c r="W235" s="11">
        <v>33000</v>
      </c>
      <c r="X235" s="9" t="s">
        <v>43</v>
      </c>
      <c r="Y235" s="12">
        <v>33000</v>
      </c>
      <c r="Z235" s="9"/>
      <c r="AA235" s="9"/>
      <c r="AB235" s="9"/>
    </row>
    <row r="236" spans="1:28" x14ac:dyDescent="0.25">
      <c r="A236" s="3" t="s">
        <v>433</v>
      </c>
      <c r="B236" s="3" t="s">
        <v>434</v>
      </c>
      <c r="C236" s="3" t="s">
        <v>37</v>
      </c>
      <c r="D236" s="3" t="s">
        <v>38</v>
      </c>
      <c r="E236" s="3" t="s">
        <v>39</v>
      </c>
      <c r="F236" s="3"/>
      <c r="G236" s="3" t="s">
        <v>40</v>
      </c>
      <c r="H236" s="3"/>
      <c r="I236" s="3"/>
      <c r="J236" s="4"/>
      <c r="K236" s="4" t="s">
        <v>51</v>
      </c>
      <c r="L236" s="4" t="s">
        <v>42</v>
      </c>
      <c r="M236" s="5">
        <v>1</v>
      </c>
      <c r="N236" s="6">
        <v>20000</v>
      </c>
      <c r="O236" s="6">
        <v>20000</v>
      </c>
      <c r="P236" s="6">
        <v>0</v>
      </c>
      <c r="Q236" s="6">
        <v>20000</v>
      </c>
      <c r="R236" s="6">
        <v>0</v>
      </c>
      <c r="S236" s="6">
        <v>0</v>
      </c>
      <c r="T236" s="6">
        <v>2000</v>
      </c>
      <c r="U236" s="6">
        <v>0</v>
      </c>
      <c r="V236" s="6">
        <v>0</v>
      </c>
      <c r="W236" s="6">
        <v>22000</v>
      </c>
      <c r="X236" s="4" t="s">
        <v>43</v>
      </c>
      <c r="Y236" s="7">
        <v>22000</v>
      </c>
      <c r="Z236" s="4"/>
      <c r="AA236" s="4"/>
      <c r="AB236" s="4"/>
    </row>
    <row r="237" spans="1:28" x14ac:dyDescent="0.25">
      <c r="A237" s="8" t="s">
        <v>435</v>
      </c>
      <c r="B237" s="8" t="s">
        <v>436</v>
      </c>
      <c r="C237" s="8" t="s">
        <v>37</v>
      </c>
      <c r="D237" s="8" t="s">
        <v>38</v>
      </c>
      <c r="E237" s="8" t="s">
        <v>39</v>
      </c>
      <c r="F237" s="8"/>
      <c r="G237" s="8" t="s">
        <v>40</v>
      </c>
      <c r="H237" s="8"/>
      <c r="I237" s="8"/>
      <c r="J237" s="9"/>
      <c r="K237" s="9" t="s">
        <v>51</v>
      </c>
      <c r="L237" s="9" t="s">
        <v>42</v>
      </c>
      <c r="M237" s="10">
        <v>1</v>
      </c>
      <c r="N237" s="11">
        <v>20000</v>
      </c>
      <c r="O237" s="11">
        <v>20000</v>
      </c>
      <c r="P237" s="11">
        <v>0</v>
      </c>
      <c r="Q237" s="11">
        <v>20000</v>
      </c>
      <c r="R237" s="11">
        <v>0</v>
      </c>
      <c r="S237" s="11">
        <v>0</v>
      </c>
      <c r="T237" s="11">
        <v>2000</v>
      </c>
      <c r="U237" s="11">
        <v>0</v>
      </c>
      <c r="V237" s="11">
        <v>0</v>
      </c>
      <c r="W237" s="11">
        <v>22000</v>
      </c>
      <c r="X237" s="9" t="s">
        <v>43</v>
      </c>
      <c r="Y237" s="12">
        <v>22000</v>
      </c>
      <c r="Z237" s="9"/>
      <c r="AA237" s="9"/>
      <c r="AB237" s="9"/>
    </row>
    <row r="238" spans="1:28" x14ac:dyDescent="0.25">
      <c r="A238" s="3" t="s">
        <v>437</v>
      </c>
      <c r="B238" s="3" t="s">
        <v>438</v>
      </c>
      <c r="C238" s="3" t="s">
        <v>37</v>
      </c>
      <c r="D238" s="3" t="s">
        <v>38</v>
      </c>
      <c r="E238" s="3" t="s">
        <v>39</v>
      </c>
      <c r="F238" s="3"/>
      <c r="G238" s="3" t="s">
        <v>40</v>
      </c>
      <c r="H238" s="3"/>
      <c r="I238" s="3"/>
      <c r="J238" s="4"/>
      <c r="K238" s="4" t="s">
        <v>79</v>
      </c>
      <c r="L238" s="4" t="s">
        <v>45</v>
      </c>
      <c r="M238" s="5">
        <v>1</v>
      </c>
      <c r="N238" s="6">
        <v>15000</v>
      </c>
      <c r="O238" s="6">
        <v>15000</v>
      </c>
      <c r="P238" s="6">
        <v>0</v>
      </c>
      <c r="Q238" s="6">
        <v>15000</v>
      </c>
      <c r="R238" s="6">
        <v>0</v>
      </c>
      <c r="S238" s="6">
        <v>0</v>
      </c>
      <c r="T238" s="6">
        <v>1500</v>
      </c>
      <c r="U238" s="6">
        <v>0</v>
      </c>
      <c r="V238" s="6">
        <v>0</v>
      </c>
      <c r="W238" s="6">
        <v>16500</v>
      </c>
      <c r="X238" s="4" t="s">
        <v>43</v>
      </c>
      <c r="Y238" s="7">
        <v>16500</v>
      </c>
      <c r="Z238" s="4"/>
      <c r="AA238" s="4"/>
      <c r="AB238" s="4"/>
    </row>
    <row r="239" spans="1:28" x14ac:dyDescent="0.25">
      <c r="A239" s="8" t="s">
        <v>439</v>
      </c>
      <c r="B239" s="8" t="s">
        <v>440</v>
      </c>
      <c r="C239" s="8" t="s">
        <v>37</v>
      </c>
      <c r="D239" s="8" t="s">
        <v>38</v>
      </c>
      <c r="E239" s="8" t="s">
        <v>39</v>
      </c>
      <c r="F239" s="8"/>
      <c r="G239" s="8" t="s">
        <v>40</v>
      </c>
      <c r="H239" s="8"/>
      <c r="I239" s="8"/>
      <c r="J239" s="9"/>
      <c r="K239" s="9" t="s">
        <v>127</v>
      </c>
      <c r="L239" s="9" t="s">
        <v>42</v>
      </c>
      <c r="M239" s="10">
        <v>1</v>
      </c>
      <c r="N239" s="11">
        <v>20000</v>
      </c>
      <c r="O239" s="11">
        <v>20000</v>
      </c>
      <c r="P239" s="11">
        <v>0</v>
      </c>
      <c r="Q239" s="11">
        <v>20000</v>
      </c>
      <c r="R239" s="11">
        <v>0</v>
      </c>
      <c r="S239" s="11">
        <v>0</v>
      </c>
      <c r="T239" s="11">
        <v>2000</v>
      </c>
      <c r="U239" s="11">
        <v>0</v>
      </c>
      <c r="V239" s="11">
        <v>0</v>
      </c>
      <c r="W239" s="11">
        <v>22000</v>
      </c>
      <c r="X239" s="9" t="s">
        <v>43</v>
      </c>
      <c r="Y239" s="12">
        <v>22000</v>
      </c>
      <c r="Z239" s="9"/>
      <c r="AA239" s="9"/>
      <c r="AB239" s="9"/>
    </row>
    <row r="240" spans="1:28" x14ac:dyDescent="0.25">
      <c r="A240" s="3" t="s">
        <v>441</v>
      </c>
      <c r="B240" s="3" t="s">
        <v>442</v>
      </c>
      <c r="C240" s="3" t="s">
        <v>37</v>
      </c>
      <c r="D240" s="3" t="s">
        <v>38</v>
      </c>
      <c r="E240" s="3" t="s">
        <v>39</v>
      </c>
      <c r="F240" s="3"/>
      <c r="G240" s="3" t="s">
        <v>40</v>
      </c>
      <c r="H240" s="3"/>
      <c r="I240" s="3"/>
      <c r="J240" s="4"/>
      <c r="K240" s="4" t="s">
        <v>66</v>
      </c>
      <c r="L240" s="4" t="s">
        <v>45</v>
      </c>
      <c r="M240" s="5">
        <v>1</v>
      </c>
      <c r="N240" s="6">
        <v>18000</v>
      </c>
      <c r="O240" s="6">
        <v>18000</v>
      </c>
      <c r="P240" s="6">
        <v>0</v>
      </c>
      <c r="Q240" s="6">
        <v>18000</v>
      </c>
      <c r="R240" s="6">
        <v>0</v>
      </c>
      <c r="S240" s="6">
        <v>0</v>
      </c>
      <c r="T240" s="6">
        <v>1800</v>
      </c>
      <c r="U240" s="6">
        <v>0</v>
      </c>
      <c r="V240" s="6">
        <v>0</v>
      </c>
      <c r="W240" s="6">
        <v>19800</v>
      </c>
      <c r="X240" s="4" t="s">
        <v>43</v>
      </c>
      <c r="Y240" s="7">
        <v>19800</v>
      </c>
      <c r="Z240" s="4"/>
      <c r="AA240" s="4"/>
      <c r="AB240" s="4"/>
    </row>
    <row r="241" spans="1:28" x14ac:dyDescent="0.25">
      <c r="A241" s="8" t="s">
        <v>443</v>
      </c>
      <c r="B241" s="8" t="s">
        <v>444</v>
      </c>
      <c r="C241" s="8" t="s">
        <v>37</v>
      </c>
      <c r="D241" s="8" t="s">
        <v>38</v>
      </c>
      <c r="E241" s="8" t="s">
        <v>39</v>
      </c>
      <c r="F241" s="8"/>
      <c r="G241" s="8" t="s">
        <v>40</v>
      </c>
      <c r="H241" s="8"/>
      <c r="I241" s="8"/>
      <c r="J241" s="9"/>
      <c r="K241" s="9" t="s">
        <v>48</v>
      </c>
      <c r="L241" s="9" t="s">
        <v>45</v>
      </c>
      <c r="M241" s="10">
        <v>1</v>
      </c>
      <c r="N241" s="11">
        <v>15000</v>
      </c>
      <c r="O241" s="11">
        <v>15000</v>
      </c>
      <c r="P241" s="11">
        <v>0</v>
      </c>
      <c r="Q241" s="11">
        <v>15000</v>
      </c>
      <c r="R241" s="11">
        <v>0</v>
      </c>
      <c r="S241" s="11">
        <v>0</v>
      </c>
      <c r="T241" s="11">
        <v>1500</v>
      </c>
      <c r="U241" s="11">
        <v>0</v>
      </c>
      <c r="V241" s="11">
        <v>0</v>
      </c>
      <c r="W241" s="11">
        <v>16500</v>
      </c>
      <c r="X241" s="9" t="s">
        <v>43</v>
      </c>
      <c r="Y241" s="12">
        <v>16500</v>
      </c>
      <c r="Z241" s="9"/>
      <c r="AA241" s="9"/>
      <c r="AB241" s="9"/>
    </row>
    <row r="242" spans="1:28" x14ac:dyDescent="0.25">
      <c r="A242" s="3" t="s">
        <v>445</v>
      </c>
      <c r="B242" s="3" t="s">
        <v>446</v>
      </c>
      <c r="C242" s="3" t="s">
        <v>37</v>
      </c>
      <c r="D242" s="3" t="s">
        <v>38</v>
      </c>
      <c r="E242" s="3" t="s">
        <v>39</v>
      </c>
      <c r="F242" s="3"/>
      <c r="G242" s="3" t="s">
        <v>40</v>
      </c>
      <c r="H242" s="3"/>
      <c r="I242" s="3"/>
      <c r="J242" s="4"/>
      <c r="K242" s="4" t="s">
        <v>44</v>
      </c>
      <c r="L242" s="4" t="s">
        <v>45</v>
      </c>
      <c r="M242" s="5">
        <v>1</v>
      </c>
      <c r="N242" s="6">
        <v>18000</v>
      </c>
      <c r="O242" s="6">
        <v>18000</v>
      </c>
      <c r="P242" s="6">
        <v>0</v>
      </c>
      <c r="Q242" s="6">
        <v>18000</v>
      </c>
      <c r="R242" s="6">
        <v>0</v>
      </c>
      <c r="S242" s="6">
        <v>0</v>
      </c>
      <c r="T242" s="6">
        <v>1800</v>
      </c>
      <c r="U242" s="6">
        <v>0</v>
      </c>
      <c r="V242" s="6">
        <v>0</v>
      </c>
      <c r="W242" s="6">
        <v>19800</v>
      </c>
      <c r="X242" s="4" t="s">
        <v>43</v>
      </c>
      <c r="Y242" s="7">
        <v>19800</v>
      </c>
      <c r="Z242" s="4"/>
      <c r="AA242" s="4"/>
      <c r="AB242" s="4"/>
    </row>
    <row r="243" spans="1:28" x14ac:dyDescent="0.25">
      <c r="A243" s="8" t="s">
        <v>447</v>
      </c>
      <c r="B243" s="8" t="s">
        <v>448</v>
      </c>
      <c r="C243" s="8" t="s">
        <v>37</v>
      </c>
      <c r="D243" s="8" t="s">
        <v>38</v>
      </c>
      <c r="E243" s="8" t="s">
        <v>39</v>
      </c>
      <c r="F243" s="8"/>
      <c r="G243" s="8" t="s">
        <v>40</v>
      </c>
      <c r="H243" s="8"/>
      <c r="I243" s="8"/>
      <c r="J243" s="9"/>
      <c r="K243" s="9" t="s">
        <v>48</v>
      </c>
      <c r="L243" s="9" t="s">
        <v>45</v>
      </c>
      <c r="M243" s="10">
        <v>1</v>
      </c>
      <c r="N243" s="11">
        <v>15000</v>
      </c>
      <c r="O243" s="11">
        <v>15000</v>
      </c>
      <c r="P243" s="11">
        <v>0</v>
      </c>
      <c r="Q243" s="11">
        <v>15000</v>
      </c>
      <c r="R243" s="11">
        <v>0</v>
      </c>
      <c r="S243" s="11">
        <v>0</v>
      </c>
      <c r="T243" s="11">
        <v>1500</v>
      </c>
      <c r="U243" s="11">
        <v>0</v>
      </c>
      <c r="V243" s="11">
        <v>0</v>
      </c>
      <c r="W243" s="11">
        <v>16500</v>
      </c>
      <c r="X243" s="9" t="s">
        <v>43</v>
      </c>
      <c r="Y243" s="12">
        <v>16500</v>
      </c>
      <c r="Z243" s="9"/>
      <c r="AA243" s="9"/>
      <c r="AB243" s="9"/>
    </row>
    <row r="244" spans="1:28" x14ac:dyDescent="0.25">
      <c r="A244" s="3" t="s">
        <v>449</v>
      </c>
      <c r="B244" s="3" t="s">
        <v>450</v>
      </c>
      <c r="C244" s="3" t="s">
        <v>37</v>
      </c>
      <c r="D244" s="3" t="s">
        <v>38</v>
      </c>
      <c r="E244" s="3" t="s">
        <v>39</v>
      </c>
      <c r="F244" s="3"/>
      <c r="G244" s="3" t="s">
        <v>40</v>
      </c>
      <c r="H244" s="3"/>
      <c r="I244" s="3"/>
      <c r="J244" s="4"/>
      <c r="K244" s="4" t="s">
        <v>132</v>
      </c>
      <c r="L244" s="4" t="s">
        <v>45</v>
      </c>
      <c r="M244" s="5">
        <v>1</v>
      </c>
      <c r="N244" s="6">
        <v>18000</v>
      </c>
      <c r="O244" s="6">
        <v>18000</v>
      </c>
      <c r="P244" s="6">
        <v>0</v>
      </c>
      <c r="Q244" s="6">
        <v>18000</v>
      </c>
      <c r="R244" s="6">
        <v>0</v>
      </c>
      <c r="S244" s="6">
        <v>0</v>
      </c>
      <c r="T244" s="6">
        <v>1800</v>
      </c>
      <c r="U244" s="6">
        <v>0</v>
      </c>
      <c r="V244" s="6">
        <v>0</v>
      </c>
      <c r="W244" s="6">
        <v>19800</v>
      </c>
      <c r="X244" s="4" t="s">
        <v>43</v>
      </c>
      <c r="Y244" s="7">
        <v>19800</v>
      </c>
      <c r="Z244" s="4"/>
      <c r="AA244" s="4"/>
      <c r="AB244" s="4"/>
    </row>
    <row r="245" spans="1:28" x14ac:dyDescent="0.25">
      <c r="A245" s="8" t="s">
        <v>451</v>
      </c>
      <c r="B245" s="8" t="s">
        <v>452</v>
      </c>
      <c r="C245" s="8" t="s">
        <v>37</v>
      </c>
      <c r="D245" s="8" t="s">
        <v>38</v>
      </c>
      <c r="E245" s="8" t="s">
        <v>39</v>
      </c>
      <c r="F245" s="8"/>
      <c r="G245" s="8" t="s">
        <v>40</v>
      </c>
      <c r="H245" s="8"/>
      <c r="I245" s="8"/>
      <c r="J245" s="9"/>
      <c r="K245" s="9" t="s">
        <v>48</v>
      </c>
      <c r="L245" s="9" t="s">
        <v>45</v>
      </c>
      <c r="M245" s="10">
        <v>1</v>
      </c>
      <c r="N245" s="11">
        <v>15000</v>
      </c>
      <c r="O245" s="11">
        <v>15000</v>
      </c>
      <c r="P245" s="11">
        <v>0</v>
      </c>
      <c r="Q245" s="11">
        <v>15000</v>
      </c>
      <c r="R245" s="11">
        <v>0</v>
      </c>
      <c r="S245" s="11">
        <v>0</v>
      </c>
      <c r="T245" s="11">
        <v>1500</v>
      </c>
      <c r="U245" s="11">
        <v>0</v>
      </c>
      <c r="V245" s="11">
        <v>0</v>
      </c>
      <c r="W245" s="11">
        <v>16500</v>
      </c>
      <c r="X245" s="9" t="s">
        <v>43</v>
      </c>
      <c r="Y245" s="12">
        <v>16500</v>
      </c>
      <c r="Z245" s="9"/>
      <c r="AA245" s="9"/>
      <c r="AB245" s="9"/>
    </row>
    <row r="246" spans="1:28" x14ac:dyDescent="0.25">
      <c r="A246" s="3" t="s">
        <v>453</v>
      </c>
      <c r="B246" s="3" t="s">
        <v>454</v>
      </c>
      <c r="C246" s="3" t="s">
        <v>37</v>
      </c>
      <c r="D246" s="3" t="s">
        <v>38</v>
      </c>
      <c r="E246" s="3" t="s">
        <v>39</v>
      </c>
      <c r="F246" s="3"/>
      <c r="G246" s="3" t="s">
        <v>40</v>
      </c>
      <c r="H246" s="3"/>
      <c r="I246" s="3"/>
      <c r="J246" s="4"/>
      <c r="K246" s="4" t="s">
        <v>48</v>
      </c>
      <c r="L246" s="4" t="s">
        <v>45</v>
      </c>
      <c r="M246" s="5">
        <v>1</v>
      </c>
      <c r="N246" s="6">
        <v>15000</v>
      </c>
      <c r="O246" s="6">
        <v>15000</v>
      </c>
      <c r="P246" s="6">
        <v>0</v>
      </c>
      <c r="Q246" s="6">
        <v>15000</v>
      </c>
      <c r="R246" s="6">
        <v>0</v>
      </c>
      <c r="S246" s="6">
        <v>0</v>
      </c>
      <c r="T246" s="6">
        <v>1500</v>
      </c>
      <c r="U246" s="6">
        <v>0</v>
      </c>
      <c r="V246" s="6">
        <v>0</v>
      </c>
      <c r="W246" s="6">
        <v>16500</v>
      </c>
      <c r="X246" s="4" t="s">
        <v>43</v>
      </c>
      <c r="Y246" s="7">
        <v>16500</v>
      </c>
      <c r="Z246" s="4"/>
      <c r="AA246" s="4"/>
      <c r="AB246" s="4"/>
    </row>
    <row r="247" spans="1:28" x14ac:dyDescent="0.25">
      <c r="A247" s="8" t="s">
        <v>455</v>
      </c>
      <c r="B247" s="8" t="s">
        <v>456</v>
      </c>
      <c r="C247" s="8" t="s">
        <v>37</v>
      </c>
      <c r="D247" s="8" t="s">
        <v>38</v>
      </c>
      <c r="E247" s="8" t="s">
        <v>39</v>
      </c>
      <c r="F247" s="8"/>
      <c r="G247" s="8" t="s">
        <v>40</v>
      </c>
      <c r="H247" s="8"/>
      <c r="I247" s="8"/>
      <c r="J247" s="9"/>
      <c r="K247" s="9" t="s">
        <v>84</v>
      </c>
      <c r="L247" s="9" t="s">
        <v>45</v>
      </c>
      <c r="M247" s="10">
        <v>1</v>
      </c>
      <c r="N247" s="11">
        <v>18000</v>
      </c>
      <c r="O247" s="11">
        <v>18000</v>
      </c>
      <c r="P247" s="11">
        <v>0</v>
      </c>
      <c r="Q247" s="11">
        <v>18000</v>
      </c>
      <c r="R247" s="11">
        <v>0</v>
      </c>
      <c r="S247" s="11">
        <v>0</v>
      </c>
      <c r="T247" s="11">
        <v>1800</v>
      </c>
      <c r="U247" s="11">
        <v>0</v>
      </c>
      <c r="V247" s="11">
        <v>0</v>
      </c>
      <c r="W247" s="11">
        <v>19800</v>
      </c>
      <c r="X247" s="9" t="s">
        <v>43</v>
      </c>
      <c r="Y247" s="12">
        <v>19800</v>
      </c>
      <c r="Z247" s="9"/>
      <c r="AA247" s="9"/>
      <c r="AB247" s="9"/>
    </row>
    <row r="248" spans="1:28" x14ac:dyDescent="0.25">
      <c r="A248" s="3" t="s">
        <v>457</v>
      </c>
      <c r="B248" s="3" t="s">
        <v>458</v>
      </c>
      <c r="C248" s="3" t="s">
        <v>37</v>
      </c>
      <c r="D248" s="3" t="s">
        <v>38</v>
      </c>
      <c r="E248" s="3" t="s">
        <v>39</v>
      </c>
      <c r="F248" s="3"/>
      <c r="G248" s="3" t="s">
        <v>40</v>
      </c>
      <c r="H248" s="3"/>
      <c r="I248" s="3"/>
      <c r="J248" s="4"/>
      <c r="K248" s="4" t="s">
        <v>48</v>
      </c>
      <c r="L248" s="4" t="s">
        <v>45</v>
      </c>
      <c r="M248" s="5">
        <v>1</v>
      </c>
      <c r="N248" s="6">
        <v>15000</v>
      </c>
      <c r="O248" s="6">
        <v>15000</v>
      </c>
      <c r="P248" s="6">
        <v>0</v>
      </c>
      <c r="Q248" s="6">
        <v>15000</v>
      </c>
      <c r="R248" s="6">
        <v>0</v>
      </c>
      <c r="S248" s="6">
        <v>0</v>
      </c>
      <c r="T248" s="6">
        <v>1500</v>
      </c>
      <c r="U248" s="6">
        <v>0</v>
      </c>
      <c r="V248" s="6">
        <v>0</v>
      </c>
      <c r="W248" s="6">
        <v>16500</v>
      </c>
      <c r="X248" s="4" t="s">
        <v>43</v>
      </c>
      <c r="Y248" s="7">
        <v>16500</v>
      </c>
      <c r="Z248" s="4"/>
      <c r="AA248" s="4"/>
      <c r="AB248" s="4"/>
    </row>
    <row r="249" spans="1:28" x14ac:dyDescent="0.25">
      <c r="A249" s="8" t="s">
        <v>459</v>
      </c>
      <c r="B249" s="8" t="s">
        <v>460</v>
      </c>
      <c r="C249" s="8" t="s">
        <v>37</v>
      </c>
      <c r="D249" s="8" t="s">
        <v>38</v>
      </c>
      <c r="E249" s="8" t="s">
        <v>39</v>
      </c>
      <c r="F249" s="8"/>
      <c r="G249" s="8" t="s">
        <v>40</v>
      </c>
      <c r="H249" s="8"/>
      <c r="I249" s="8"/>
      <c r="J249" s="9"/>
      <c r="K249" s="9" t="s">
        <v>48</v>
      </c>
      <c r="L249" s="9" t="s">
        <v>45</v>
      </c>
      <c r="M249" s="10">
        <v>1</v>
      </c>
      <c r="N249" s="11">
        <v>15000</v>
      </c>
      <c r="O249" s="11">
        <v>15000</v>
      </c>
      <c r="P249" s="11">
        <v>0</v>
      </c>
      <c r="Q249" s="11">
        <v>61000</v>
      </c>
      <c r="R249" s="11">
        <v>0</v>
      </c>
      <c r="S249" s="11">
        <v>0</v>
      </c>
      <c r="T249" s="11">
        <v>6100</v>
      </c>
      <c r="U249" s="11">
        <v>0</v>
      </c>
      <c r="V249" s="11">
        <v>0</v>
      </c>
      <c r="W249" s="11">
        <v>67100</v>
      </c>
      <c r="X249" s="9" t="s">
        <v>43</v>
      </c>
      <c r="Y249" s="12">
        <v>67100</v>
      </c>
      <c r="Z249" s="9"/>
      <c r="AA249" s="9"/>
      <c r="AB249" s="9"/>
    </row>
    <row r="250" spans="1:28" x14ac:dyDescent="0.25">
      <c r="A250" s="8" t="s">
        <v>459</v>
      </c>
      <c r="B250" s="8" t="s">
        <v>460</v>
      </c>
      <c r="C250" s="8" t="s">
        <v>37</v>
      </c>
      <c r="D250" s="8" t="s">
        <v>38</v>
      </c>
      <c r="E250" s="8" t="s">
        <v>39</v>
      </c>
      <c r="F250" s="8"/>
      <c r="G250" s="8" t="s">
        <v>40</v>
      </c>
      <c r="H250" s="8"/>
      <c r="I250" s="8"/>
      <c r="J250" s="9"/>
      <c r="K250" s="9" t="s">
        <v>84</v>
      </c>
      <c r="L250" s="9" t="s">
        <v>45</v>
      </c>
      <c r="M250" s="10">
        <v>1</v>
      </c>
      <c r="N250" s="11">
        <v>18000</v>
      </c>
      <c r="O250" s="11">
        <v>18000</v>
      </c>
      <c r="P250" s="11">
        <v>0</v>
      </c>
      <c r="Q250" s="11"/>
      <c r="R250" s="11"/>
      <c r="S250" s="11"/>
      <c r="T250" s="11"/>
      <c r="U250" s="11"/>
      <c r="V250" s="11"/>
      <c r="W250" s="11"/>
      <c r="X250" s="9"/>
      <c r="Y250" s="12"/>
      <c r="Z250" s="9"/>
      <c r="AA250" s="9"/>
      <c r="AB250" s="9"/>
    </row>
    <row r="251" spans="1:28" x14ac:dyDescent="0.25">
      <c r="A251" s="8" t="s">
        <v>459</v>
      </c>
      <c r="B251" s="8" t="s">
        <v>460</v>
      </c>
      <c r="C251" s="8" t="s">
        <v>37</v>
      </c>
      <c r="D251" s="8" t="s">
        <v>38</v>
      </c>
      <c r="E251" s="8" t="s">
        <v>39</v>
      </c>
      <c r="F251" s="8"/>
      <c r="G251" s="8" t="s">
        <v>40</v>
      </c>
      <c r="H251" s="8"/>
      <c r="I251" s="8"/>
      <c r="J251" s="9"/>
      <c r="K251" s="9" t="s">
        <v>147</v>
      </c>
      <c r="L251" s="9" t="s">
        <v>45</v>
      </c>
      <c r="M251" s="10">
        <v>1</v>
      </c>
      <c r="N251" s="11">
        <v>13000</v>
      </c>
      <c r="O251" s="11">
        <v>13000</v>
      </c>
      <c r="P251" s="11">
        <v>0</v>
      </c>
      <c r="Q251" s="11"/>
      <c r="R251" s="11"/>
      <c r="S251" s="11"/>
      <c r="T251" s="11"/>
      <c r="U251" s="11"/>
      <c r="V251" s="11"/>
      <c r="W251" s="11"/>
      <c r="X251" s="9"/>
      <c r="Y251" s="12"/>
      <c r="Z251" s="9"/>
      <c r="AA251" s="9"/>
      <c r="AB251" s="9"/>
    </row>
    <row r="252" spans="1:28" x14ac:dyDescent="0.25">
      <c r="A252" s="8" t="s">
        <v>459</v>
      </c>
      <c r="B252" s="8" t="s">
        <v>460</v>
      </c>
      <c r="C252" s="8" t="s">
        <v>37</v>
      </c>
      <c r="D252" s="8" t="s">
        <v>38</v>
      </c>
      <c r="E252" s="8" t="s">
        <v>39</v>
      </c>
      <c r="F252" s="8"/>
      <c r="G252" s="8" t="s">
        <v>40</v>
      </c>
      <c r="H252" s="8"/>
      <c r="I252" s="8"/>
      <c r="J252" s="9"/>
      <c r="K252" s="9" t="s">
        <v>79</v>
      </c>
      <c r="L252" s="9" t="s">
        <v>45</v>
      </c>
      <c r="M252" s="10">
        <v>1</v>
      </c>
      <c r="N252" s="11">
        <v>15000</v>
      </c>
      <c r="O252" s="11">
        <v>15000</v>
      </c>
      <c r="P252" s="11">
        <v>0</v>
      </c>
      <c r="Q252" s="11"/>
      <c r="R252" s="11"/>
      <c r="S252" s="11"/>
      <c r="T252" s="11"/>
      <c r="U252" s="11"/>
      <c r="V252" s="11"/>
      <c r="W252" s="11"/>
      <c r="X252" s="9"/>
      <c r="Y252" s="12"/>
      <c r="Z252" s="9"/>
      <c r="AA252" s="9"/>
      <c r="AB252" s="9"/>
    </row>
    <row r="253" spans="1:28" x14ac:dyDescent="0.25">
      <c r="A253" s="3" t="s">
        <v>461</v>
      </c>
      <c r="B253" s="3" t="s">
        <v>462</v>
      </c>
      <c r="C253" s="3" t="s">
        <v>37</v>
      </c>
      <c r="D253" s="3" t="s">
        <v>38</v>
      </c>
      <c r="E253" s="3" t="s">
        <v>39</v>
      </c>
      <c r="F253" s="3"/>
      <c r="G253" s="3" t="s">
        <v>40</v>
      </c>
      <c r="H253" s="3"/>
      <c r="I253" s="3"/>
      <c r="J253" s="4"/>
      <c r="K253" s="4" t="s">
        <v>48</v>
      </c>
      <c r="L253" s="4" t="s">
        <v>45</v>
      </c>
      <c r="M253" s="5">
        <v>1</v>
      </c>
      <c r="N253" s="6">
        <v>15000</v>
      </c>
      <c r="O253" s="6">
        <v>15000</v>
      </c>
      <c r="P253" s="6">
        <v>0</v>
      </c>
      <c r="Q253" s="6">
        <v>15000</v>
      </c>
      <c r="R253" s="6">
        <v>0</v>
      </c>
      <c r="S253" s="6">
        <v>0</v>
      </c>
      <c r="T253" s="6">
        <v>1500</v>
      </c>
      <c r="U253" s="6">
        <v>0</v>
      </c>
      <c r="V253" s="6">
        <v>0</v>
      </c>
      <c r="W253" s="6">
        <v>16500</v>
      </c>
      <c r="X253" s="4" t="s">
        <v>43</v>
      </c>
      <c r="Y253" s="7">
        <v>16500</v>
      </c>
      <c r="Z253" s="4"/>
      <c r="AA253" s="4"/>
      <c r="AB253" s="4"/>
    </row>
    <row r="254" spans="1:28" x14ac:dyDescent="0.25">
      <c r="A254" s="8" t="s">
        <v>463</v>
      </c>
      <c r="B254" s="8" t="s">
        <v>464</v>
      </c>
      <c r="C254" s="8" t="s">
        <v>37</v>
      </c>
      <c r="D254" s="8" t="s">
        <v>38</v>
      </c>
      <c r="E254" s="8" t="s">
        <v>39</v>
      </c>
      <c r="F254" s="8"/>
      <c r="G254" s="8" t="s">
        <v>40</v>
      </c>
      <c r="H254" s="8"/>
      <c r="I254" s="8"/>
      <c r="J254" s="9"/>
      <c r="K254" s="9" t="s">
        <v>48</v>
      </c>
      <c r="L254" s="9" t="s">
        <v>45</v>
      </c>
      <c r="M254" s="10">
        <v>1</v>
      </c>
      <c r="N254" s="11">
        <v>15000</v>
      </c>
      <c r="O254" s="11">
        <v>15000</v>
      </c>
      <c r="P254" s="11">
        <v>0</v>
      </c>
      <c r="Q254" s="11">
        <v>15000</v>
      </c>
      <c r="R254" s="11">
        <v>0</v>
      </c>
      <c r="S254" s="11">
        <v>0</v>
      </c>
      <c r="T254" s="11">
        <v>1500</v>
      </c>
      <c r="U254" s="11">
        <v>0</v>
      </c>
      <c r="V254" s="11">
        <v>0</v>
      </c>
      <c r="W254" s="11">
        <v>16500</v>
      </c>
      <c r="X254" s="9" t="s">
        <v>43</v>
      </c>
      <c r="Y254" s="12">
        <v>16500</v>
      </c>
      <c r="Z254" s="9"/>
      <c r="AA254" s="9"/>
      <c r="AB254" s="9"/>
    </row>
    <row r="255" spans="1:28" x14ac:dyDescent="0.25">
      <c r="A255" s="3" t="s">
        <v>465</v>
      </c>
      <c r="B255" s="3" t="s">
        <v>466</v>
      </c>
      <c r="C255" s="3" t="s">
        <v>37</v>
      </c>
      <c r="D255" s="3" t="s">
        <v>38</v>
      </c>
      <c r="E255" s="3" t="s">
        <v>39</v>
      </c>
      <c r="F255" s="3"/>
      <c r="G255" s="3" t="s">
        <v>40</v>
      </c>
      <c r="H255" s="3"/>
      <c r="I255" s="3"/>
      <c r="J255" s="4"/>
      <c r="K255" s="4" t="s">
        <v>51</v>
      </c>
      <c r="L255" s="4" t="s">
        <v>42</v>
      </c>
      <c r="M255" s="5">
        <v>1</v>
      </c>
      <c r="N255" s="6">
        <v>20000</v>
      </c>
      <c r="O255" s="6">
        <v>20000</v>
      </c>
      <c r="P255" s="6">
        <v>0</v>
      </c>
      <c r="Q255" s="6">
        <v>20000</v>
      </c>
      <c r="R255" s="6">
        <v>0</v>
      </c>
      <c r="S255" s="6">
        <v>0</v>
      </c>
      <c r="T255" s="6">
        <v>2000</v>
      </c>
      <c r="U255" s="6">
        <v>0</v>
      </c>
      <c r="V255" s="6">
        <v>0</v>
      </c>
      <c r="W255" s="6">
        <v>22000</v>
      </c>
      <c r="X255" s="4" t="s">
        <v>43</v>
      </c>
      <c r="Y255" s="7">
        <v>22000</v>
      </c>
      <c r="Z255" s="4"/>
      <c r="AA255" s="4"/>
      <c r="AB255" s="4"/>
    </row>
    <row r="256" spans="1:28" x14ac:dyDescent="0.25">
      <c r="A256" s="8" t="s">
        <v>467</v>
      </c>
      <c r="B256" s="8" t="s">
        <v>468</v>
      </c>
      <c r="C256" s="8" t="s">
        <v>37</v>
      </c>
      <c r="D256" s="8" t="s">
        <v>38</v>
      </c>
      <c r="E256" s="8" t="s">
        <v>39</v>
      </c>
      <c r="F256" s="8"/>
      <c r="G256" s="8" t="s">
        <v>40</v>
      </c>
      <c r="H256" s="8"/>
      <c r="I256" s="8"/>
      <c r="J256" s="9"/>
      <c r="K256" s="9" t="s">
        <v>48</v>
      </c>
      <c r="L256" s="9" t="s">
        <v>45</v>
      </c>
      <c r="M256" s="10">
        <v>1</v>
      </c>
      <c r="N256" s="11">
        <v>15000</v>
      </c>
      <c r="O256" s="11">
        <v>15000</v>
      </c>
      <c r="P256" s="11">
        <v>0</v>
      </c>
      <c r="Q256" s="11">
        <v>15000</v>
      </c>
      <c r="R256" s="11">
        <v>0</v>
      </c>
      <c r="S256" s="11">
        <v>0</v>
      </c>
      <c r="T256" s="11">
        <v>1500</v>
      </c>
      <c r="U256" s="11">
        <v>0</v>
      </c>
      <c r="V256" s="11">
        <v>0</v>
      </c>
      <c r="W256" s="11">
        <v>16500</v>
      </c>
      <c r="X256" s="9" t="s">
        <v>43</v>
      </c>
      <c r="Y256" s="12">
        <v>16500</v>
      </c>
      <c r="Z256" s="9"/>
      <c r="AA256" s="9"/>
      <c r="AB256" s="9"/>
    </row>
    <row r="257" spans="1:28" x14ac:dyDescent="0.25">
      <c r="A257" s="3" t="s">
        <v>469</v>
      </c>
      <c r="B257" s="3" t="s">
        <v>470</v>
      </c>
      <c r="C257" s="3" t="s">
        <v>37</v>
      </c>
      <c r="D257" s="3" t="s">
        <v>38</v>
      </c>
      <c r="E257" s="3" t="s">
        <v>39</v>
      </c>
      <c r="F257" s="3"/>
      <c r="G257" s="3" t="s">
        <v>40</v>
      </c>
      <c r="H257" s="3"/>
      <c r="I257" s="3"/>
      <c r="J257" s="4"/>
      <c r="K257" s="4" t="s">
        <v>41</v>
      </c>
      <c r="L257" s="4" t="s">
        <v>42</v>
      </c>
      <c r="M257" s="5">
        <v>1</v>
      </c>
      <c r="N257" s="6">
        <v>20000</v>
      </c>
      <c r="O257" s="6">
        <v>20000</v>
      </c>
      <c r="P257" s="6">
        <v>0</v>
      </c>
      <c r="Q257" s="6">
        <v>40000</v>
      </c>
      <c r="R257" s="6">
        <v>0</v>
      </c>
      <c r="S257" s="6">
        <v>0</v>
      </c>
      <c r="T257" s="6">
        <v>4000</v>
      </c>
      <c r="U257" s="6">
        <v>0</v>
      </c>
      <c r="V257" s="6">
        <v>0</v>
      </c>
      <c r="W257" s="6">
        <v>44000</v>
      </c>
      <c r="X257" s="4" t="s">
        <v>43</v>
      </c>
      <c r="Y257" s="7">
        <v>44000</v>
      </c>
      <c r="Z257" s="4"/>
      <c r="AA257" s="4"/>
      <c r="AB257" s="4"/>
    </row>
    <row r="258" spans="1:28" x14ac:dyDescent="0.25">
      <c r="A258" s="3" t="s">
        <v>469</v>
      </c>
      <c r="B258" s="3" t="s">
        <v>470</v>
      </c>
      <c r="C258" s="3" t="s">
        <v>37</v>
      </c>
      <c r="D258" s="3" t="s">
        <v>38</v>
      </c>
      <c r="E258" s="3" t="s">
        <v>39</v>
      </c>
      <c r="F258" s="3"/>
      <c r="G258" s="3" t="s">
        <v>40</v>
      </c>
      <c r="H258" s="3"/>
      <c r="I258" s="3"/>
      <c r="J258" s="4"/>
      <c r="K258" s="4" t="s">
        <v>127</v>
      </c>
      <c r="L258" s="4" t="s">
        <v>42</v>
      </c>
      <c r="M258" s="5">
        <v>1</v>
      </c>
      <c r="N258" s="6">
        <v>20000</v>
      </c>
      <c r="O258" s="6">
        <v>20000</v>
      </c>
      <c r="P258" s="6">
        <v>0</v>
      </c>
      <c r="Q258" s="6"/>
      <c r="R258" s="6"/>
      <c r="S258" s="6"/>
      <c r="T258" s="6"/>
      <c r="U258" s="6"/>
      <c r="V258" s="6"/>
      <c r="W258" s="6"/>
      <c r="X258" s="4"/>
      <c r="Y258" s="7"/>
      <c r="Z258" s="4"/>
      <c r="AA258" s="4"/>
      <c r="AB258" s="4"/>
    </row>
    <row r="259" spans="1:28" x14ac:dyDescent="0.25">
      <c r="A259" s="8" t="s">
        <v>471</v>
      </c>
      <c r="B259" s="8" t="s">
        <v>472</v>
      </c>
      <c r="C259" s="8" t="s">
        <v>37</v>
      </c>
      <c r="D259" s="8" t="s">
        <v>38</v>
      </c>
      <c r="E259" s="8" t="s">
        <v>39</v>
      </c>
      <c r="F259" s="8"/>
      <c r="G259" s="8" t="s">
        <v>40</v>
      </c>
      <c r="H259" s="8"/>
      <c r="I259" s="8"/>
      <c r="J259" s="9"/>
      <c r="K259" s="9" t="s">
        <v>51</v>
      </c>
      <c r="L259" s="9" t="s">
        <v>42</v>
      </c>
      <c r="M259" s="10">
        <v>1</v>
      </c>
      <c r="N259" s="11">
        <v>20000</v>
      </c>
      <c r="O259" s="11">
        <v>20000</v>
      </c>
      <c r="P259" s="11">
        <v>0</v>
      </c>
      <c r="Q259" s="11">
        <v>20000</v>
      </c>
      <c r="R259" s="11">
        <v>0</v>
      </c>
      <c r="S259" s="11">
        <v>0</v>
      </c>
      <c r="T259" s="11">
        <v>2000</v>
      </c>
      <c r="U259" s="11">
        <v>0</v>
      </c>
      <c r="V259" s="11">
        <v>0</v>
      </c>
      <c r="W259" s="11">
        <v>22000</v>
      </c>
      <c r="X259" s="9" t="s">
        <v>43</v>
      </c>
      <c r="Y259" s="12">
        <v>22000</v>
      </c>
      <c r="Z259" s="9"/>
      <c r="AA259" s="9"/>
      <c r="AB259" s="9"/>
    </row>
    <row r="260" spans="1:28" x14ac:dyDescent="0.25">
      <c r="A260" s="3" t="s">
        <v>473</v>
      </c>
      <c r="B260" s="3" t="s">
        <v>474</v>
      </c>
      <c r="C260" s="3" t="s">
        <v>37</v>
      </c>
      <c r="D260" s="3" t="s">
        <v>38</v>
      </c>
      <c r="E260" s="3" t="s">
        <v>39</v>
      </c>
      <c r="F260" s="3"/>
      <c r="G260" s="3" t="s">
        <v>40</v>
      </c>
      <c r="H260" s="3"/>
      <c r="I260" s="3"/>
      <c r="J260" s="4"/>
      <c r="K260" s="4" t="s">
        <v>48</v>
      </c>
      <c r="L260" s="4" t="s">
        <v>45</v>
      </c>
      <c r="M260" s="5">
        <v>3</v>
      </c>
      <c r="N260" s="6">
        <v>15000</v>
      </c>
      <c r="O260" s="6">
        <v>45000</v>
      </c>
      <c r="P260" s="6">
        <v>0</v>
      </c>
      <c r="Q260" s="6">
        <v>45000</v>
      </c>
      <c r="R260" s="6">
        <v>0</v>
      </c>
      <c r="S260" s="6">
        <v>0</v>
      </c>
      <c r="T260" s="6">
        <v>4500</v>
      </c>
      <c r="U260" s="6">
        <v>0</v>
      </c>
      <c r="V260" s="6">
        <v>0</v>
      </c>
      <c r="W260" s="6">
        <v>49500</v>
      </c>
      <c r="X260" s="4" t="s">
        <v>43</v>
      </c>
      <c r="Y260" s="7">
        <v>49500</v>
      </c>
      <c r="Z260" s="4"/>
      <c r="AA260" s="4"/>
      <c r="AB260" s="4"/>
    </row>
    <row r="261" spans="1:28" x14ac:dyDescent="0.25">
      <c r="A261" s="8" t="s">
        <v>475</v>
      </c>
      <c r="B261" s="8" t="s">
        <v>476</v>
      </c>
      <c r="C261" s="8" t="s">
        <v>37</v>
      </c>
      <c r="D261" s="8" t="s">
        <v>38</v>
      </c>
      <c r="E261" s="8" t="s">
        <v>39</v>
      </c>
      <c r="F261" s="8"/>
      <c r="G261" s="8" t="s">
        <v>40</v>
      </c>
      <c r="H261" s="8"/>
      <c r="I261" s="8"/>
      <c r="J261" s="9"/>
      <c r="K261" s="9" t="s">
        <v>147</v>
      </c>
      <c r="L261" s="9" t="s">
        <v>45</v>
      </c>
      <c r="M261" s="10">
        <v>2</v>
      </c>
      <c r="N261" s="11">
        <v>13000</v>
      </c>
      <c r="O261" s="11">
        <v>26000</v>
      </c>
      <c r="P261" s="11">
        <v>0</v>
      </c>
      <c r="Q261" s="11">
        <v>59000</v>
      </c>
      <c r="R261" s="11">
        <v>0</v>
      </c>
      <c r="S261" s="11">
        <v>0</v>
      </c>
      <c r="T261" s="11">
        <v>5900</v>
      </c>
      <c r="U261" s="11">
        <v>0</v>
      </c>
      <c r="V261" s="11">
        <v>0</v>
      </c>
      <c r="W261" s="11">
        <v>64900</v>
      </c>
      <c r="X261" s="9" t="s">
        <v>43</v>
      </c>
      <c r="Y261" s="12">
        <v>64900</v>
      </c>
      <c r="Z261" s="9"/>
      <c r="AA261" s="9"/>
      <c r="AB261" s="9"/>
    </row>
    <row r="262" spans="1:28" x14ac:dyDescent="0.25">
      <c r="A262" s="8" t="s">
        <v>475</v>
      </c>
      <c r="B262" s="8" t="s">
        <v>476</v>
      </c>
      <c r="C262" s="8" t="s">
        <v>37</v>
      </c>
      <c r="D262" s="8" t="s">
        <v>38</v>
      </c>
      <c r="E262" s="8" t="s">
        <v>39</v>
      </c>
      <c r="F262" s="8"/>
      <c r="G262" s="8" t="s">
        <v>40</v>
      </c>
      <c r="H262" s="8"/>
      <c r="I262" s="8"/>
      <c r="J262" s="9"/>
      <c r="K262" s="9" t="s">
        <v>79</v>
      </c>
      <c r="L262" s="9" t="s">
        <v>45</v>
      </c>
      <c r="M262" s="10">
        <v>1</v>
      </c>
      <c r="N262" s="11">
        <v>15000</v>
      </c>
      <c r="O262" s="11">
        <v>15000</v>
      </c>
      <c r="P262" s="11">
        <v>0</v>
      </c>
      <c r="Q262" s="11"/>
      <c r="R262" s="11"/>
      <c r="S262" s="11"/>
      <c r="T262" s="11"/>
      <c r="U262" s="11"/>
      <c r="V262" s="11"/>
      <c r="W262" s="11"/>
      <c r="X262" s="9"/>
      <c r="Y262" s="12"/>
      <c r="Z262" s="9"/>
      <c r="AA262" s="9"/>
      <c r="AB262" s="9"/>
    </row>
    <row r="263" spans="1:28" x14ac:dyDescent="0.25">
      <c r="A263" s="8" t="s">
        <v>475</v>
      </c>
      <c r="B263" s="8" t="s">
        <v>476</v>
      </c>
      <c r="C263" s="8" t="s">
        <v>37</v>
      </c>
      <c r="D263" s="8" t="s">
        <v>38</v>
      </c>
      <c r="E263" s="8" t="s">
        <v>39</v>
      </c>
      <c r="F263" s="8"/>
      <c r="G263" s="8" t="s">
        <v>40</v>
      </c>
      <c r="H263" s="8"/>
      <c r="I263" s="8"/>
      <c r="J263" s="9"/>
      <c r="K263" s="9" t="s">
        <v>84</v>
      </c>
      <c r="L263" s="9" t="s">
        <v>45</v>
      </c>
      <c r="M263" s="10">
        <v>1</v>
      </c>
      <c r="N263" s="11">
        <v>18000</v>
      </c>
      <c r="O263" s="11">
        <v>18000</v>
      </c>
      <c r="P263" s="11">
        <v>0</v>
      </c>
      <c r="Q263" s="11"/>
      <c r="R263" s="11"/>
      <c r="S263" s="11"/>
      <c r="T263" s="11"/>
      <c r="U263" s="11"/>
      <c r="V263" s="11"/>
      <c r="W263" s="11"/>
      <c r="X263" s="9"/>
      <c r="Y263" s="12"/>
      <c r="Z263" s="9"/>
      <c r="AA263" s="9"/>
      <c r="AB263" s="9"/>
    </row>
    <row r="264" spans="1:28" x14ac:dyDescent="0.25">
      <c r="A264" s="3" t="s">
        <v>477</v>
      </c>
      <c r="B264" s="3" t="s">
        <v>478</v>
      </c>
      <c r="C264" s="3" t="s">
        <v>37</v>
      </c>
      <c r="D264" s="3" t="s">
        <v>38</v>
      </c>
      <c r="E264" s="3" t="s">
        <v>39</v>
      </c>
      <c r="F264" s="3"/>
      <c r="G264" s="3" t="s">
        <v>40</v>
      </c>
      <c r="H264" s="3"/>
      <c r="I264" s="3"/>
      <c r="J264" s="4"/>
      <c r="K264" s="4" t="s">
        <v>44</v>
      </c>
      <c r="L264" s="4" t="s">
        <v>45</v>
      </c>
      <c r="M264" s="5">
        <v>1</v>
      </c>
      <c r="N264" s="6">
        <v>18000</v>
      </c>
      <c r="O264" s="6">
        <v>18000</v>
      </c>
      <c r="P264" s="6">
        <v>0</v>
      </c>
      <c r="Q264" s="6">
        <v>18000</v>
      </c>
      <c r="R264" s="6">
        <v>0</v>
      </c>
      <c r="S264" s="6">
        <v>0</v>
      </c>
      <c r="T264" s="6">
        <v>1800</v>
      </c>
      <c r="U264" s="6">
        <v>0</v>
      </c>
      <c r="V264" s="6">
        <v>0</v>
      </c>
      <c r="W264" s="6">
        <v>19800</v>
      </c>
      <c r="X264" s="4" t="s">
        <v>43</v>
      </c>
      <c r="Y264" s="7">
        <v>19800</v>
      </c>
      <c r="Z264" s="4"/>
      <c r="AA264" s="4"/>
      <c r="AB264" s="4"/>
    </row>
    <row r="265" spans="1:28" x14ac:dyDescent="0.25">
      <c r="A265" s="8" t="s">
        <v>479</v>
      </c>
      <c r="B265" s="8" t="s">
        <v>480</v>
      </c>
      <c r="C265" s="8" t="s">
        <v>37</v>
      </c>
      <c r="D265" s="8" t="s">
        <v>38</v>
      </c>
      <c r="E265" s="8" t="s">
        <v>39</v>
      </c>
      <c r="F265" s="8"/>
      <c r="G265" s="8" t="s">
        <v>40</v>
      </c>
      <c r="H265" s="8"/>
      <c r="I265" s="8"/>
      <c r="J265" s="9"/>
      <c r="K265" s="9" t="s">
        <v>84</v>
      </c>
      <c r="L265" s="9" t="s">
        <v>45</v>
      </c>
      <c r="M265" s="10">
        <v>1</v>
      </c>
      <c r="N265" s="11">
        <v>18000</v>
      </c>
      <c r="O265" s="11">
        <v>18000</v>
      </c>
      <c r="P265" s="11">
        <v>0</v>
      </c>
      <c r="Q265" s="11">
        <v>18000</v>
      </c>
      <c r="R265" s="11">
        <v>0</v>
      </c>
      <c r="S265" s="11">
        <v>0</v>
      </c>
      <c r="T265" s="11">
        <v>1800</v>
      </c>
      <c r="U265" s="11">
        <v>0</v>
      </c>
      <c r="V265" s="11">
        <v>0</v>
      </c>
      <c r="W265" s="11">
        <v>19800</v>
      </c>
      <c r="X265" s="9" t="s">
        <v>43</v>
      </c>
      <c r="Y265" s="12">
        <v>19800</v>
      </c>
      <c r="Z265" s="9"/>
      <c r="AA265" s="9"/>
      <c r="AB265" s="9"/>
    </row>
    <row r="266" spans="1:28" x14ac:dyDescent="0.25">
      <c r="A266" s="3" t="s">
        <v>481</v>
      </c>
      <c r="B266" s="3" t="s">
        <v>482</v>
      </c>
      <c r="C266" s="3" t="s">
        <v>37</v>
      </c>
      <c r="D266" s="3" t="s">
        <v>38</v>
      </c>
      <c r="E266" s="3" t="s">
        <v>39</v>
      </c>
      <c r="F266" s="3"/>
      <c r="G266" s="3" t="s">
        <v>40</v>
      </c>
      <c r="H266" s="3"/>
      <c r="I266" s="3"/>
      <c r="J266" s="4"/>
      <c r="K266" s="4" t="s">
        <v>48</v>
      </c>
      <c r="L266" s="4" t="s">
        <v>45</v>
      </c>
      <c r="M266" s="5">
        <v>1</v>
      </c>
      <c r="N266" s="6">
        <v>15000</v>
      </c>
      <c r="O266" s="6">
        <v>15000</v>
      </c>
      <c r="P266" s="6">
        <v>0</v>
      </c>
      <c r="Q266" s="6">
        <v>15000</v>
      </c>
      <c r="R266" s="6">
        <v>0</v>
      </c>
      <c r="S266" s="6">
        <v>0</v>
      </c>
      <c r="T266" s="6">
        <v>1500</v>
      </c>
      <c r="U266" s="6">
        <v>0</v>
      </c>
      <c r="V266" s="6">
        <v>0</v>
      </c>
      <c r="W266" s="6">
        <v>16500</v>
      </c>
      <c r="X266" s="4" t="s">
        <v>43</v>
      </c>
      <c r="Y266" s="7">
        <v>16500</v>
      </c>
      <c r="Z266" s="4"/>
      <c r="AA266" s="4"/>
      <c r="AB266" s="4"/>
    </row>
    <row r="267" spans="1:28" x14ac:dyDescent="0.25">
      <c r="A267" s="8" t="s">
        <v>483</v>
      </c>
      <c r="B267" s="8" t="s">
        <v>484</v>
      </c>
      <c r="C267" s="8" t="s">
        <v>37</v>
      </c>
      <c r="D267" s="8" t="s">
        <v>38</v>
      </c>
      <c r="E267" s="8" t="s">
        <v>39</v>
      </c>
      <c r="F267" s="8"/>
      <c r="G267" s="8" t="s">
        <v>40</v>
      </c>
      <c r="H267" s="8"/>
      <c r="I267" s="8"/>
      <c r="J267" s="9"/>
      <c r="K267" s="9" t="s">
        <v>48</v>
      </c>
      <c r="L267" s="9" t="s">
        <v>45</v>
      </c>
      <c r="M267" s="10">
        <v>1</v>
      </c>
      <c r="N267" s="11">
        <v>15000</v>
      </c>
      <c r="O267" s="11">
        <v>15000</v>
      </c>
      <c r="P267" s="11">
        <v>0</v>
      </c>
      <c r="Q267" s="11">
        <v>15000</v>
      </c>
      <c r="R267" s="11">
        <v>0</v>
      </c>
      <c r="S267" s="11">
        <v>0</v>
      </c>
      <c r="T267" s="11">
        <v>1500</v>
      </c>
      <c r="U267" s="11">
        <v>0</v>
      </c>
      <c r="V267" s="11">
        <v>0</v>
      </c>
      <c r="W267" s="11">
        <v>16500</v>
      </c>
      <c r="X267" s="9" t="s">
        <v>43</v>
      </c>
      <c r="Y267" s="12">
        <v>16500</v>
      </c>
      <c r="Z267" s="9"/>
      <c r="AA267" s="9"/>
      <c r="AB267" s="9"/>
    </row>
    <row r="268" spans="1:28" x14ac:dyDescent="0.25">
      <c r="A268" s="3" t="s">
        <v>485</v>
      </c>
      <c r="B268" s="3" t="s">
        <v>486</v>
      </c>
      <c r="C268" s="3" t="s">
        <v>37</v>
      </c>
      <c r="D268" s="3" t="s">
        <v>38</v>
      </c>
      <c r="E268" s="3" t="s">
        <v>39</v>
      </c>
      <c r="F268" s="3"/>
      <c r="G268" s="3" t="s">
        <v>40</v>
      </c>
      <c r="H268" s="3"/>
      <c r="I268" s="3"/>
      <c r="J268" s="4"/>
      <c r="K268" s="4" t="s">
        <v>51</v>
      </c>
      <c r="L268" s="4" t="s">
        <v>42</v>
      </c>
      <c r="M268" s="5">
        <v>1</v>
      </c>
      <c r="N268" s="6">
        <v>20000</v>
      </c>
      <c r="O268" s="6">
        <v>20000</v>
      </c>
      <c r="P268" s="6">
        <v>0</v>
      </c>
      <c r="Q268" s="6">
        <v>20000</v>
      </c>
      <c r="R268" s="6">
        <v>0</v>
      </c>
      <c r="S268" s="6">
        <v>0</v>
      </c>
      <c r="T268" s="6">
        <v>2000</v>
      </c>
      <c r="U268" s="6">
        <v>0</v>
      </c>
      <c r="V268" s="6">
        <v>0</v>
      </c>
      <c r="W268" s="6">
        <v>22000</v>
      </c>
      <c r="X268" s="4" t="s">
        <v>43</v>
      </c>
      <c r="Y268" s="7">
        <v>22000</v>
      </c>
      <c r="Z268" s="4"/>
      <c r="AA268" s="4"/>
      <c r="AB268" s="4"/>
    </row>
    <row r="269" spans="1:28" x14ac:dyDescent="0.25">
      <c r="A269" s="8" t="s">
        <v>487</v>
      </c>
      <c r="B269" s="8" t="s">
        <v>488</v>
      </c>
      <c r="C269" s="8" t="s">
        <v>37</v>
      </c>
      <c r="D269" s="8" t="s">
        <v>38</v>
      </c>
      <c r="E269" s="8" t="s">
        <v>39</v>
      </c>
      <c r="F269" s="8"/>
      <c r="G269" s="8" t="s">
        <v>40</v>
      </c>
      <c r="H269" s="8"/>
      <c r="I269" s="8"/>
      <c r="J269" s="9"/>
      <c r="K269" s="9" t="s">
        <v>48</v>
      </c>
      <c r="L269" s="9" t="s">
        <v>45</v>
      </c>
      <c r="M269" s="10">
        <v>3</v>
      </c>
      <c r="N269" s="11">
        <v>15000</v>
      </c>
      <c r="O269" s="11">
        <v>45000</v>
      </c>
      <c r="P269" s="11">
        <v>0</v>
      </c>
      <c r="Q269" s="11">
        <v>45000</v>
      </c>
      <c r="R269" s="11">
        <v>0</v>
      </c>
      <c r="S269" s="11">
        <v>0</v>
      </c>
      <c r="T269" s="11">
        <v>4500</v>
      </c>
      <c r="U269" s="11">
        <v>0</v>
      </c>
      <c r="V269" s="11">
        <v>0</v>
      </c>
      <c r="W269" s="11">
        <v>49500</v>
      </c>
      <c r="X269" s="9" t="s">
        <v>43</v>
      </c>
      <c r="Y269" s="12">
        <v>49500</v>
      </c>
      <c r="Z269" s="9"/>
      <c r="AA269" s="9"/>
      <c r="AB269" s="9"/>
    </row>
    <row r="270" spans="1:28" x14ac:dyDescent="0.25">
      <c r="A270" s="3" t="s">
        <v>489</v>
      </c>
      <c r="B270" s="3" t="s">
        <v>490</v>
      </c>
      <c r="C270" s="3" t="s">
        <v>37</v>
      </c>
      <c r="D270" s="3" t="s">
        <v>38</v>
      </c>
      <c r="E270" s="3" t="s">
        <v>39</v>
      </c>
      <c r="F270" s="3"/>
      <c r="G270" s="3" t="s">
        <v>40</v>
      </c>
      <c r="H270" s="3"/>
      <c r="I270" s="3"/>
      <c r="J270" s="4"/>
      <c r="K270" s="4" t="s">
        <v>48</v>
      </c>
      <c r="L270" s="4" t="s">
        <v>45</v>
      </c>
      <c r="M270" s="5">
        <v>1</v>
      </c>
      <c r="N270" s="6">
        <v>15000</v>
      </c>
      <c r="O270" s="6">
        <v>15000</v>
      </c>
      <c r="P270" s="6">
        <v>0</v>
      </c>
      <c r="Q270" s="6">
        <v>15000</v>
      </c>
      <c r="R270" s="6">
        <v>0</v>
      </c>
      <c r="S270" s="6">
        <v>0</v>
      </c>
      <c r="T270" s="6">
        <v>1500</v>
      </c>
      <c r="U270" s="6">
        <v>0</v>
      </c>
      <c r="V270" s="6">
        <v>0</v>
      </c>
      <c r="W270" s="6">
        <v>16500</v>
      </c>
      <c r="X270" s="4" t="s">
        <v>43</v>
      </c>
      <c r="Y270" s="7">
        <v>16500</v>
      </c>
      <c r="Z270" s="4"/>
      <c r="AA270" s="4"/>
      <c r="AB270" s="4"/>
    </row>
    <row r="271" spans="1:28" x14ac:dyDescent="0.25">
      <c r="A271" s="8" t="s">
        <v>491</v>
      </c>
      <c r="B271" s="8" t="s">
        <v>492</v>
      </c>
      <c r="C271" s="8" t="s">
        <v>37</v>
      </c>
      <c r="D271" s="8" t="s">
        <v>38</v>
      </c>
      <c r="E271" s="8" t="s">
        <v>39</v>
      </c>
      <c r="F271" s="8"/>
      <c r="G271" s="8" t="s">
        <v>40</v>
      </c>
      <c r="H271" s="8"/>
      <c r="I271" s="8"/>
      <c r="J271" s="9"/>
      <c r="K271" s="9" t="s">
        <v>48</v>
      </c>
      <c r="L271" s="9" t="s">
        <v>45</v>
      </c>
      <c r="M271" s="10">
        <v>1</v>
      </c>
      <c r="N271" s="11">
        <v>15000</v>
      </c>
      <c r="O271" s="11">
        <v>15000</v>
      </c>
      <c r="P271" s="11">
        <v>0</v>
      </c>
      <c r="Q271" s="11">
        <v>15000</v>
      </c>
      <c r="R271" s="11">
        <v>0</v>
      </c>
      <c r="S271" s="11">
        <v>0</v>
      </c>
      <c r="T271" s="11">
        <v>1500</v>
      </c>
      <c r="U271" s="11">
        <v>0</v>
      </c>
      <c r="V271" s="11">
        <v>0</v>
      </c>
      <c r="W271" s="11">
        <v>16500</v>
      </c>
      <c r="X271" s="9" t="s">
        <v>43</v>
      </c>
      <c r="Y271" s="12">
        <v>16500</v>
      </c>
      <c r="Z271" s="9"/>
      <c r="AA271" s="9"/>
      <c r="AB271" s="9"/>
    </row>
    <row r="272" spans="1:28" x14ac:dyDescent="0.25">
      <c r="A272" s="3" t="s">
        <v>493</v>
      </c>
      <c r="B272" s="3" t="s">
        <v>494</v>
      </c>
      <c r="C272" s="3" t="s">
        <v>37</v>
      </c>
      <c r="D272" s="3" t="s">
        <v>38</v>
      </c>
      <c r="E272" s="3" t="s">
        <v>39</v>
      </c>
      <c r="F272" s="3"/>
      <c r="G272" s="3" t="s">
        <v>40</v>
      </c>
      <c r="H272" s="3"/>
      <c r="I272" s="3"/>
      <c r="J272" s="4"/>
      <c r="K272" s="4" t="s">
        <v>79</v>
      </c>
      <c r="L272" s="4" t="s">
        <v>45</v>
      </c>
      <c r="M272" s="5">
        <v>1</v>
      </c>
      <c r="N272" s="6">
        <v>15000</v>
      </c>
      <c r="O272" s="6">
        <v>15000</v>
      </c>
      <c r="P272" s="6">
        <v>0</v>
      </c>
      <c r="Q272" s="6">
        <v>37000</v>
      </c>
      <c r="R272" s="6">
        <v>0</v>
      </c>
      <c r="S272" s="6">
        <v>0</v>
      </c>
      <c r="T272" s="6">
        <v>3700</v>
      </c>
      <c r="U272" s="6">
        <v>0</v>
      </c>
      <c r="V272" s="6">
        <v>0</v>
      </c>
      <c r="W272" s="6">
        <v>40700</v>
      </c>
      <c r="X272" s="4" t="s">
        <v>43</v>
      </c>
      <c r="Y272" s="7">
        <v>40700</v>
      </c>
      <c r="Z272" s="4"/>
      <c r="AA272" s="4"/>
      <c r="AB272" s="4"/>
    </row>
    <row r="273" spans="1:28" x14ac:dyDescent="0.25">
      <c r="A273" s="3" t="s">
        <v>493</v>
      </c>
      <c r="B273" s="3" t="s">
        <v>494</v>
      </c>
      <c r="C273" s="3" t="s">
        <v>37</v>
      </c>
      <c r="D273" s="3" t="s">
        <v>38</v>
      </c>
      <c r="E273" s="3" t="s">
        <v>39</v>
      </c>
      <c r="F273" s="3"/>
      <c r="G273" s="3" t="s">
        <v>40</v>
      </c>
      <c r="H273" s="3"/>
      <c r="I273" s="3"/>
      <c r="J273" s="4"/>
      <c r="K273" s="4" t="s">
        <v>238</v>
      </c>
      <c r="L273" s="4" t="s">
        <v>45</v>
      </c>
      <c r="M273" s="5">
        <v>1</v>
      </c>
      <c r="N273" s="6">
        <v>22000</v>
      </c>
      <c r="O273" s="6">
        <v>22000</v>
      </c>
      <c r="P273" s="6">
        <v>0</v>
      </c>
      <c r="Q273" s="6"/>
      <c r="R273" s="6"/>
      <c r="S273" s="6"/>
      <c r="T273" s="6"/>
      <c r="U273" s="6"/>
      <c r="V273" s="6"/>
      <c r="W273" s="6"/>
      <c r="X273" s="4"/>
      <c r="Y273" s="7"/>
      <c r="Z273" s="4"/>
      <c r="AA273" s="4"/>
      <c r="AB273" s="4"/>
    </row>
    <row r="274" spans="1:28" x14ac:dyDescent="0.25">
      <c r="A274" s="8" t="s">
        <v>495</v>
      </c>
      <c r="B274" s="8" t="s">
        <v>496</v>
      </c>
      <c r="C274" s="8" t="s">
        <v>37</v>
      </c>
      <c r="D274" s="8" t="s">
        <v>38</v>
      </c>
      <c r="E274" s="8" t="s">
        <v>39</v>
      </c>
      <c r="F274" s="8"/>
      <c r="G274" s="8" t="s">
        <v>40</v>
      </c>
      <c r="H274" s="8"/>
      <c r="I274" s="8"/>
      <c r="J274" s="9"/>
      <c r="K274" s="9" t="s">
        <v>48</v>
      </c>
      <c r="L274" s="9" t="s">
        <v>45</v>
      </c>
      <c r="M274" s="10">
        <v>1</v>
      </c>
      <c r="N274" s="11">
        <v>15000</v>
      </c>
      <c r="O274" s="11">
        <v>15000</v>
      </c>
      <c r="P274" s="11">
        <v>0</v>
      </c>
      <c r="Q274" s="11">
        <v>15000</v>
      </c>
      <c r="R274" s="11">
        <v>0</v>
      </c>
      <c r="S274" s="11">
        <v>0</v>
      </c>
      <c r="T274" s="11">
        <v>1500</v>
      </c>
      <c r="U274" s="11">
        <v>0</v>
      </c>
      <c r="V274" s="11">
        <v>0</v>
      </c>
      <c r="W274" s="11">
        <v>16500</v>
      </c>
      <c r="X274" s="9" t="s">
        <v>43</v>
      </c>
      <c r="Y274" s="12">
        <v>16500</v>
      </c>
      <c r="Z274" s="9"/>
      <c r="AA274" s="9"/>
      <c r="AB274" s="9"/>
    </row>
    <row r="275" spans="1:28" x14ac:dyDescent="0.25">
      <c r="A275" s="3" t="s">
        <v>497</v>
      </c>
      <c r="B275" s="3" t="s">
        <v>498</v>
      </c>
      <c r="C275" s="3" t="s">
        <v>37</v>
      </c>
      <c r="D275" s="3" t="s">
        <v>38</v>
      </c>
      <c r="E275" s="3" t="s">
        <v>39</v>
      </c>
      <c r="F275" s="3"/>
      <c r="G275" s="3" t="s">
        <v>40</v>
      </c>
      <c r="H275" s="3"/>
      <c r="I275" s="3"/>
      <c r="J275" s="4"/>
      <c r="K275" s="4" t="s">
        <v>48</v>
      </c>
      <c r="L275" s="4" t="s">
        <v>45</v>
      </c>
      <c r="M275" s="5">
        <v>1</v>
      </c>
      <c r="N275" s="6">
        <v>15000</v>
      </c>
      <c r="O275" s="6">
        <v>15000</v>
      </c>
      <c r="P275" s="6">
        <v>0</v>
      </c>
      <c r="Q275" s="6">
        <v>15000</v>
      </c>
      <c r="R275" s="6">
        <v>0</v>
      </c>
      <c r="S275" s="6">
        <v>0</v>
      </c>
      <c r="T275" s="6">
        <v>1500</v>
      </c>
      <c r="U275" s="6">
        <v>0</v>
      </c>
      <c r="V275" s="6">
        <v>0</v>
      </c>
      <c r="W275" s="6">
        <v>16500</v>
      </c>
      <c r="X275" s="4" t="s">
        <v>43</v>
      </c>
      <c r="Y275" s="7">
        <v>16500</v>
      </c>
      <c r="Z275" s="4"/>
      <c r="AA275" s="4"/>
      <c r="AB275" s="4"/>
    </row>
    <row r="276" spans="1:28" x14ac:dyDescent="0.25">
      <c r="A276" s="8" t="s">
        <v>499</v>
      </c>
      <c r="B276" s="8" t="s">
        <v>500</v>
      </c>
      <c r="C276" s="8" t="s">
        <v>37</v>
      </c>
      <c r="D276" s="8" t="s">
        <v>38</v>
      </c>
      <c r="E276" s="8" t="s">
        <v>39</v>
      </c>
      <c r="F276" s="8"/>
      <c r="G276" s="8" t="s">
        <v>40</v>
      </c>
      <c r="H276" s="8"/>
      <c r="I276" s="8"/>
      <c r="J276" s="9"/>
      <c r="K276" s="9" t="s">
        <v>48</v>
      </c>
      <c r="L276" s="9" t="s">
        <v>45</v>
      </c>
      <c r="M276" s="10">
        <v>1</v>
      </c>
      <c r="N276" s="11">
        <v>15000</v>
      </c>
      <c r="O276" s="11">
        <v>15000</v>
      </c>
      <c r="P276" s="11">
        <v>0</v>
      </c>
      <c r="Q276" s="11">
        <v>15000</v>
      </c>
      <c r="R276" s="11">
        <v>0</v>
      </c>
      <c r="S276" s="11">
        <v>0</v>
      </c>
      <c r="T276" s="11">
        <v>1500</v>
      </c>
      <c r="U276" s="11">
        <v>0</v>
      </c>
      <c r="V276" s="11">
        <v>0</v>
      </c>
      <c r="W276" s="11">
        <v>16500</v>
      </c>
      <c r="X276" s="9" t="s">
        <v>43</v>
      </c>
      <c r="Y276" s="12">
        <v>16500</v>
      </c>
      <c r="Z276" s="9"/>
      <c r="AA276" s="9"/>
      <c r="AB276" s="9"/>
    </row>
    <row r="277" spans="1:28" x14ac:dyDescent="0.25">
      <c r="A277" s="3" t="s">
        <v>501</v>
      </c>
      <c r="B277" s="3" t="s">
        <v>502</v>
      </c>
      <c r="C277" s="3" t="s">
        <v>37</v>
      </c>
      <c r="D277" s="3" t="s">
        <v>38</v>
      </c>
      <c r="E277" s="3" t="s">
        <v>39</v>
      </c>
      <c r="F277" s="3"/>
      <c r="G277" s="3" t="s">
        <v>40</v>
      </c>
      <c r="H277" s="3"/>
      <c r="I277" s="3"/>
      <c r="J277" s="4"/>
      <c r="K277" s="4" t="s">
        <v>238</v>
      </c>
      <c r="L277" s="4" t="s">
        <v>45</v>
      </c>
      <c r="M277" s="5">
        <v>1</v>
      </c>
      <c r="N277" s="6">
        <v>22000</v>
      </c>
      <c r="O277" s="6">
        <v>22000</v>
      </c>
      <c r="P277" s="6">
        <v>0</v>
      </c>
      <c r="Q277" s="6">
        <v>22000</v>
      </c>
      <c r="R277" s="6">
        <v>0</v>
      </c>
      <c r="S277" s="6">
        <v>0</v>
      </c>
      <c r="T277" s="6">
        <v>2200</v>
      </c>
      <c r="U277" s="6">
        <v>0</v>
      </c>
      <c r="V277" s="6">
        <v>0</v>
      </c>
      <c r="W277" s="6">
        <v>24200</v>
      </c>
      <c r="X277" s="4" t="s">
        <v>43</v>
      </c>
      <c r="Y277" s="7">
        <v>24200</v>
      </c>
      <c r="Z277" s="4"/>
      <c r="AA277" s="4"/>
      <c r="AB277" s="4"/>
    </row>
    <row r="278" spans="1:28" x14ac:dyDescent="0.25">
      <c r="A278" s="8" t="s">
        <v>503</v>
      </c>
      <c r="B278" s="8" t="s">
        <v>504</v>
      </c>
      <c r="C278" s="8" t="s">
        <v>37</v>
      </c>
      <c r="D278" s="8" t="s">
        <v>38</v>
      </c>
      <c r="E278" s="8" t="s">
        <v>39</v>
      </c>
      <c r="F278" s="8"/>
      <c r="G278" s="8" t="s">
        <v>40</v>
      </c>
      <c r="H278" s="8"/>
      <c r="I278" s="8"/>
      <c r="J278" s="9"/>
      <c r="K278" s="9" t="s">
        <v>51</v>
      </c>
      <c r="L278" s="9" t="s">
        <v>42</v>
      </c>
      <c r="M278" s="10">
        <v>1</v>
      </c>
      <c r="N278" s="11">
        <v>20000</v>
      </c>
      <c r="O278" s="11">
        <v>20000</v>
      </c>
      <c r="P278" s="11">
        <v>0</v>
      </c>
      <c r="Q278" s="11">
        <v>20000</v>
      </c>
      <c r="R278" s="11">
        <v>0</v>
      </c>
      <c r="S278" s="11">
        <v>0</v>
      </c>
      <c r="T278" s="11">
        <v>2000</v>
      </c>
      <c r="U278" s="11">
        <v>0</v>
      </c>
      <c r="V278" s="11">
        <v>0</v>
      </c>
      <c r="W278" s="11">
        <v>22000</v>
      </c>
      <c r="X278" s="9" t="s">
        <v>43</v>
      </c>
      <c r="Y278" s="12">
        <v>22000</v>
      </c>
      <c r="Z278" s="9"/>
      <c r="AA278" s="9"/>
      <c r="AB278" s="9"/>
    </row>
    <row r="279" spans="1:28" x14ac:dyDescent="0.25">
      <c r="A279" s="3" t="s">
        <v>505</v>
      </c>
      <c r="B279" s="3" t="s">
        <v>506</v>
      </c>
      <c r="C279" s="3" t="s">
        <v>37</v>
      </c>
      <c r="D279" s="3" t="s">
        <v>38</v>
      </c>
      <c r="E279" s="3" t="s">
        <v>39</v>
      </c>
      <c r="F279" s="3"/>
      <c r="G279" s="3" t="s">
        <v>40</v>
      </c>
      <c r="H279" s="3"/>
      <c r="I279" s="3"/>
      <c r="J279" s="4"/>
      <c r="K279" s="4" t="s">
        <v>51</v>
      </c>
      <c r="L279" s="4" t="s">
        <v>42</v>
      </c>
      <c r="M279" s="5">
        <v>1</v>
      </c>
      <c r="N279" s="6">
        <v>20000</v>
      </c>
      <c r="O279" s="6">
        <v>20000</v>
      </c>
      <c r="P279" s="6">
        <v>0</v>
      </c>
      <c r="Q279" s="6">
        <v>20000</v>
      </c>
      <c r="R279" s="6">
        <v>0</v>
      </c>
      <c r="S279" s="6">
        <v>0</v>
      </c>
      <c r="T279" s="6">
        <v>2000</v>
      </c>
      <c r="U279" s="6">
        <v>0</v>
      </c>
      <c r="V279" s="6">
        <v>0</v>
      </c>
      <c r="W279" s="6">
        <v>22000</v>
      </c>
      <c r="X279" s="4" t="s">
        <v>43</v>
      </c>
      <c r="Y279" s="7">
        <v>22000</v>
      </c>
      <c r="Z279" s="4"/>
      <c r="AA279" s="4"/>
      <c r="AB279" s="4"/>
    </row>
    <row r="280" spans="1:28" x14ac:dyDescent="0.25">
      <c r="A280" s="8" t="s">
        <v>507</v>
      </c>
      <c r="B280" s="8" t="s">
        <v>508</v>
      </c>
      <c r="C280" s="8" t="s">
        <v>37</v>
      </c>
      <c r="D280" s="8" t="s">
        <v>38</v>
      </c>
      <c r="E280" s="8" t="s">
        <v>39</v>
      </c>
      <c r="F280" s="8"/>
      <c r="G280" s="8" t="s">
        <v>40</v>
      </c>
      <c r="H280" s="8"/>
      <c r="I280" s="8"/>
      <c r="J280" s="9"/>
      <c r="K280" s="9" t="s">
        <v>51</v>
      </c>
      <c r="L280" s="9" t="s">
        <v>42</v>
      </c>
      <c r="M280" s="10">
        <v>1</v>
      </c>
      <c r="N280" s="11">
        <v>20000</v>
      </c>
      <c r="O280" s="11">
        <v>20000</v>
      </c>
      <c r="P280" s="11">
        <v>0</v>
      </c>
      <c r="Q280" s="11">
        <v>20000</v>
      </c>
      <c r="R280" s="11">
        <v>0</v>
      </c>
      <c r="S280" s="11">
        <v>0</v>
      </c>
      <c r="T280" s="11">
        <v>2000</v>
      </c>
      <c r="U280" s="11">
        <v>0</v>
      </c>
      <c r="V280" s="11">
        <v>0</v>
      </c>
      <c r="W280" s="11">
        <v>22000</v>
      </c>
      <c r="X280" s="9" t="s">
        <v>43</v>
      </c>
      <c r="Y280" s="12">
        <v>22000</v>
      </c>
      <c r="Z280" s="9"/>
      <c r="AA280" s="9"/>
      <c r="AB280" s="9"/>
    </row>
    <row r="281" spans="1:28" x14ac:dyDescent="0.25">
      <c r="A281" s="3" t="s">
        <v>509</v>
      </c>
      <c r="B281" s="3" t="s">
        <v>510</v>
      </c>
      <c r="C281" s="3" t="s">
        <v>37</v>
      </c>
      <c r="D281" s="3" t="s">
        <v>38</v>
      </c>
      <c r="E281" s="3" t="s">
        <v>39</v>
      </c>
      <c r="F281" s="3"/>
      <c r="G281" s="3" t="s">
        <v>40</v>
      </c>
      <c r="H281" s="3"/>
      <c r="I281" s="3"/>
      <c r="J281" s="4"/>
      <c r="K281" s="4" t="s">
        <v>66</v>
      </c>
      <c r="L281" s="4" t="s">
        <v>45</v>
      </c>
      <c r="M281" s="5">
        <v>1</v>
      </c>
      <c r="N281" s="6">
        <v>18000</v>
      </c>
      <c r="O281" s="6">
        <v>18000</v>
      </c>
      <c r="P281" s="6">
        <v>0</v>
      </c>
      <c r="Q281" s="6">
        <v>18000</v>
      </c>
      <c r="R281" s="6">
        <v>0</v>
      </c>
      <c r="S281" s="6">
        <v>0</v>
      </c>
      <c r="T281" s="6">
        <v>1800</v>
      </c>
      <c r="U281" s="6">
        <v>0</v>
      </c>
      <c r="V281" s="6">
        <v>0</v>
      </c>
      <c r="W281" s="6">
        <v>19800</v>
      </c>
      <c r="X281" s="4" t="s">
        <v>43</v>
      </c>
      <c r="Y281" s="7">
        <v>19800</v>
      </c>
      <c r="Z281" s="4"/>
      <c r="AA281" s="4"/>
      <c r="AB281" s="4"/>
    </row>
    <row r="282" spans="1:28" x14ac:dyDescent="0.25">
      <c r="A282" s="8" t="s">
        <v>511</v>
      </c>
      <c r="B282" s="8" t="s">
        <v>512</v>
      </c>
      <c r="C282" s="8" t="s">
        <v>37</v>
      </c>
      <c r="D282" s="8" t="s">
        <v>38</v>
      </c>
      <c r="E282" s="8" t="s">
        <v>39</v>
      </c>
      <c r="F282" s="8"/>
      <c r="G282" s="8" t="s">
        <v>40</v>
      </c>
      <c r="H282" s="8"/>
      <c r="I282" s="8"/>
      <c r="J282" s="9"/>
      <c r="K282" s="9" t="s">
        <v>84</v>
      </c>
      <c r="L282" s="9" t="s">
        <v>45</v>
      </c>
      <c r="M282" s="10">
        <v>1</v>
      </c>
      <c r="N282" s="11">
        <v>18000</v>
      </c>
      <c r="O282" s="11">
        <v>18000</v>
      </c>
      <c r="P282" s="11">
        <v>0</v>
      </c>
      <c r="Q282" s="11">
        <v>18000</v>
      </c>
      <c r="R282" s="11">
        <v>0</v>
      </c>
      <c r="S282" s="11">
        <v>0</v>
      </c>
      <c r="T282" s="11">
        <v>1800</v>
      </c>
      <c r="U282" s="11">
        <v>0</v>
      </c>
      <c r="V282" s="11">
        <v>0</v>
      </c>
      <c r="W282" s="11">
        <v>19800</v>
      </c>
      <c r="X282" s="9" t="s">
        <v>43</v>
      </c>
      <c r="Y282" s="12">
        <v>19800</v>
      </c>
      <c r="Z282" s="9"/>
      <c r="AA282" s="9"/>
      <c r="AB282" s="9"/>
    </row>
    <row r="283" spans="1:28" x14ac:dyDescent="0.25">
      <c r="A283" s="3" t="s">
        <v>513</v>
      </c>
      <c r="B283" s="3" t="s">
        <v>514</v>
      </c>
      <c r="C283" s="3" t="s">
        <v>37</v>
      </c>
      <c r="D283" s="3" t="s">
        <v>38</v>
      </c>
      <c r="E283" s="3" t="s">
        <v>39</v>
      </c>
      <c r="F283" s="3"/>
      <c r="G283" s="3" t="s">
        <v>40</v>
      </c>
      <c r="H283" s="3"/>
      <c r="I283" s="3"/>
      <c r="J283" s="4"/>
      <c r="K283" s="4" t="s">
        <v>48</v>
      </c>
      <c r="L283" s="4" t="s">
        <v>45</v>
      </c>
      <c r="M283" s="5">
        <v>4</v>
      </c>
      <c r="N283" s="6">
        <v>15000</v>
      </c>
      <c r="O283" s="6">
        <v>60000</v>
      </c>
      <c r="P283" s="6">
        <v>0</v>
      </c>
      <c r="Q283" s="6">
        <v>60000</v>
      </c>
      <c r="R283" s="6">
        <v>0</v>
      </c>
      <c r="S283" s="6">
        <v>0</v>
      </c>
      <c r="T283" s="6">
        <v>6000</v>
      </c>
      <c r="U283" s="6">
        <v>0</v>
      </c>
      <c r="V283" s="6">
        <v>0</v>
      </c>
      <c r="W283" s="6">
        <v>66000</v>
      </c>
      <c r="X283" s="4" t="s">
        <v>43</v>
      </c>
      <c r="Y283" s="7">
        <v>66000</v>
      </c>
      <c r="Z283" s="4"/>
      <c r="AA283" s="4"/>
      <c r="AB283" s="4"/>
    </row>
    <row r="284" spans="1:28" x14ac:dyDescent="0.25">
      <c r="A284" s="8" t="s">
        <v>515</v>
      </c>
      <c r="B284" s="8" t="s">
        <v>516</v>
      </c>
      <c r="C284" s="8" t="s">
        <v>37</v>
      </c>
      <c r="D284" s="8" t="s">
        <v>38</v>
      </c>
      <c r="E284" s="8" t="s">
        <v>39</v>
      </c>
      <c r="F284" s="8"/>
      <c r="G284" s="8" t="s">
        <v>40</v>
      </c>
      <c r="H284" s="8"/>
      <c r="I284" s="8"/>
      <c r="J284" s="9"/>
      <c r="K284" s="9" t="s">
        <v>238</v>
      </c>
      <c r="L284" s="9" t="s">
        <v>45</v>
      </c>
      <c r="M284" s="10">
        <v>1</v>
      </c>
      <c r="N284" s="11">
        <v>22000</v>
      </c>
      <c r="O284" s="11">
        <v>22000</v>
      </c>
      <c r="P284" s="11">
        <v>0</v>
      </c>
      <c r="Q284" s="11">
        <v>22000</v>
      </c>
      <c r="R284" s="11">
        <v>0</v>
      </c>
      <c r="S284" s="11">
        <v>0</v>
      </c>
      <c r="T284" s="11">
        <v>2200</v>
      </c>
      <c r="U284" s="11">
        <v>0</v>
      </c>
      <c r="V284" s="11">
        <v>0</v>
      </c>
      <c r="W284" s="11">
        <v>24200</v>
      </c>
      <c r="X284" s="9" t="s">
        <v>43</v>
      </c>
      <c r="Y284" s="12">
        <v>24200</v>
      </c>
      <c r="Z284" s="9"/>
      <c r="AA284" s="9"/>
      <c r="AB284" s="9"/>
    </row>
    <row r="285" spans="1:28" x14ac:dyDescent="0.25">
      <c r="A285" s="3" t="s">
        <v>517</v>
      </c>
      <c r="B285" s="3" t="s">
        <v>518</v>
      </c>
      <c r="C285" s="3" t="s">
        <v>37</v>
      </c>
      <c r="D285" s="3" t="s">
        <v>38</v>
      </c>
      <c r="E285" s="3" t="s">
        <v>39</v>
      </c>
      <c r="F285" s="3"/>
      <c r="G285" s="3" t="s">
        <v>40</v>
      </c>
      <c r="H285" s="3"/>
      <c r="I285" s="3"/>
      <c r="J285" s="4"/>
      <c r="K285" s="4" t="s">
        <v>48</v>
      </c>
      <c r="L285" s="4" t="s">
        <v>45</v>
      </c>
      <c r="M285" s="5">
        <v>1</v>
      </c>
      <c r="N285" s="6">
        <v>15000</v>
      </c>
      <c r="O285" s="6">
        <v>15000</v>
      </c>
      <c r="P285" s="6">
        <v>0</v>
      </c>
      <c r="Q285" s="6">
        <v>15000</v>
      </c>
      <c r="R285" s="6">
        <v>0</v>
      </c>
      <c r="S285" s="6">
        <v>0</v>
      </c>
      <c r="T285" s="6">
        <v>1500</v>
      </c>
      <c r="U285" s="6">
        <v>0</v>
      </c>
      <c r="V285" s="6">
        <v>0</v>
      </c>
      <c r="W285" s="6">
        <v>16500</v>
      </c>
      <c r="X285" s="4" t="s">
        <v>43</v>
      </c>
      <c r="Y285" s="7">
        <v>16500</v>
      </c>
      <c r="Z285" s="4"/>
      <c r="AA285" s="4"/>
      <c r="AB285" s="4"/>
    </row>
    <row r="286" spans="1:28" x14ac:dyDescent="0.25">
      <c r="A286" s="8" t="s">
        <v>519</v>
      </c>
      <c r="B286" s="8" t="s">
        <v>520</v>
      </c>
      <c r="C286" s="8" t="s">
        <v>37</v>
      </c>
      <c r="D286" s="8" t="s">
        <v>38</v>
      </c>
      <c r="E286" s="8" t="s">
        <v>39</v>
      </c>
      <c r="F286" s="8"/>
      <c r="G286" s="8" t="s">
        <v>40</v>
      </c>
      <c r="H286" s="8"/>
      <c r="I286" s="8"/>
      <c r="J286" s="9"/>
      <c r="K286" s="9" t="s">
        <v>48</v>
      </c>
      <c r="L286" s="9" t="s">
        <v>45</v>
      </c>
      <c r="M286" s="10">
        <v>1</v>
      </c>
      <c r="N286" s="11">
        <v>15000</v>
      </c>
      <c r="O286" s="11">
        <v>15000</v>
      </c>
      <c r="P286" s="11">
        <v>0</v>
      </c>
      <c r="Q286" s="11">
        <v>15000</v>
      </c>
      <c r="R286" s="11">
        <v>0</v>
      </c>
      <c r="S286" s="11">
        <v>0</v>
      </c>
      <c r="T286" s="11">
        <v>1500</v>
      </c>
      <c r="U286" s="11">
        <v>0</v>
      </c>
      <c r="V286" s="11">
        <v>0</v>
      </c>
      <c r="W286" s="11">
        <v>16500</v>
      </c>
      <c r="X286" s="9" t="s">
        <v>43</v>
      </c>
      <c r="Y286" s="12">
        <v>16500</v>
      </c>
      <c r="Z286" s="9"/>
      <c r="AA286" s="9"/>
      <c r="AB286" s="9"/>
    </row>
    <row r="287" spans="1:28" x14ac:dyDescent="0.25">
      <c r="A287" s="3" t="s">
        <v>521</v>
      </c>
      <c r="B287" s="3" t="s">
        <v>522</v>
      </c>
      <c r="C287" s="3" t="s">
        <v>37</v>
      </c>
      <c r="D287" s="3" t="s">
        <v>38</v>
      </c>
      <c r="E287" s="3" t="s">
        <v>39</v>
      </c>
      <c r="F287" s="3"/>
      <c r="G287" s="3" t="s">
        <v>40</v>
      </c>
      <c r="H287" s="3"/>
      <c r="I287" s="3"/>
      <c r="J287" s="4"/>
      <c r="K287" s="4" t="s">
        <v>48</v>
      </c>
      <c r="L287" s="4" t="s">
        <v>45</v>
      </c>
      <c r="M287" s="5">
        <v>2</v>
      </c>
      <c r="N287" s="6">
        <v>15000</v>
      </c>
      <c r="O287" s="6">
        <v>30000</v>
      </c>
      <c r="P287" s="6">
        <v>0</v>
      </c>
      <c r="Q287" s="6">
        <v>102000</v>
      </c>
      <c r="R287" s="6">
        <v>0</v>
      </c>
      <c r="S287" s="6">
        <v>0</v>
      </c>
      <c r="T287" s="6">
        <v>10200</v>
      </c>
      <c r="U287" s="6">
        <v>0</v>
      </c>
      <c r="V287" s="6">
        <v>0</v>
      </c>
      <c r="W287" s="6">
        <v>112200</v>
      </c>
      <c r="X287" s="4" t="s">
        <v>43</v>
      </c>
      <c r="Y287" s="7">
        <v>112200</v>
      </c>
      <c r="Z287" s="4"/>
      <c r="AA287" s="4"/>
      <c r="AB287" s="4"/>
    </row>
    <row r="288" spans="1:28" x14ac:dyDescent="0.25">
      <c r="A288" s="3" t="s">
        <v>521</v>
      </c>
      <c r="B288" s="3" t="s">
        <v>522</v>
      </c>
      <c r="C288" s="3" t="s">
        <v>37</v>
      </c>
      <c r="D288" s="3" t="s">
        <v>38</v>
      </c>
      <c r="E288" s="3" t="s">
        <v>39</v>
      </c>
      <c r="F288" s="3"/>
      <c r="G288" s="3" t="s">
        <v>40</v>
      </c>
      <c r="H288" s="3"/>
      <c r="I288" s="3"/>
      <c r="J288" s="4"/>
      <c r="K288" s="4" t="s">
        <v>66</v>
      </c>
      <c r="L288" s="4" t="s">
        <v>45</v>
      </c>
      <c r="M288" s="5">
        <v>1</v>
      </c>
      <c r="N288" s="6">
        <v>18000</v>
      </c>
      <c r="O288" s="6">
        <v>18000</v>
      </c>
      <c r="P288" s="6">
        <v>0</v>
      </c>
      <c r="Q288" s="6"/>
      <c r="R288" s="6"/>
      <c r="S288" s="6"/>
      <c r="T288" s="6"/>
      <c r="U288" s="6"/>
      <c r="V288" s="6"/>
      <c r="W288" s="6"/>
      <c r="X288" s="4"/>
      <c r="Y288" s="7"/>
      <c r="Z288" s="4"/>
      <c r="AA288" s="4"/>
      <c r="AB288" s="4"/>
    </row>
    <row r="289" spans="1:28" x14ac:dyDescent="0.25">
      <c r="A289" s="3" t="s">
        <v>521</v>
      </c>
      <c r="B289" s="3" t="s">
        <v>522</v>
      </c>
      <c r="C289" s="3" t="s">
        <v>37</v>
      </c>
      <c r="D289" s="3" t="s">
        <v>38</v>
      </c>
      <c r="E289" s="3" t="s">
        <v>39</v>
      </c>
      <c r="F289" s="3"/>
      <c r="G289" s="3" t="s">
        <v>40</v>
      </c>
      <c r="H289" s="3"/>
      <c r="I289" s="3"/>
      <c r="J289" s="4"/>
      <c r="K289" s="4" t="s">
        <v>44</v>
      </c>
      <c r="L289" s="4" t="s">
        <v>45</v>
      </c>
      <c r="M289" s="5">
        <v>1</v>
      </c>
      <c r="N289" s="6">
        <v>18000</v>
      </c>
      <c r="O289" s="6">
        <v>18000</v>
      </c>
      <c r="P289" s="6">
        <v>0</v>
      </c>
      <c r="Q289" s="6"/>
      <c r="R289" s="6"/>
      <c r="S289" s="6"/>
      <c r="T289" s="6"/>
      <c r="U289" s="6"/>
      <c r="V289" s="6"/>
      <c r="W289" s="6"/>
      <c r="X289" s="4"/>
      <c r="Y289" s="7"/>
      <c r="Z289" s="4"/>
      <c r="AA289" s="4"/>
      <c r="AB289" s="4"/>
    </row>
    <row r="290" spans="1:28" x14ac:dyDescent="0.25">
      <c r="A290" s="3" t="s">
        <v>521</v>
      </c>
      <c r="B290" s="3" t="s">
        <v>522</v>
      </c>
      <c r="C290" s="3" t="s">
        <v>37</v>
      </c>
      <c r="D290" s="3" t="s">
        <v>38</v>
      </c>
      <c r="E290" s="3" t="s">
        <v>39</v>
      </c>
      <c r="F290" s="3"/>
      <c r="G290" s="3" t="s">
        <v>40</v>
      </c>
      <c r="H290" s="3"/>
      <c r="I290" s="3"/>
      <c r="J290" s="4"/>
      <c r="K290" s="4" t="s">
        <v>84</v>
      </c>
      <c r="L290" s="4" t="s">
        <v>45</v>
      </c>
      <c r="M290" s="5">
        <v>2</v>
      </c>
      <c r="N290" s="6">
        <v>18000</v>
      </c>
      <c r="O290" s="6">
        <v>36000</v>
      </c>
      <c r="P290" s="6">
        <v>0</v>
      </c>
      <c r="Q290" s="6"/>
      <c r="R290" s="6"/>
      <c r="S290" s="6"/>
      <c r="T290" s="6"/>
      <c r="U290" s="6"/>
      <c r="V290" s="6"/>
      <c r="W290" s="6"/>
      <c r="X290" s="4"/>
      <c r="Y290" s="7"/>
      <c r="Z290" s="4"/>
      <c r="AA290" s="4"/>
      <c r="AB290" s="4"/>
    </row>
    <row r="291" spans="1:28" x14ac:dyDescent="0.25">
      <c r="A291" s="8" t="s">
        <v>523</v>
      </c>
      <c r="B291" s="8" t="s">
        <v>524</v>
      </c>
      <c r="C291" s="8" t="s">
        <v>37</v>
      </c>
      <c r="D291" s="8" t="s">
        <v>38</v>
      </c>
      <c r="E291" s="8" t="s">
        <v>39</v>
      </c>
      <c r="F291" s="8"/>
      <c r="G291" s="8" t="s">
        <v>40</v>
      </c>
      <c r="H291" s="8"/>
      <c r="I291" s="8"/>
      <c r="J291" s="9"/>
      <c r="K291" s="9" t="s">
        <v>48</v>
      </c>
      <c r="L291" s="9" t="s">
        <v>45</v>
      </c>
      <c r="M291" s="10">
        <v>1</v>
      </c>
      <c r="N291" s="11">
        <v>15000</v>
      </c>
      <c r="O291" s="11">
        <v>15000</v>
      </c>
      <c r="P291" s="11">
        <v>0</v>
      </c>
      <c r="Q291" s="11">
        <v>15000</v>
      </c>
      <c r="R291" s="11">
        <v>0</v>
      </c>
      <c r="S291" s="11">
        <v>0</v>
      </c>
      <c r="T291" s="11">
        <v>1500</v>
      </c>
      <c r="U291" s="11">
        <v>0</v>
      </c>
      <c r="V291" s="11">
        <v>0</v>
      </c>
      <c r="W291" s="11">
        <v>16500</v>
      </c>
      <c r="X291" s="9" t="s">
        <v>43</v>
      </c>
      <c r="Y291" s="12">
        <v>16500</v>
      </c>
      <c r="Z291" s="9"/>
      <c r="AA291" s="9"/>
      <c r="AB291" s="9"/>
    </row>
    <row r="292" spans="1:28" x14ac:dyDescent="0.25">
      <c r="A292" s="3" t="s">
        <v>525</v>
      </c>
      <c r="B292" s="3" t="s">
        <v>526</v>
      </c>
      <c r="C292" s="3" t="s">
        <v>37</v>
      </c>
      <c r="D292" s="3" t="s">
        <v>38</v>
      </c>
      <c r="E292" s="3" t="s">
        <v>39</v>
      </c>
      <c r="F292" s="3"/>
      <c r="G292" s="3" t="s">
        <v>40</v>
      </c>
      <c r="H292" s="3"/>
      <c r="I292" s="3"/>
      <c r="J292" s="4"/>
      <c r="K292" s="4" t="s">
        <v>84</v>
      </c>
      <c r="L292" s="4" t="s">
        <v>45</v>
      </c>
      <c r="M292" s="5">
        <v>1</v>
      </c>
      <c r="N292" s="6">
        <v>18000</v>
      </c>
      <c r="O292" s="6">
        <v>18000</v>
      </c>
      <c r="P292" s="6">
        <v>0</v>
      </c>
      <c r="Q292" s="6">
        <v>18000</v>
      </c>
      <c r="R292" s="6">
        <v>0</v>
      </c>
      <c r="S292" s="6">
        <v>0</v>
      </c>
      <c r="T292" s="6">
        <v>1800</v>
      </c>
      <c r="U292" s="6">
        <v>0</v>
      </c>
      <c r="V292" s="6">
        <v>0</v>
      </c>
      <c r="W292" s="6">
        <v>19800</v>
      </c>
      <c r="X292" s="4" t="s">
        <v>43</v>
      </c>
      <c r="Y292" s="7">
        <v>19800</v>
      </c>
      <c r="Z292" s="4"/>
      <c r="AA292" s="4"/>
      <c r="AB292" s="4"/>
    </row>
    <row r="293" spans="1:28" x14ac:dyDescent="0.25">
      <c r="A293" s="8" t="s">
        <v>527</v>
      </c>
      <c r="B293" s="8" t="s">
        <v>528</v>
      </c>
      <c r="C293" s="8" t="s">
        <v>37</v>
      </c>
      <c r="D293" s="8" t="s">
        <v>38</v>
      </c>
      <c r="E293" s="8" t="s">
        <v>39</v>
      </c>
      <c r="F293" s="8"/>
      <c r="G293" s="8" t="s">
        <v>40</v>
      </c>
      <c r="H293" s="8"/>
      <c r="I293" s="8"/>
      <c r="J293" s="9"/>
      <c r="K293" s="9" t="s">
        <v>79</v>
      </c>
      <c r="L293" s="9" t="s">
        <v>45</v>
      </c>
      <c r="M293" s="10">
        <v>1</v>
      </c>
      <c r="N293" s="11">
        <v>15000</v>
      </c>
      <c r="O293" s="11">
        <v>15000</v>
      </c>
      <c r="P293" s="11">
        <v>0</v>
      </c>
      <c r="Q293" s="11">
        <v>35000</v>
      </c>
      <c r="R293" s="11">
        <v>0</v>
      </c>
      <c r="S293" s="11">
        <v>0</v>
      </c>
      <c r="T293" s="11">
        <v>3500</v>
      </c>
      <c r="U293" s="11">
        <v>0</v>
      </c>
      <c r="V293" s="11">
        <v>0</v>
      </c>
      <c r="W293" s="11">
        <v>38500</v>
      </c>
      <c r="X293" s="9" t="s">
        <v>43</v>
      </c>
      <c r="Y293" s="12">
        <v>38500</v>
      </c>
      <c r="Z293" s="9"/>
      <c r="AA293" s="9"/>
      <c r="AB293" s="9"/>
    </row>
    <row r="294" spans="1:28" x14ac:dyDescent="0.25">
      <c r="A294" s="8" t="s">
        <v>527</v>
      </c>
      <c r="B294" s="8" t="s">
        <v>528</v>
      </c>
      <c r="C294" s="8" t="s">
        <v>37</v>
      </c>
      <c r="D294" s="8" t="s">
        <v>38</v>
      </c>
      <c r="E294" s="8" t="s">
        <v>39</v>
      </c>
      <c r="F294" s="8"/>
      <c r="G294" s="8" t="s">
        <v>40</v>
      </c>
      <c r="H294" s="8"/>
      <c r="I294" s="8"/>
      <c r="J294" s="9"/>
      <c r="K294" s="9" t="s">
        <v>127</v>
      </c>
      <c r="L294" s="9" t="s">
        <v>42</v>
      </c>
      <c r="M294" s="10">
        <v>1</v>
      </c>
      <c r="N294" s="11">
        <v>20000</v>
      </c>
      <c r="O294" s="11">
        <v>20000</v>
      </c>
      <c r="P294" s="11">
        <v>0</v>
      </c>
      <c r="Q294" s="11"/>
      <c r="R294" s="11"/>
      <c r="S294" s="11"/>
      <c r="T294" s="11"/>
      <c r="U294" s="11"/>
      <c r="V294" s="11"/>
      <c r="W294" s="11"/>
      <c r="X294" s="9"/>
      <c r="Y294" s="12"/>
      <c r="Z294" s="9"/>
      <c r="AA294" s="9"/>
      <c r="AB294" s="9"/>
    </row>
    <row r="295" spans="1:28" x14ac:dyDescent="0.25">
      <c r="A295" s="3" t="s">
        <v>529</v>
      </c>
      <c r="B295" s="3" t="s">
        <v>530</v>
      </c>
      <c r="C295" s="3" t="s">
        <v>37</v>
      </c>
      <c r="D295" s="3" t="s">
        <v>38</v>
      </c>
      <c r="E295" s="3" t="s">
        <v>39</v>
      </c>
      <c r="F295" s="3"/>
      <c r="G295" s="3" t="s">
        <v>40</v>
      </c>
      <c r="H295" s="3"/>
      <c r="I295" s="3"/>
      <c r="J295" s="4"/>
      <c r="K295" s="4" t="s">
        <v>41</v>
      </c>
      <c r="L295" s="4" t="s">
        <v>42</v>
      </c>
      <c r="M295" s="5">
        <v>1</v>
      </c>
      <c r="N295" s="6">
        <v>20000</v>
      </c>
      <c r="O295" s="6">
        <v>20000</v>
      </c>
      <c r="P295" s="6">
        <v>0</v>
      </c>
      <c r="Q295" s="6">
        <v>20000</v>
      </c>
      <c r="R295" s="6">
        <v>0</v>
      </c>
      <c r="S295" s="6">
        <v>0</v>
      </c>
      <c r="T295" s="6">
        <v>2000</v>
      </c>
      <c r="U295" s="6">
        <v>0</v>
      </c>
      <c r="V295" s="6">
        <v>0</v>
      </c>
      <c r="W295" s="6">
        <v>22000</v>
      </c>
      <c r="X295" s="4" t="s">
        <v>43</v>
      </c>
      <c r="Y295" s="7">
        <v>22000</v>
      </c>
      <c r="Z295" s="4"/>
      <c r="AA295" s="4"/>
      <c r="AB295" s="4"/>
    </row>
    <row r="296" spans="1:28" x14ac:dyDescent="0.25">
      <c r="A296" s="8" t="s">
        <v>531</v>
      </c>
      <c r="B296" s="8" t="s">
        <v>532</v>
      </c>
      <c r="C296" s="8" t="s">
        <v>37</v>
      </c>
      <c r="D296" s="8" t="s">
        <v>38</v>
      </c>
      <c r="E296" s="8" t="s">
        <v>39</v>
      </c>
      <c r="F296" s="8"/>
      <c r="G296" s="8" t="s">
        <v>40</v>
      </c>
      <c r="H296" s="8"/>
      <c r="I296" s="8"/>
      <c r="J296" s="9"/>
      <c r="K296" s="9" t="s">
        <v>44</v>
      </c>
      <c r="L296" s="9" t="s">
        <v>45</v>
      </c>
      <c r="M296" s="10">
        <v>1</v>
      </c>
      <c r="N296" s="11">
        <v>18000</v>
      </c>
      <c r="O296" s="11">
        <v>18000</v>
      </c>
      <c r="P296" s="11">
        <v>0</v>
      </c>
      <c r="Q296" s="11">
        <v>18000</v>
      </c>
      <c r="R296" s="11">
        <v>0</v>
      </c>
      <c r="S296" s="11">
        <v>0</v>
      </c>
      <c r="T296" s="11">
        <v>1800</v>
      </c>
      <c r="U296" s="11">
        <v>0</v>
      </c>
      <c r="V296" s="11">
        <v>0</v>
      </c>
      <c r="W296" s="11">
        <v>19800</v>
      </c>
      <c r="X296" s="9" t="s">
        <v>43</v>
      </c>
      <c r="Y296" s="12">
        <v>19800</v>
      </c>
      <c r="Z296" s="9"/>
      <c r="AA296" s="9"/>
      <c r="AB296" s="9"/>
    </row>
    <row r="297" spans="1:28" x14ac:dyDescent="0.25">
      <c r="A297" s="3" t="s">
        <v>533</v>
      </c>
      <c r="B297" s="3" t="s">
        <v>534</v>
      </c>
      <c r="C297" s="3" t="s">
        <v>37</v>
      </c>
      <c r="D297" s="3" t="s">
        <v>38</v>
      </c>
      <c r="E297" s="3" t="s">
        <v>39</v>
      </c>
      <c r="F297" s="3"/>
      <c r="G297" s="3" t="s">
        <v>40</v>
      </c>
      <c r="H297" s="3"/>
      <c r="I297" s="3"/>
      <c r="J297" s="4"/>
      <c r="K297" s="4" t="s">
        <v>79</v>
      </c>
      <c r="L297" s="4" t="s">
        <v>45</v>
      </c>
      <c r="M297" s="5">
        <v>2</v>
      </c>
      <c r="N297" s="6">
        <v>15000</v>
      </c>
      <c r="O297" s="6">
        <v>30000</v>
      </c>
      <c r="P297" s="6">
        <v>0</v>
      </c>
      <c r="Q297" s="6">
        <v>30000</v>
      </c>
      <c r="R297" s="6">
        <v>0</v>
      </c>
      <c r="S297" s="6">
        <v>0</v>
      </c>
      <c r="T297" s="6">
        <v>3000</v>
      </c>
      <c r="U297" s="6">
        <v>0</v>
      </c>
      <c r="V297" s="6">
        <v>0</v>
      </c>
      <c r="W297" s="6">
        <v>33000</v>
      </c>
      <c r="X297" s="4" t="s">
        <v>43</v>
      </c>
      <c r="Y297" s="7">
        <v>33000</v>
      </c>
      <c r="Z297" s="4"/>
      <c r="AA297" s="4"/>
      <c r="AB297" s="4"/>
    </row>
    <row r="298" spans="1:28" x14ac:dyDescent="0.25">
      <c r="A298" s="8" t="s">
        <v>535</v>
      </c>
      <c r="B298" s="8" t="s">
        <v>536</v>
      </c>
      <c r="C298" s="8" t="s">
        <v>37</v>
      </c>
      <c r="D298" s="8" t="s">
        <v>38</v>
      </c>
      <c r="E298" s="8" t="s">
        <v>39</v>
      </c>
      <c r="F298" s="8"/>
      <c r="G298" s="8" t="s">
        <v>40</v>
      </c>
      <c r="H298" s="8"/>
      <c r="I298" s="8"/>
      <c r="J298" s="9"/>
      <c r="K298" s="9" t="s">
        <v>41</v>
      </c>
      <c r="L298" s="9" t="s">
        <v>42</v>
      </c>
      <c r="M298" s="10">
        <v>1</v>
      </c>
      <c r="N298" s="11">
        <v>20000</v>
      </c>
      <c r="O298" s="11">
        <v>20000</v>
      </c>
      <c r="P298" s="11">
        <v>0</v>
      </c>
      <c r="Q298" s="11">
        <v>20000</v>
      </c>
      <c r="R298" s="11">
        <v>0</v>
      </c>
      <c r="S298" s="11">
        <v>0</v>
      </c>
      <c r="T298" s="11">
        <v>2000</v>
      </c>
      <c r="U298" s="11">
        <v>0</v>
      </c>
      <c r="V298" s="11">
        <v>0</v>
      </c>
      <c r="W298" s="11">
        <v>22000</v>
      </c>
      <c r="X298" s="9" t="s">
        <v>43</v>
      </c>
      <c r="Y298" s="12">
        <v>22000</v>
      </c>
      <c r="Z298" s="9"/>
      <c r="AA298" s="9"/>
      <c r="AB298" s="9"/>
    </row>
    <row r="299" spans="1:28" x14ac:dyDescent="0.25">
      <c r="A299" s="3" t="s">
        <v>537</v>
      </c>
      <c r="B299" s="3" t="s">
        <v>538</v>
      </c>
      <c r="C299" s="3" t="s">
        <v>37</v>
      </c>
      <c r="D299" s="3" t="s">
        <v>38</v>
      </c>
      <c r="E299" s="3" t="s">
        <v>39</v>
      </c>
      <c r="F299" s="3"/>
      <c r="G299" s="3" t="s">
        <v>40</v>
      </c>
      <c r="H299" s="3"/>
      <c r="I299" s="3"/>
      <c r="J299" s="4"/>
      <c r="K299" s="4" t="s">
        <v>66</v>
      </c>
      <c r="L299" s="4" t="s">
        <v>45</v>
      </c>
      <c r="M299" s="5">
        <v>1</v>
      </c>
      <c r="N299" s="6">
        <v>18000</v>
      </c>
      <c r="O299" s="6">
        <v>18000</v>
      </c>
      <c r="P299" s="6">
        <v>0</v>
      </c>
      <c r="Q299" s="6">
        <v>18000</v>
      </c>
      <c r="R299" s="6">
        <v>0</v>
      </c>
      <c r="S299" s="6">
        <v>0</v>
      </c>
      <c r="T299" s="6">
        <v>1800</v>
      </c>
      <c r="U299" s="6">
        <v>0</v>
      </c>
      <c r="V299" s="6">
        <v>0</v>
      </c>
      <c r="W299" s="6">
        <v>19800</v>
      </c>
      <c r="X299" s="4" t="s">
        <v>43</v>
      </c>
      <c r="Y299" s="7">
        <v>19800</v>
      </c>
      <c r="Z299" s="4"/>
      <c r="AA299" s="4"/>
      <c r="AB299" s="4"/>
    </row>
    <row r="300" spans="1:28" x14ac:dyDescent="0.25">
      <c r="A300" s="8" t="s">
        <v>539</v>
      </c>
      <c r="B300" s="8" t="s">
        <v>540</v>
      </c>
      <c r="C300" s="8" t="s">
        <v>37</v>
      </c>
      <c r="D300" s="8" t="s">
        <v>38</v>
      </c>
      <c r="E300" s="8" t="s">
        <v>39</v>
      </c>
      <c r="F300" s="8"/>
      <c r="G300" s="8" t="s">
        <v>40</v>
      </c>
      <c r="H300" s="8"/>
      <c r="I300" s="8"/>
      <c r="J300" s="9"/>
      <c r="K300" s="9" t="s">
        <v>132</v>
      </c>
      <c r="L300" s="9" t="s">
        <v>45</v>
      </c>
      <c r="M300" s="10">
        <v>1</v>
      </c>
      <c r="N300" s="11">
        <v>18000</v>
      </c>
      <c r="O300" s="11">
        <v>18000</v>
      </c>
      <c r="P300" s="11">
        <v>0</v>
      </c>
      <c r="Q300" s="11">
        <v>18000</v>
      </c>
      <c r="R300" s="11">
        <v>0</v>
      </c>
      <c r="S300" s="11">
        <v>0</v>
      </c>
      <c r="T300" s="11">
        <v>1800</v>
      </c>
      <c r="U300" s="11">
        <v>0</v>
      </c>
      <c r="V300" s="11">
        <v>0</v>
      </c>
      <c r="W300" s="11">
        <v>19800</v>
      </c>
      <c r="X300" s="9" t="s">
        <v>43</v>
      </c>
      <c r="Y300" s="12">
        <v>19800</v>
      </c>
      <c r="Z300" s="9"/>
      <c r="AA300" s="9"/>
      <c r="AB300" s="9"/>
    </row>
    <row r="301" spans="1:28" x14ac:dyDescent="0.25">
      <c r="A301" s="3" t="s">
        <v>541</v>
      </c>
      <c r="B301" s="3" t="s">
        <v>542</v>
      </c>
      <c r="C301" s="3" t="s">
        <v>37</v>
      </c>
      <c r="D301" s="3" t="s">
        <v>38</v>
      </c>
      <c r="E301" s="3" t="s">
        <v>39</v>
      </c>
      <c r="F301" s="3"/>
      <c r="G301" s="3" t="s">
        <v>40</v>
      </c>
      <c r="H301" s="3"/>
      <c r="I301" s="3"/>
      <c r="J301" s="4"/>
      <c r="K301" s="4" t="s">
        <v>84</v>
      </c>
      <c r="L301" s="4" t="s">
        <v>45</v>
      </c>
      <c r="M301" s="5">
        <v>1</v>
      </c>
      <c r="N301" s="6">
        <v>18000</v>
      </c>
      <c r="O301" s="6">
        <v>18000</v>
      </c>
      <c r="P301" s="6">
        <v>0</v>
      </c>
      <c r="Q301" s="6">
        <v>18000</v>
      </c>
      <c r="R301" s="6">
        <v>0</v>
      </c>
      <c r="S301" s="6">
        <v>0</v>
      </c>
      <c r="T301" s="6">
        <v>1800</v>
      </c>
      <c r="U301" s="6">
        <v>0</v>
      </c>
      <c r="V301" s="6">
        <v>0</v>
      </c>
      <c r="W301" s="6">
        <v>19800</v>
      </c>
      <c r="X301" s="4" t="s">
        <v>43</v>
      </c>
      <c r="Y301" s="7">
        <v>19800</v>
      </c>
      <c r="Z301" s="4"/>
      <c r="AA301" s="4"/>
      <c r="AB301" s="4"/>
    </row>
    <row r="302" spans="1:28" x14ac:dyDescent="0.25">
      <c r="A302" s="8" t="s">
        <v>543</v>
      </c>
      <c r="B302" s="8" t="s">
        <v>544</v>
      </c>
      <c r="C302" s="8" t="s">
        <v>37</v>
      </c>
      <c r="D302" s="8" t="s">
        <v>38</v>
      </c>
      <c r="E302" s="8" t="s">
        <v>39</v>
      </c>
      <c r="F302" s="8"/>
      <c r="G302" s="8" t="s">
        <v>40</v>
      </c>
      <c r="H302" s="8"/>
      <c r="I302" s="8"/>
      <c r="J302" s="9"/>
      <c r="K302" s="9" t="s">
        <v>48</v>
      </c>
      <c r="L302" s="9" t="s">
        <v>45</v>
      </c>
      <c r="M302" s="10">
        <v>1</v>
      </c>
      <c r="N302" s="11">
        <v>15000</v>
      </c>
      <c r="O302" s="11">
        <v>15000</v>
      </c>
      <c r="P302" s="11">
        <v>0</v>
      </c>
      <c r="Q302" s="11">
        <v>15000</v>
      </c>
      <c r="R302" s="11">
        <v>0</v>
      </c>
      <c r="S302" s="11">
        <v>0</v>
      </c>
      <c r="T302" s="11">
        <v>1500</v>
      </c>
      <c r="U302" s="11">
        <v>0</v>
      </c>
      <c r="V302" s="11">
        <v>0</v>
      </c>
      <c r="W302" s="11">
        <v>16500</v>
      </c>
      <c r="X302" s="9" t="s">
        <v>43</v>
      </c>
      <c r="Y302" s="12">
        <v>16500</v>
      </c>
      <c r="Z302" s="9"/>
      <c r="AA302" s="9"/>
      <c r="AB302" s="9"/>
    </row>
    <row r="303" spans="1:28" x14ac:dyDescent="0.25">
      <c r="A303" s="3" t="s">
        <v>545</v>
      </c>
      <c r="B303" s="3" t="s">
        <v>546</v>
      </c>
      <c r="C303" s="3" t="s">
        <v>37</v>
      </c>
      <c r="D303" s="3" t="s">
        <v>38</v>
      </c>
      <c r="E303" s="3" t="s">
        <v>39</v>
      </c>
      <c r="F303" s="3"/>
      <c r="G303" s="3" t="s">
        <v>40</v>
      </c>
      <c r="H303" s="3"/>
      <c r="I303" s="3"/>
      <c r="J303" s="4"/>
      <c r="K303" s="4" t="s">
        <v>127</v>
      </c>
      <c r="L303" s="4" t="s">
        <v>42</v>
      </c>
      <c r="M303" s="5">
        <v>1</v>
      </c>
      <c r="N303" s="6">
        <v>20000</v>
      </c>
      <c r="O303" s="6">
        <v>20000</v>
      </c>
      <c r="P303" s="6">
        <v>0</v>
      </c>
      <c r="Q303" s="6">
        <v>20000</v>
      </c>
      <c r="R303" s="6">
        <v>0</v>
      </c>
      <c r="S303" s="6">
        <v>0</v>
      </c>
      <c r="T303" s="6">
        <v>2000</v>
      </c>
      <c r="U303" s="6">
        <v>0</v>
      </c>
      <c r="V303" s="6">
        <v>0</v>
      </c>
      <c r="W303" s="6">
        <v>22000</v>
      </c>
      <c r="X303" s="4" t="s">
        <v>43</v>
      </c>
      <c r="Y303" s="7">
        <v>22000</v>
      </c>
      <c r="Z303" s="4"/>
      <c r="AA303" s="4"/>
      <c r="AB303" s="4"/>
    </row>
    <row r="304" spans="1:28" x14ac:dyDescent="0.25">
      <c r="A304" s="8" t="s">
        <v>547</v>
      </c>
      <c r="B304" s="8" t="s">
        <v>548</v>
      </c>
      <c r="C304" s="8" t="s">
        <v>37</v>
      </c>
      <c r="D304" s="8" t="s">
        <v>38</v>
      </c>
      <c r="E304" s="8" t="s">
        <v>39</v>
      </c>
      <c r="F304" s="8"/>
      <c r="G304" s="8" t="s">
        <v>40</v>
      </c>
      <c r="H304" s="8"/>
      <c r="I304" s="8"/>
      <c r="J304" s="9"/>
      <c r="K304" s="9" t="s">
        <v>48</v>
      </c>
      <c r="L304" s="9" t="s">
        <v>45</v>
      </c>
      <c r="M304" s="10">
        <v>1</v>
      </c>
      <c r="N304" s="11">
        <v>15000</v>
      </c>
      <c r="O304" s="11">
        <v>15000</v>
      </c>
      <c r="P304" s="11">
        <v>0</v>
      </c>
      <c r="Q304" s="11">
        <v>15000</v>
      </c>
      <c r="R304" s="11">
        <v>0</v>
      </c>
      <c r="S304" s="11">
        <v>0</v>
      </c>
      <c r="T304" s="11">
        <v>1500</v>
      </c>
      <c r="U304" s="11">
        <v>0</v>
      </c>
      <c r="V304" s="11">
        <v>0</v>
      </c>
      <c r="W304" s="11">
        <v>16500</v>
      </c>
      <c r="X304" s="9" t="s">
        <v>43</v>
      </c>
      <c r="Y304" s="12">
        <v>16500</v>
      </c>
      <c r="Z304" s="9"/>
      <c r="AA304" s="9"/>
      <c r="AB304" s="9"/>
    </row>
    <row r="305" spans="1:28" x14ac:dyDescent="0.25">
      <c r="A305" s="3" t="s">
        <v>549</v>
      </c>
      <c r="B305" s="3" t="s">
        <v>550</v>
      </c>
      <c r="C305" s="3" t="s">
        <v>37</v>
      </c>
      <c r="D305" s="3" t="s">
        <v>38</v>
      </c>
      <c r="E305" s="3" t="s">
        <v>39</v>
      </c>
      <c r="F305" s="3"/>
      <c r="G305" s="3" t="s">
        <v>40</v>
      </c>
      <c r="H305" s="3"/>
      <c r="I305" s="3"/>
      <c r="J305" s="4"/>
      <c r="K305" s="4" t="s">
        <v>132</v>
      </c>
      <c r="L305" s="4" t="s">
        <v>45</v>
      </c>
      <c r="M305" s="5">
        <v>1</v>
      </c>
      <c r="N305" s="6">
        <v>18000</v>
      </c>
      <c r="O305" s="6">
        <v>18000</v>
      </c>
      <c r="P305" s="6">
        <v>0</v>
      </c>
      <c r="Q305" s="6">
        <v>51000</v>
      </c>
      <c r="R305" s="6">
        <v>0</v>
      </c>
      <c r="S305" s="6">
        <v>0</v>
      </c>
      <c r="T305" s="6">
        <v>5100</v>
      </c>
      <c r="U305" s="6">
        <v>0</v>
      </c>
      <c r="V305" s="6">
        <v>0</v>
      </c>
      <c r="W305" s="6">
        <v>56100</v>
      </c>
      <c r="X305" s="4" t="s">
        <v>43</v>
      </c>
      <c r="Y305" s="7">
        <v>56100</v>
      </c>
      <c r="Z305" s="4"/>
      <c r="AA305" s="4"/>
      <c r="AB305" s="4"/>
    </row>
    <row r="306" spans="1:28" x14ac:dyDescent="0.25">
      <c r="A306" s="3" t="s">
        <v>549</v>
      </c>
      <c r="B306" s="3" t="s">
        <v>550</v>
      </c>
      <c r="C306" s="3" t="s">
        <v>37</v>
      </c>
      <c r="D306" s="3" t="s">
        <v>38</v>
      </c>
      <c r="E306" s="3" t="s">
        <v>39</v>
      </c>
      <c r="F306" s="3"/>
      <c r="G306" s="3" t="s">
        <v>40</v>
      </c>
      <c r="H306" s="3"/>
      <c r="I306" s="3"/>
      <c r="J306" s="4"/>
      <c r="K306" s="4" t="s">
        <v>84</v>
      </c>
      <c r="L306" s="4" t="s">
        <v>45</v>
      </c>
      <c r="M306" s="5">
        <v>1</v>
      </c>
      <c r="N306" s="6">
        <v>18000</v>
      </c>
      <c r="O306" s="6">
        <v>18000</v>
      </c>
      <c r="P306" s="6">
        <v>0</v>
      </c>
      <c r="Q306" s="6"/>
      <c r="R306" s="6"/>
      <c r="S306" s="6"/>
      <c r="T306" s="6"/>
      <c r="U306" s="6"/>
      <c r="V306" s="6"/>
      <c r="W306" s="6"/>
      <c r="X306" s="4"/>
      <c r="Y306" s="7"/>
      <c r="Z306" s="4"/>
      <c r="AA306" s="4"/>
      <c r="AB306" s="4"/>
    </row>
    <row r="307" spans="1:28" x14ac:dyDescent="0.25">
      <c r="A307" s="3" t="s">
        <v>549</v>
      </c>
      <c r="B307" s="3" t="s">
        <v>550</v>
      </c>
      <c r="C307" s="3" t="s">
        <v>37</v>
      </c>
      <c r="D307" s="3" t="s">
        <v>38</v>
      </c>
      <c r="E307" s="3" t="s">
        <v>39</v>
      </c>
      <c r="F307" s="3"/>
      <c r="G307" s="3" t="s">
        <v>40</v>
      </c>
      <c r="H307" s="3"/>
      <c r="I307" s="3"/>
      <c r="J307" s="4"/>
      <c r="K307" s="4" t="s">
        <v>79</v>
      </c>
      <c r="L307" s="4" t="s">
        <v>45</v>
      </c>
      <c r="M307" s="5">
        <v>1</v>
      </c>
      <c r="N307" s="6">
        <v>15000</v>
      </c>
      <c r="O307" s="6">
        <v>15000</v>
      </c>
      <c r="P307" s="6">
        <v>0</v>
      </c>
      <c r="Q307" s="6"/>
      <c r="R307" s="6"/>
      <c r="S307" s="6"/>
      <c r="T307" s="6"/>
      <c r="U307" s="6"/>
      <c r="V307" s="6"/>
      <c r="W307" s="6"/>
      <c r="X307" s="4"/>
      <c r="Y307" s="7"/>
      <c r="Z307" s="4"/>
      <c r="AA307" s="4"/>
      <c r="AB307" s="4"/>
    </row>
    <row r="308" spans="1:28" x14ac:dyDescent="0.25">
      <c r="A308" s="8" t="s">
        <v>551</v>
      </c>
      <c r="B308" s="8" t="s">
        <v>552</v>
      </c>
      <c r="C308" s="8" t="s">
        <v>37</v>
      </c>
      <c r="D308" s="8" t="s">
        <v>38</v>
      </c>
      <c r="E308" s="8" t="s">
        <v>39</v>
      </c>
      <c r="F308" s="8"/>
      <c r="G308" s="8" t="s">
        <v>40</v>
      </c>
      <c r="H308" s="8"/>
      <c r="I308" s="8"/>
      <c r="J308" s="9"/>
      <c r="K308" s="9" t="s">
        <v>48</v>
      </c>
      <c r="L308" s="9" t="s">
        <v>45</v>
      </c>
      <c r="M308" s="10">
        <v>4</v>
      </c>
      <c r="N308" s="11">
        <v>15000</v>
      </c>
      <c r="O308" s="11">
        <v>60000</v>
      </c>
      <c r="P308" s="11">
        <v>0</v>
      </c>
      <c r="Q308" s="11">
        <v>60000</v>
      </c>
      <c r="R308" s="11">
        <v>0</v>
      </c>
      <c r="S308" s="11">
        <v>0</v>
      </c>
      <c r="T308" s="11">
        <v>6000</v>
      </c>
      <c r="U308" s="11">
        <v>0</v>
      </c>
      <c r="V308" s="11">
        <v>0</v>
      </c>
      <c r="W308" s="11">
        <v>66000</v>
      </c>
      <c r="X308" s="9" t="s">
        <v>43</v>
      </c>
      <c r="Y308" s="12">
        <v>66000</v>
      </c>
      <c r="Z308" s="9"/>
      <c r="AA308" s="9"/>
      <c r="AB308" s="9"/>
    </row>
    <row r="309" spans="1:28" x14ac:dyDescent="0.25">
      <c r="A309" s="3" t="s">
        <v>553</v>
      </c>
      <c r="B309" s="3" t="s">
        <v>554</v>
      </c>
      <c r="C309" s="3" t="s">
        <v>37</v>
      </c>
      <c r="D309" s="3" t="s">
        <v>38</v>
      </c>
      <c r="E309" s="3" t="s">
        <v>39</v>
      </c>
      <c r="F309" s="3"/>
      <c r="G309" s="3" t="s">
        <v>40</v>
      </c>
      <c r="H309" s="3"/>
      <c r="I309" s="3"/>
      <c r="J309" s="4"/>
      <c r="K309" s="4" t="s">
        <v>79</v>
      </c>
      <c r="L309" s="4" t="s">
        <v>45</v>
      </c>
      <c r="M309" s="5">
        <v>1</v>
      </c>
      <c r="N309" s="6">
        <v>15000</v>
      </c>
      <c r="O309" s="6">
        <v>15000</v>
      </c>
      <c r="P309" s="6">
        <v>0</v>
      </c>
      <c r="Q309" s="6">
        <v>15000</v>
      </c>
      <c r="R309" s="6">
        <v>0</v>
      </c>
      <c r="S309" s="6">
        <v>0</v>
      </c>
      <c r="T309" s="6">
        <v>1500</v>
      </c>
      <c r="U309" s="6">
        <v>0</v>
      </c>
      <c r="V309" s="6">
        <v>0</v>
      </c>
      <c r="W309" s="6">
        <v>16500</v>
      </c>
      <c r="X309" s="4" t="s">
        <v>43</v>
      </c>
      <c r="Y309" s="7">
        <v>16500</v>
      </c>
      <c r="Z309" s="4"/>
      <c r="AA309" s="4"/>
      <c r="AB309" s="4"/>
    </row>
    <row r="310" spans="1:28" x14ac:dyDescent="0.25">
      <c r="A310" s="8" t="s">
        <v>555</v>
      </c>
      <c r="B310" s="8" t="s">
        <v>556</v>
      </c>
      <c r="C310" s="8" t="s">
        <v>37</v>
      </c>
      <c r="D310" s="8" t="s">
        <v>38</v>
      </c>
      <c r="E310" s="8" t="s">
        <v>39</v>
      </c>
      <c r="F310" s="8"/>
      <c r="G310" s="8" t="s">
        <v>40</v>
      </c>
      <c r="H310" s="8"/>
      <c r="I310" s="8"/>
      <c r="J310" s="9"/>
      <c r="K310" s="9" t="s">
        <v>48</v>
      </c>
      <c r="L310" s="9" t="s">
        <v>45</v>
      </c>
      <c r="M310" s="10">
        <v>1</v>
      </c>
      <c r="N310" s="11">
        <v>15000</v>
      </c>
      <c r="O310" s="11">
        <v>15000</v>
      </c>
      <c r="P310" s="11">
        <v>0</v>
      </c>
      <c r="Q310" s="11">
        <v>15000</v>
      </c>
      <c r="R310" s="11">
        <v>0</v>
      </c>
      <c r="S310" s="11">
        <v>0</v>
      </c>
      <c r="T310" s="11">
        <v>1500</v>
      </c>
      <c r="U310" s="11">
        <v>0</v>
      </c>
      <c r="V310" s="11">
        <v>0</v>
      </c>
      <c r="W310" s="11">
        <v>16500</v>
      </c>
      <c r="X310" s="9" t="s">
        <v>43</v>
      </c>
      <c r="Y310" s="12">
        <v>16500</v>
      </c>
      <c r="Z310" s="9"/>
      <c r="AA310" s="9"/>
      <c r="AB310" s="9"/>
    </row>
    <row r="311" spans="1:28" x14ac:dyDescent="0.25">
      <c r="A311" s="3" t="s">
        <v>557</v>
      </c>
      <c r="B311" s="3" t="s">
        <v>558</v>
      </c>
      <c r="C311" s="3" t="s">
        <v>37</v>
      </c>
      <c r="D311" s="3" t="s">
        <v>38</v>
      </c>
      <c r="E311" s="3" t="s">
        <v>39</v>
      </c>
      <c r="F311" s="3"/>
      <c r="G311" s="3" t="s">
        <v>40</v>
      </c>
      <c r="H311" s="3"/>
      <c r="I311" s="3"/>
      <c r="J311" s="4"/>
      <c r="K311" s="4" t="s">
        <v>79</v>
      </c>
      <c r="L311" s="4" t="s">
        <v>45</v>
      </c>
      <c r="M311" s="5">
        <v>1</v>
      </c>
      <c r="N311" s="6">
        <v>15000</v>
      </c>
      <c r="O311" s="6">
        <v>15000</v>
      </c>
      <c r="P311" s="6">
        <v>0</v>
      </c>
      <c r="Q311" s="6">
        <v>15000</v>
      </c>
      <c r="R311" s="6">
        <v>0</v>
      </c>
      <c r="S311" s="6">
        <v>0</v>
      </c>
      <c r="T311" s="6">
        <v>1500</v>
      </c>
      <c r="U311" s="6">
        <v>0</v>
      </c>
      <c r="V311" s="6">
        <v>0</v>
      </c>
      <c r="W311" s="6">
        <v>16500</v>
      </c>
      <c r="X311" s="4" t="s">
        <v>43</v>
      </c>
      <c r="Y311" s="7">
        <v>16500</v>
      </c>
      <c r="Z311" s="4"/>
      <c r="AA311" s="4"/>
      <c r="AB311" s="4"/>
    </row>
    <row r="312" spans="1:28" x14ac:dyDescent="0.25">
      <c r="A312" s="8" t="s">
        <v>559</v>
      </c>
      <c r="B312" s="8" t="s">
        <v>560</v>
      </c>
      <c r="C312" s="8" t="s">
        <v>37</v>
      </c>
      <c r="D312" s="8" t="s">
        <v>38</v>
      </c>
      <c r="E312" s="8" t="s">
        <v>39</v>
      </c>
      <c r="F312" s="8"/>
      <c r="G312" s="8" t="s">
        <v>40</v>
      </c>
      <c r="H312" s="8"/>
      <c r="I312" s="8"/>
      <c r="J312" s="9"/>
      <c r="K312" s="9" t="s">
        <v>44</v>
      </c>
      <c r="L312" s="9" t="s">
        <v>45</v>
      </c>
      <c r="M312" s="10">
        <v>1</v>
      </c>
      <c r="N312" s="11">
        <v>18000</v>
      </c>
      <c r="O312" s="11">
        <v>18000</v>
      </c>
      <c r="P312" s="11">
        <v>0</v>
      </c>
      <c r="Q312" s="11">
        <v>31000</v>
      </c>
      <c r="R312" s="11">
        <v>0</v>
      </c>
      <c r="S312" s="11">
        <v>0</v>
      </c>
      <c r="T312" s="11">
        <v>3100</v>
      </c>
      <c r="U312" s="11">
        <v>0</v>
      </c>
      <c r="V312" s="11">
        <v>0</v>
      </c>
      <c r="W312" s="11">
        <v>34100</v>
      </c>
      <c r="X312" s="9" t="s">
        <v>43</v>
      </c>
      <c r="Y312" s="12">
        <v>34100</v>
      </c>
      <c r="Z312" s="9"/>
      <c r="AA312" s="9"/>
      <c r="AB312" s="9"/>
    </row>
    <row r="313" spans="1:28" x14ac:dyDescent="0.25">
      <c r="A313" s="8" t="s">
        <v>559</v>
      </c>
      <c r="B313" s="8" t="s">
        <v>560</v>
      </c>
      <c r="C313" s="8" t="s">
        <v>37</v>
      </c>
      <c r="D313" s="8" t="s">
        <v>38</v>
      </c>
      <c r="E313" s="8" t="s">
        <v>39</v>
      </c>
      <c r="F313" s="8"/>
      <c r="G313" s="8" t="s">
        <v>40</v>
      </c>
      <c r="H313" s="8"/>
      <c r="I313" s="8"/>
      <c r="J313" s="9"/>
      <c r="K313" s="9" t="s">
        <v>147</v>
      </c>
      <c r="L313" s="9" t="s">
        <v>45</v>
      </c>
      <c r="M313" s="10">
        <v>1</v>
      </c>
      <c r="N313" s="11">
        <v>13000</v>
      </c>
      <c r="O313" s="11">
        <v>13000</v>
      </c>
      <c r="P313" s="11">
        <v>0</v>
      </c>
      <c r="Q313" s="11"/>
      <c r="R313" s="11"/>
      <c r="S313" s="11"/>
      <c r="T313" s="11"/>
      <c r="U313" s="11"/>
      <c r="V313" s="11"/>
      <c r="W313" s="11"/>
      <c r="X313" s="9"/>
      <c r="Y313" s="12"/>
      <c r="Z313" s="9"/>
      <c r="AA313" s="9"/>
      <c r="AB313" s="9"/>
    </row>
    <row r="314" spans="1:28" x14ac:dyDescent="0.25">
      <c r="A314" s="3" t="s">
        <v>561</v>
      </c>
      <c r="B314" s="3" t="s">
        <v>562</v>
      </c>
      <c r="C314" s="3" t="s">
        <v>37</v>
      </c>
      <c r="D314" s="3" t="s">
        <v>38</v>
      </c>
      <c r="E314" s="3" t="s">
        <v>39</v>
      </c>
      <c r="F314" s="3"/>
      <c r="G314" s="3" t="s">
        <v>40</v>
      </c>
      <c r="H314" s="3"/>
      <c r="I314" s="3"/>
      <c r="J314" s="4"/>
      <c r="K314" s="4" t="s">
        <v>48</v>
      </c>
      <c r="L314" s="4" t="s">
        <v>45</v>
      </c>
      <c r="M314" s="5">
        <v>1</v>
      </c>
      <c r="N314" s="6">
        <v>15000</v>
      </c>
      <c r="O314" s="6">
        <v>15000</v>
      </c>
      <c r="P314" s="6">
        <v>0</v>
      </c>
      <c r="Q314" s="6">
        <v>15000</v>
      </c>
      <c r="R314" s="6">
        <v>0</v>
      </c>
      <c r="S314" s="6">
        <v>0</v>
      </c>
      <c r="T314" s="6">
        <v>1500</v>
      </c>
      <c r="U314" s="6">
        <v>0</v>
      </c>
      <c r="V314" s="6">
        <v>0</v>
      </c>
      <c r="W314" s="6">
        <v>16500</v>
      </c>
      <c r="X314" s="4" t="s">
        <v>43</v>
      </c>
      <c r="Y314" s="7">
        <v>16500</v>
      </c>
      <c r="Z314" s="4"/>
      <c r="AA314" s="4"/>
      <c r="AB314" s="4"/>
    </row>
    <row r="315" spans="1:28" x14ac:dyDescent="0.25">
      <c r="A315" s="8" t="s">
        <v>563</v>
      </c>
      <c r="B315" s="8" t="s">
        <v>564</v>
      </c>
      <c r="C315" s="8" t="s">
        <v>37</v>
      </c>
      <c r="D315" s="8" t="s">
        <v>38</v>
      </c>
      <c r="E315" s="8" t="s">
        <v>39</v>
      </c>
      <c r="F315" s="8"/>
      <c r="G315" s="8" t="s">
        <v>40</v>
      </c>
      <c r="H315" s="8"/>
      <c r="I315" s="8"/>
      <c r="J315" s="9"/>
      <c r="K315" s="9" t="s">
        <v>238</v>
      </c>
      <c r="L315" s="9" t="s">
        <v>45</v>
      </c>
      <c r="M315" s="10">
        <v>1</v>
      </c>
      <c r="N315" s="11">
        <v>22000</v>
      </c>
      <c r="O315" s="11">
        <v>22000</v>
      </c>
      <c r="P315" s="11">
        <v>0</v>
      </c>
      <c r="Q315" s="11">
        <v>22000</v>
      </c>
      <c r="R315" s="11">
        <v>0</v>
      </c>
      <c r="S315" s="11">
        <v>0</v>
      </c>
      <c r="T315" s="11">
        <v>2200</v>
      </c>
      <c r="U315" s="11">
        <v>0</v>
      </c>
      <c r="V315" s="11">
        <v>0</v>
      </c>
      <c r="W315" s="11">
        <v>24200</v>
      </c>
      <c r="X315" s="9" t="s">
        <v>43</v>
      </c>
      <c r="Y315" s="12">
        <v>24200</v>
      </c>
      <c r="Z315" s="9"/>
      <c r="AA315" s="9"/>
      <c r="AB315" s="9"/>
    </row>
    <row r="316" spans="1:28" x14ac:dyDescent="0.25">
      <c r="A316" s="3" t="s">
        <v>565</v>
      </c>
      <c r="B316" s="3" t="s">
        <v>566</v>
      </c>
      <c r="C316" s="3" t="s">
        <v>37</v>
      </c>
      <c r="D316" s="3" t="s">
        <v>38</v>
      </c>
      <c r="E316" s="3" t="s">
        <v>39</v>
      </c>
      <c r="F316" s="3"/>
      <c r="G316" s="3" t="s">
        <v>40</v>
      </c>
      <c r="H316" s="3"/>
      <c r="I316" s="3"/>
      <c r="J316" s="4"/>
      <c r="K316" s="4" t="s">
        <v>79</v>
      </c>
      <c r="L316" s="4" t="s">
        <v>45</v>
      </c>
      <c r="M316" s="5">
        <v>2</v>
      </c>
      <c r="N316" s="6">
        <v>15000</v>
      </c>
      <c r="O316" s="6">
        <v>30000</v>
      </c>
      <c r="P316" s="6">
        <v>0</v>
      </c>
      <c r="Q316" s="6">
        <v>30000</v>
      </c>
      <c r="R316" s="6">
        <v>0</v>
      </c>
      <c r="S316" s="6">
        <v>0</v>
      </c>
      <c r="T316" s="6">
        <v>3000</v>
      </c>
      <c r="U316" s="6">
        <v>0</v>
      </c>
      <c r="V316" s="6">
        <v>0</v>
      </c>
      <c r="W316" s="6">
        <v>33000</v>
      </c>
      <c r="X316" s="4" t="s">
        <v>43</v>
      </c>
      <c r="Y316" s="7">
        <v>33000</v>
      </c>
      <c r="Z316" s="4"/>
      <c r="AA316" s="4"/>
      <c r="AB316" s="4"/>
    </row>
    <row r="317" spans="1:28" x14ac:dyDescent="0.25">
      <c r="A317" s="8" t="s">
        <v>567</v>
      </c>
      <c r="B317" s="8" t="s">
        <v>568</v>
      </c>
      <c r="C317" s="8" t="s">
        <v>37</v>
      </c>
      <c r="D317" s="8" t="s">
        <v>38</v>
      </c>
      <c r="E317" s="8" t="s">
        <v>39</v>
      </c>
      <c r="F317" s="8"/>
      <c r="G317" s="8" t="s">
        <v>40</v>
      </c>
      <c r="H317" s="8"/>
      <c r="I317" s="8"/>
      <c r="J317" s="9"/>
      <c r="K317" s="9" t="s">
        <v>84</v>
      </c>
      <c r="L317" s="9" t="s">
        <v>45</v>
      </c>
      <c r="M317" s="10">
        <v>4</v>
      </c>
      <c r="N317" s="11">
        <v>18000</v>
      </c>
      <c r="O317" s="11">
        <v>72000</v>
      </c>
      <c r="P317" s="11">
        <v>0</v>
      </c>
      <c r="Q317" s="11">
        <v>72000</v>
      </c>
      <c r="R317" s="11">
        <v>0</v>
      </c>
      <c r="S317" s="11">
        <v>0</v>
      </c>
      <c r="T317" s="11">
        <v>7200</v>
      </c>
      <c r="U317" s="11">
        <v>0</v>
      </c>
      <c r="V317" s="11">
        <v>0</v>
      </c>
      <c r="W317" s="11">
        <v>79200</v>
      </c>
      <c r="X317" s="9" t="s">
        <v>43</v>
      </c>
      <c r="Y317" s="12">
        <v>79200</v>
      </c>
      <c r="Z317" s="9"/>
      <c r="AA317" s="9"/>
      <c r="AB317" s="9"/>
    </row>
    <row r="318" spans="1:28" x14ac:dyDescent="0.25">
      <c r="A318" s="3" t="s">
        <v>569</v>
      </c>
      <c r="B318" s="3" t="s">
        <v>570</v>
      </c>
      <c r="C318" s="3" t="s">
        <v>37</v>
      </c>
      <c r="D318" s="3" t="s">
        <v>38</v>
      </c>
      <c r="E318" s="3" t="s">
        <v>39</v>
      </c>
      <c r="F318" s="3"/>
      <c r="G318" s="3" t="s">
        <v>40</v>
      </c>
      <c r="H318" s="3"/>
      <c r="I318" s="3"/>
      <c r="J318" s="4"/>
      <c r="K318" s="4" t="s">
        <v>127</v>
      </c>
      <c r="L318" s="4" t="s">
        <v>42</v>
      </c>
      <c r="M318" s="5">
        <v>1</v>
      </c>
      <c r="N318" s="6">
        <v>20000</v>
      </c>
      <c r="O318" s="6">
        <v>20000</v>
      </c>
      <c r="P318" s="6">
        <v>0</v>
      </c>
      <c r="Q318" s="6">
        <v>20000</v>
      </c>
      <c r="R318" s="6">
        <v>0</v>
      </c>
      <c r="S318" s="6">
        <v>0</v>
      </c>
      <c r="T318" s="6">
        <v>2000</v>
      </c>
      <c r="U318" s="6">
        <v>0</v>
      </c>
      <c r="V318" s="6">
        <v>0</v>
      </c>
      <c r="W318" s="6">
        <v>22000</v>
      </c>
      <c r="X318" s="4" t="s">
        <v>43</v>
      </c>
      <c r="Y318" s="7">
        <v>22000</v>
      </c>
      <c r="Z318" s="4"/>
      <c r="AA318" s="4"/>
      <c r="AB318" s="4"/>
    </row>
    <row r="319" spans="1:28" x14ac:dyDescent="0.25">
      <c r="A319" s="8" t="s">
        <v>571</v>
      </c>
      <c r="B319" s="8" t="s">
        <v>572</v>
      </c>
      <c r="C319" s="8" t="s">
        <v>37</v>
      </c>
      <c r="D319" s="8" t="s">
        <v>38</v>
      </c>
      <c r="E319" s="8" t="s">
        <v>39</v>
      </c>
      <c r="F319" s="8"/>
      <c r="G319" s="8" t="s">
        <v>40</v>
      </c>
      <c r="H319" s="8"/>
      <c r="I319" s="8"/>
      <c r="J319" s="9"/>
      <c r="K319" s="9" t="s">
        <v>48</v>
      </c>
      <c r="L319" s="9" t="s">
        <v>45</v>
      </c>
      <c r="M319" s="10">
        <v>1</v>
      </c>
      <c r="N319" s="11">
        <v>15000</v>
      </c>
      <c r="O319" s="11">
        <v>15000</v>
      </c>
      <c r="P319" s="11">
        <v>0</v>
      </c>
      <c r="Q319" s="11">
        <v>15000</v>
      </c>
      <c r="R319" s="11">
        <v>0</v>
      </c>
      <c r="S319" s="11">
        <v>0</v>
      </c>
      <c r="T319" s="11">
        <v>1500</v>
      </c>
      <c r="U319" s="11">
        <v>0</v>
      </c>
      <c r="V319" s="11">
        <v>0</v>
      </c>
      <c r="W319" s="11">
        <v>16500</v>
      </c>
      <c r="X319" s="9" t="s">
        <v>43</v>
      </c>
      <c r="Y319" s="12">
        <v>16500</v>
      </c>
      <c r="Z319" s="9"/>
      <c r="AA319" s="9"/>
      <c r="AB319" s="9"/>
    </row>
    <row r="320" spans="1:28" x14ac:dyDescent="0.25">
      <c r="A320" s="3" t="s">
        <v>573</v>
      </c>
      <c r="B320" s="3" t="s">
        <v>574</v>
      </c>
      <c r="C320" s="3" t="s">
        <v>37</v>
      </c>
      <c r="D320" s="3" t="s">
        <v>38</v>
      </c>
      <c r="E320" s="3" t="s">
        <v>39</v>
      </c>
      <c r="F320" s="3"/>
      <c r="G320" s="3" t="s">
        <v>40</v>
      </c>
      <c r="H320" s="3"/>
      <c r="I320" s="3"/>
      <c r="J320" s="4"/>
      <c r="K320" s="4" t="s">
        <v>79</v>
      </c>
      <c r="L320" s="4" t="s">
        <v>45</v>
      </c>
      <c r="M320" s="5">
        <v>1</v>
      </c>
      <c r="N320" s="6">
        <v>15000</v>
      </c>
      <c r="O320" s="6">
        <v>15000</v>
      </c>
      <c r="P320" s="6">
        <v>0</v>
      </c>
      <c r="Q320" s="6">
        <v>15000</v>
      </c>
      <c r="R320" s="6">
        <v>0</v>
      </c>
      <c r="S320" s="6">
        <v>0</v>
      </c>
      <c r="T320" s="6">
        <v>1500</v>
      </c>
      <c r="U320" s="6">
        <v>0</v>
      </c>
      <c r="V320" s="6">
        <v>0</v>
      </c>
      <c r="W320" s="6">
        <v>16500</v>
      </c>
      <c r="X320" s="4" t="s">
        <v>43</v>
      </c>
      <c r="Y320" s="7">
        <v>16500</v>
      </c>
      <c r="Z320" s="4"/>
      <c r="AA320" s="4"/>
      <c r="AB320" s="4"/>
    </row>
    <row r="321" spans="1:28" x14ac:dyDescent="0.25">
      <c r="A321" s="8" t="s">
        <v>575</v>
      </c>
      <c r="B321" s="8" t="s">
        <v>576</v>
      </c>
      <c r="C321" s="8" t="s">
        <v>37</v>
      </c>
      <c r="D321" s="8" t="s">
        <v>38</v>
      </c>
      <c r="E321" s="8" t="s">
        <v>39</v>
      </c>
      <c r="F321" s="8"/>
      <c r="G321" s="8" t="s">
        <v>40</v>
      </c>
      <c r="H321" s="8"/>
      <c r="I321" s="8"/>
      <c r="J321" s="9"/>
      <c r="K321" s="9" t="s">
        <v>66</v>
      </c>
      <c r="L321" s="9" t="s">
        <v>45</v>
      </c>
      <c r="M321" s="10">
        <v>1</v>
      </c>
      <c r="N321" s="11">
        <v>18000</v>
      </c>
      <c r="O321" s="11">
        <v>18000</v>
      </c>
      <c r="P321" s="11">
        <v>0</v>
      </c>
      <c r="Q321" s="11">
        <v>18000</v>
      </c>
      <c r="R321" s="11">
        <v>0</v>
      </c>
      <c r="S321" s="11">
        <v>0</v>
      </c>
      <c r="T321" s="11">
        <v>1800</v>
      </c>
      <c r="U321" s="11">
        <v>0</v>
      </c>
      <c r="V321" s="11">
        <v>0</v>
      </c>
      <c r="W321" s="11">
        <v>19800</v>
      </c>
      <c r="X321" s="9" t="s">
        <v>43</v>
      </c>
      <c r="Y321" s="12">
        <v>19800</v>
      </c>
      <c r="Z321" s="9"/>
      <c r="AA321" s="9"/>
      <c r="AB321" s="9"/>
    </row>
    <row r="322" spans="1:28" x14ac:dyDescent="0.25">
      <c r="A322" s="3" t="s">
        <v>577</v>
      </c>
      <c r="B322" s="3" t="s">
        <v>578</v>
      </c>
      <c r="C322" s="3" t="s">
        <v>37</v>
      </c>
      <c r="D322" s="3" t="s">
        <v>38</v>
      </c>
      <c r="E322" s="3" t="s">
        <v>39</v>
      </c>
      <c r="F322" s="3"/>
      <c r="G322" s="3" t="s">
        <v>40</v>
      </c>
      <c r="H322" s="3"/>
      <c r="I322" s="3"/>
      <c r="J322" s="4"/>
      <c r="K322" s="4" t="s">
        <v>44</v>
      </c>
      <c r="L322" s="4" t="s">
        <v>45</v>
      </c>
      <c r="M322" s="5">
        <v>1</v>
      </c>
      <c r="N322" s="6">
        <v>18000</v>
      </c>
      <c r="O322" s="6">
        <v>18000</v>
      </c>
      <c r="P322" s="6">
        <v>0</v>
      </c>
      <c r="Q322" s="6">
        <v>18000</v>
      </c>
      <c r="R322" s="6">
        <v>0</v>
      </c>
      <c r="S322" s="6">
        <v>0</v>
      </c>
      <c r="T322" s="6">
        <v>1800</v>
      </c>
      <c r="U322" s="6">
        <v>0</v>
      </c>
      <c r="V322" s="6">
        <v>0</v>
      </c>
      <c r="W322" s="6">
        <v>19800</v>
      </c>
      <c r="X322" s="4" t="s">
        <v>43</v>
      </c>
      <c r="Y322" s="7">
        <v>19800</v>
      </c>
      <c r="Z322" s="4"/>
      <c r="AA322" s="4"/>
      <c r="AB322" s="4"/>
    </row>
    <row r="323" spans="1:28" x14ac:dyDescent="0.25">
      <c r="A323" s="8" t="s">
        <v>579</v>
      </c>
      <c r="B323" s="8" t="s">
        <v>580</v>
      </c>
      <c r="C323" s="8" t="s">
        <v>37</v>
      </c>
      <c r="D323" s="8" t="s">
        <v>38</v>
      </c>
      <c r="E323" s="8" t="s">
        <v>39</v>
      </c>
      <c r="F323" s="8"/>
      <c r="G323" s="8" t="s">
        <v>40</v>
      </c>
      <c r="H323" s="8"/>
      <c r="I323" s="8"/>
      <c r="J323" s="9"/>
      <c r="K323" s="9" t="s">
        <v>48</v>
      </c>
      <c r="L323" s="9" t="s">
        <v>45</v>
      </c>
      <c r="M323" s="10">
        <v>1</v>
      </c>
      <c r="N323" s="11">
        <v>15000</v>
      </c>
      <c r="O323" s="11">
        <v>15000</v>
      </c>
      <c r="P323" s="11">
        <v>0</v>
      </c>
      <c r="Q323" s="11">
        <v>15000</v>
      </c>
      <c r="R323" s="11">
        <v>0</v>
      </c>
      <c r="S323" s="11">
        <v>0</v>
      </c>
      <c r="T323" s="11">
        <v>1500</v>
      </c>
      <c r="U323" s="11">
        <v>0</v>
      </c>
      <c r="V323" s="11">
        <v>0</v>
      </c>
      <c r="W323" s="11">
        <v>16500</v>
      </c>
      <c r="X323" s="9" t="s">
        <v>43</v>
      </c>
      <c r="Y323" s="12">
        <v>16500</v>
      </c>
      <c r="Z323" s="9"/>
      <c r="AA323" s="9"/>
      <c r="AB323" s="9"/>
    </row>
    <row r="324" spans="1:28" x14ac:dyDescent="0.25">
      <c r="A324" s="3" t="s">
        <v>581</v>
      </c>
      <c r="B324" s="3" t="s">
        <v>582</v>
      </c>
      <c r="C324" s="3" t="s">
        <v>37</v>
      </c>
      <c r="D324" s="3" t="s">
        <v>38</v>
      </c>
      <c r="E324" s="3" t="s">
        <v>39</v>
      </c>
      <c r="F324" s="3"/>
      <c r="G324" s="3" t="s">
        <v>40</v>
      </c>
      <c r="H324" s="3"/>
      <c r="I324" s="3"/>
      <c r="J324" s="4"/>
      <c r="K324" s="4" t="s">
        <v>238</v>
      </c>
      <c r="L324" s="4" t="s">
        <v>45</v>
      </c>
      <c r="M324" s="5">
        <v>1</v>
      </c>
      <c r="N324" s="6">
        <v>22000</v>
      </c>
      <c r="O324" s="6">
        <v>22000</v>
      </c>
      <c r="P324" s="6">
        <v>0</v>
      </c>
      <c r="Q324" s="6">
        <v>22000</v>
      </c>
      <c r="R324" s="6">
        <v>0</v>
      </c>
      <c r="S324" s="6">
        <v>0</v>
      </c>
      <c r="T324" s="6">
        <v>2200</v>
      </c>
      <c r="U324" s="6">
        <v>0</v>
      </c>
      <c r="V324" s="6">
        <v>0</v>
      </c>
      <c r="W324" s="6">
        <v>24200</v>
      </c>
      <c r="X324" s="4" t="s">
        <v>43</v>
      </c>
      <c r="Y324" s="7">
        <v>24200</v>
      </c>
      <c r="Z324" s="4"/>
      <c r="AA324" s="4"/>
      <c r="AB324" s="4"/>
    </row>
    <row r="325" spans="1:28" x14ac:dyDescent="0.25">
      <c r="A325" s="8" t="s">
        <v>583</v>
      </c>
      <c r="B325" s="8" t="s">
        <v>584</v>
      </c>
      <c r="C325" s="8" t="s">
        <v>37</v>
      </c>
      <c r="D325" s="8" t="s">
        <v>38</v>
      </c>
      <c r="E325" s="8" t="s">
        <v>39</v>
      </c>
      <c r="F325" s="8"/>
      <c r="G325" s="8" t="s">
        <v>40</v>
      </c>
      <c r="H325" s="8"/>
      <c r="I325" s="8"/>
      <c r="J325" s="9"/>
      <c r="K325" s="9" t="s">
        <v>48</v>
      </c>
      <c r="L325" s="9" t="s">
        <v>45</v>
      </c>
      <c r="M325" s="10">
        <v>1</v>
      </c>
      <c r="N325" s="11">
        <v>15000</v>
      </c>
      <c r="O325" s="11">
        <v>15000</v>
      </c>
      <c r="P325" s="11">
        <v>0</v>
      </c>
      <c r="Q325" s="11">
        <v>15000</v>
      </c>
      <c r="R325" s="11">
        <v>0</v>
      </c>
      <c r="S325" s="11">
        <v>0</v>
      </c>
      <c r="T325" s="11">
        <v>1500</v>
      </c>
      <c r="U325" s="11">
        <v>0</v>
      </c>
      <c r="V325" s="11">
        <v>0</v>
      </c>
      <c r="W325" s="11">
        <v>16500</v>
      </c>
      <c r="X325" s="9" t="s">
        <v>43</v>
      </c>
      <c r="Y325" s="12">
        <v>16500</v>
      </c>
      <c r="Z325" s="9"/>
      <c r="AA325" s="9"/>
      <c r="AB325" s="9"/>
    </row>
    <row r="326" spans="1:28" x14ac:dyDescent="0.25">
      <c r="A326" s="3" t="s">
        <v>585</v>
      </c>
      <c r="B326" s="3" t="s">
        <v>586</v>
      </c>
      <c r="C326" s="3" t="s">
        <v>37</v>
      </c>
      <c r="D326" s="3" t="s">
        <v>38</v>
      </c>
      <c r="E326" s="3" t="s">
        <v>39</v>
      </c>
      <c r="F326" s="3"/>
      <c r="G326" s="3" t="s">
        <v>40</v>
      </c>
      <c r="H326" s="3"/>
      <c r="I326" s="3"/>
      <c r="J326" s="4"/>
      <c r="K326" s="4" t="s">
        <v>79</v>
      </c>
      <c r="L326" s="4" t="s">
        <v>45</v>
      </c>
      <c r="M326" s="5">
        <v>1</v>
      </c>
      <c r="N326" s="6">
        <v>15000</v>
      </c>
      <c r="O326" s="6">
        <v>15000</v>
      </c>
      <c r="P326" s="6">
        <v>0</v>
      </c>
      <c r="Q326" s="6">
        <v>15000</v>
      </c>
      <c r="R326" s="6">
        <v>0</v>
      </c>
      <c r="S326" s="6">
        <v>0</v>
      </c>
      <c r="T326" s="6">
        <v>1500</v>
      </c>
      <c r="U326" s="6">
        <v>0</v>
      </c>
      <c r="V326" s="6">
        <v>0</v>
      </c>
      <c r="W326" s="6">
        <v>16500</v>
      </c>
      <c r="X326" s="4" t="s">
        <v>43</v>
      </c>
      <c r="Y326" s="7">
        <v>16500</v>
      </c>
      <c r="Z326" s="4"/>
      <c r="AA326" s="4"/>
      <c r="AB326" s="4"/>
    </row>
    <row r="327" spans="1:28" x14ac:dyDescent="0.25">
      <c r="A327" s="8" t="s">
        <v>587</v>
      </c>
      <c r="B327" s="8" t="s">
        <v>588</v>
      </c>
      <c r="C327" s="8" t="s">
        <v>37</v>
      </c>
      <c r="D327" s="8" t="s">
        <v>38</v>
      </c>
      <c r="E327" s="8" t="s">
        <v>39</v>
      </c>
      <c r="F327" s="8"/>
      <c r="G327" s="8" t="s">
        <v>40</v>
      </c>
      <c r="H327" s="8"/>
      <c r="I327" s="8"/>
      <c r="J327" s="9"/>
      <c r="K327" s="9" t="s">
        <v>48</v>
      </c>
      <c r="L327" s="9" t="s">
        <v>45</v>
      </c>
      <c r="M327" s="10">
        <v>1</v>
      </c>
      <c r="N327" s="11">
        <v>15000</v>
      </c>
      <c r="O327" s="11">
        <v>15000</v>
      </c>
      <c r="P327" s="11">
        <v>0</v>
      </c>
      <c r="Q327" s="11">
        <v>15000</v>
      </c>
      <c r="R327" s="11">
        <v>0</v>
      </c>
      <c r="S327" s="11">
        <v>0</v>
      </c>
      <c r="T327" s="11">
        <v>1500</v>
      </c>
      <c r="U327" s="11">
        <v>0</v>
      </c>
      <c r="V327" s="11">
        <v>0</v>
      </c>
      <c r="W327" s="11">
        <v>16500</v>
      </c>
      <c r="X327" s="9" t="s">
        <v>43</v>
      </c>
      <c r="Y327" s="12">
        <v>16500</v>
      </c>
      <c r="Z327" s="9"/>
      <c r="AA327" s="9"/>
      <c r="AB327" s="9"/>
    </row>
    <row r="328" spans="1:28" x14ac:dyDescent="0.25">
      <c r="A328" s="3" t="s">
        <v>589</v>
      </c>
      <c r="B328" s="3" t="s">
        <v>590</v>
      </c>
      <c r="C328" s="3" t="s">
        <v>37</v>
      </c>
      <c r="D328" s="3" t="s">
        <v>38</v>
      </c>
      <c r="E328" s="3" t="s">
        <v>39</v>
      </c>
      <c r="F328" s="3"/>
      <c r="G328" s="3" t="s">
        <v>40</v>
      </c>
      <c r="H328" s="3"/>
      <c r="I328" s="3"/>
      <c r="J328" s="4"/>
      <c r="K328" s="4" t="s">
        <v>48</v>
      </c>
      <c r="L328" s="4" t="s">
        <v>45</v>
      </c>
      <c r="M328" s="5">
        <v>1</v>
      </c>
      <c r="N328" s="6">
        <v>15000</v>
      </c>
      <c r="O328" s="6">
        <v>15000</v>
      </c>
      <c r="P328" s="6">
        <v>0</v>
      </c>
      <c r="Q328" s="6">
        <v>15000</v>
      </c>
      <c r="R328" s="6">
        <v>0</v>
      </c>
      <c r="S328" s="6">
        <v>0</v>
      </c>
      <c r="T328" s="6">
        <v>1500</v>
      </c>
      <c r="U328" s="6">
        <v>0</v>
      </c>
      <c r="V328" s="6">
        <v>0</v>
      </c>
      <c r="W328" s="6">
        <v>16500</v>
      </c>
      <c r="X328" s="4" t="s">
        <v>43</v>
      </c>
      <c r="Y328" s="7">
        <v>16500</v>
      </c>
      <c r="Z328" s="4"/>
      <c r="AA328" s="4"/>
      <c r="AB328" s="4"/>
    </row>
    <row r="329" spans="1:28" x14ac:dyDescent="0.25">
      <c r="A329" s="8" t="s">
        <v>591</v>
      </c>
      <c r="B329" s="8" t="s">
        <v>592</v>
      </c>
      <c r="C329" s="8" t="s">
        <v>37</v>
      </c>
      <c r="D329" s="8" t="s">
        <v>38</v>
      </c>
      <c r="E329" s="8" t="s">
        <v>39</v>
      </c>
      <c r="F329" s="8"/>
      <c r="G329" s="8" t="s">
        <v>40</v>
      </c>
      <c r="H329" s="8"/>
      <c r="I329" s="8"/>
      <c r="J329" s="9"/>
      <c r="K329" s="9" t="s">
        <v>79</v>
      </c>
      <c r="L329" s="9" t="s">
        <v>45</v>
      </c>
      <c r="M329" s="10">
        <v>1</v>
      </c>
      <c r="N329" s="11">
        <v>15000</v>
      </c>
      <c r="O329" s="11">
        <v>15000</v>
      </c>
      <c r="P329" s="11">
        <v>0</v>
      </c>
      <c r="Q329" s="11">
        <v>15000</v>
      </c>
      <c r="R329" s="11">
        <v>0</v>
      </c>
      <c r="S329" s="11">
        <v>0</v>
      </c>
      <c r="T329" s="11">
        <v>1500</v>
      </c>
      <c r="U329" s="11">
        <v>0</v>
      </c>
      <c r="V329" s="11">
        <v>0</v>
      </c>
      <c r="W329" s="11">
        <v>16500</v>
      </c>
      <c r="X329" s="9" t="s">
        <v>43</v>
      </c>
      <c r="Y329" s="12">
        <v>16500</v>
      </c>
      <c r="Z329" s="9"/>
      <c r="AA329" s="9"/>
      <c r="AB329" s="9"/>
    </row>
    <row r="330" spans="1:28" x14ac:dyDescent="0.25">
      <c r="A330" s="3" t="s">
        <v>593</v>
      </c>
      <c r="B330" s="3" t="s">
        <v>594</v>
      </c>
      <c r="C330" s="3" t="s">
        <v>37</v>
      </c>
      <c r="D330" s="3" t="s">
        <v>38</v>
      </c>
      <c r="E330" s="3" t="s">
        <v>39</v>
      </c>
      <c r="F330" s="3"/>
      <c r="G330" s="3" t="s">
        <v>40</v>
      </c>
      <c r="H330" s="3"/>
      <c r="I330" s="3"/>
      <c r="J330" s="4"/>
      <c r="K330" s="4" t="s">
        <v>238</v>
      </c>
      <c r="L330" s="4" t="s">
        <v>45</v>
      </c>
      <c r="M330" s="5">
        <v>1</v>
      </c>
      <c r="N330" s="6">
        <v>22000</v>
      </c>
      <c r="O330" s="6">
        <v>22000</v>
      </c>
      <c r="P330" s="6">
        <v>0</v>
      </c>
      <c r="Q330" s="6">
        <v>22000</v>
      </c>
      <c r="R330" s="6">
        <v>0</v>
      </c>
      <c r="S330" s="6">
        <v>0</v>
      </c>
      <c r="T330" s="6">
        <v>2200</v>
      </c>
      <c r="U330" s="6">
        <v>0</v>
      </c>
      <c r="V330" s="6">
        <v>0</v>
      </c>
      <c r="W330" s="6">
        <v>24200</v>
      </c>
      <c r="X330" s="4" t="s">
        <v>43</v>
      </c>
      <c r="Y330" s="7">
        <v>24200</v>
      </c>
      <c r="Z330" s="4"/>
      <c r="AA330" s="4"/>
      <c r="AB330" s="4"/>
    </row>
    <row r="331" spans="1:28" x14ac:dyDescent="0.25">
      <c r="A331" s="8" t="s">
        <v>595</v>
      </c>
      <c r="B331" s="8" t="s">
        <v>596</v>
      </c>
      <c r="C331" s="8" t="s">
        <v>37</v>
      </c>
      <c r="D331" s="8" t="s">
        <v>38</v>
      </c>
      <c r="E331" s="8" t="s">
        <v>39</v>
      </c>
      <c r="F331" s="8"/>
      <c r="G331" s="8" t="s">
        <v>40</v>
      </c>
      <c r="H331" s="8"/>
      <c r="I331" s="8"/>
      <c r="J331" s="9"/>
      <c r="K331" s="9" t="s">
        <v>48</v>
      </c>
      <c r="L331" s="9" t="s">
        <v>45</v>
      </c>
      <c r="M331" s="10">
        <v>1</v>
      </c>
      <c r="N331" s="11">
        <v>15000</v>
      </c>
      <c r="O331" s="11">
        <v>15000</v>
      </c>
      <c r="P331" s="11">
        <v>0</v>
      </c>
      <c r="Q331" s="11">
        <v>15000</v>
      </c>
      <c r="R331" s="11">
        <v>0</v>
      </c>
      <c r="S331" s="11">
        <v>0</v>
      </c>
      <c r="T331" s="11">
        <v>1500</v>
      </c>
      <c r="U331" s="11">
        <v>0</v>
      </c>
      <c r="V331" s="11">
        <v>0</v>
      </c>
      <c r="W331" s="11">
        <v>16500</v>
      </c>
      <c r="X331" s="9" t="s">
        <v>43</v>
      </c>
      <c r="Y331" s="12">
        <v>16500</v>
      </c>
      <c r="Z331" s="9"/>
      <c r="AA331" s="9"/>
      <c r="AB331" s="9"/>
    </row>
    <row r="332" spans="1:28" x14ac:dyDescent="0.25">
      <c r="A332" s="3" t="s">
        <v>597</v>
      </c>
      <c r="B332" s="3" t="s">
        <v>598</v>
      </c>
      <c r="C332" s="3" t="s">
        <v>37</v>
      </c>
      <c r="D332" s="3" t="s">
        <v>38</v>
      </c>
      <c r="E332" s="3" t="s">
        <v>39</v>
      </c>
      <c r="F332" s="3"/>
      <c r="G332" s="3" t="s">
        <v>40</v>
      </c>
      <c r="H332" s="3"/>
      <c r="I332" s="3"/>
      <c r="J332" s="4"/>
      <c r="K332" s="4" t="s">
        <v>48</v>
      </c>
      <c r="L332" s="4" t="s">
        <v>45</v>
      </c>
      <c r="M332" s="5">
        <v>1</v>
      </c>
      <c r="N332" s="6">
        <v>15000</v>
      </c>
      <c r="O332" s="6">
        <v>15000</v>
      </c>
      <c r="P332" s="6">
        <v>0</v>
      </c>
      <c r="Q332" s="6">
        <v>15000</v>
      </c>
      <c r="R332" s="6">
        <v>0</v>
      </c>
      <c r="S332" s="6">
        <v>0</v>
      </c>
      <c r="T332" s="6">
        <v>1500</v>
      </c>
      <c r="U332" s="6">
        <v>0</v>
      </c>
      <c r="V332" s="6">
        <v>0</v>
      </c>
      <c r="W332" s="6">
        <v>16500</v>
      </c>
      <c r="X332" s="4" t="s">
        <v>43</v>
      </c>
      <c r="Y332" s="7">
        <v>16500</v>
      </c>
      <c r="Z332" s="4"/>
      <c r="AA332" s="4"/>
      <c r="AB332" s="4"/>
    </row>
    <row r="333" spans="1:28" x14ac:dyDescent="0.25">
      <c r="A333" s="8" t="s">
        <v>599</v>
      </c>
      <c r="B333" s="8" t="s">
        <v>600</v>
      </c>
      <c r="C333" s="8" t="s">
        <v>37</v>
      </c>
      <c r="D333" s="8" t="s">
        <v>38</v>
      </c>
      <c r="E333" s="8" t="s">
        <v>39</v>
      </c>
      <c r="F333" s="8"/>
      <c r="G333" s="8" t="s">
        <v>40</v>
      </c>
      <c r="H333" s="8"/>
      <c r="I333" s="8"/>
      <c r="J333" s="9"/>
      <c r="K333" s="9" t="s">
        <v>238</v>
      </c>
      <c r="L333" s="9" t="s">
        <v>45</v>
      </c>
      <c r="M333" s="10">
        <v>1</v>
      </c>
      <c r="N333" s="11">
        <v>22000</v>
      </c>
      <c r="O333" s="11">
        <v>22000</v>
      </c>
      <c r="P333" s="11">
        <v>0</v>
      </c>
      <c r="Q333" s="11">
        <v>22000</v>
      </c>
      <c r="R333" s="11">
        <v>0</v>
      </c>
      <c r="S333" s="11">
        <v>0</v>
      </c>
      <c r="T333" s="11">
        <v>2200</v>
      </c>
      <c r="U333" s="11">
        <v>0</v>
      </c>
      <c r="V333" s="11">
        <v>0</v>
      </c>
      <c r="W333" s="11">
        <v>24200</v>
      </c>
      <c r="X333" s="9" t="s">
        <v>43</v>
      </c>
      <c r="Y333" s="12">
        <v>24200</v>
      </c>
      <c r="Z333" s="9"/>
      <c r="AA333" s="9"/>
      <c r="AB333" s="9"/>
    </row>
    <row r="334" spans="1:28" x14ac:dyDescent="0.25">
      <c r="A334" s="3" t="s">
        <v>601</v>
      </c>
      <c r="B334" s="3" t="s">
        <v>602</v>
      </c>
      <c r="C334" s="3" t="s">
        <v>37</v>
      </c>
      <c r="D334" s="3" t="s">
        <v>38</v>
      </c>
      <c r="E334" s="3" t="s">
        <v>39</v>
      </c>
      <c r="F334" s="3"/>
      <c r="G334" s="3" t="s">
        <v>40</v>
      </c>
      <c r="H334" s="3"/>
      <c r="I334" s="3"/>
      <c r="J334" s="4"/>
      <c r="K334" s="4" t="s">
        <v>51</v>
      </c>
      <c r="L334" s="4" t="s">
        <v>42</v>
      </c>
      <c r="M334" s="5">
        <v>1</v>
      </c>
      <c r="N334" s="6">
        <v>20000</v>
      </c>
      <c r="O334" s="6">
        <v>20000</v>
      </c>
      <c r="P334" s="6">
        <v>0</v>
      </c>
      <c r="Q334" s="6">
        <v>20000</v>
      </c>
      <c r="R334" s="6">
        <v>0</v>
      </c>
      <c r="S334" s="6">
        <v>0</v>
      </c>
      <c r="T334" s="6">
        <v>2000</v>
      </c>
      <c r="U334" s="6">
        <v>0</v>
      </c>
      <c r="V334" s="6">
        <v>0</v>
      </c>
      <c r="W334" s="6">
        <v>22000</v>
      </c>
      <c r="X334" s="4" t="s">
        <v>43</v>
      </c>
      <c r="Y334" s="7">
        <v>22000</v>
      </c>
      <c r="Z334" s="4"/>
      <c r="AA334" s="4"/>
      <c r="AB334" s="4"/>
    </row>
    <row r="335" spans="1:28" x14ac:dyDescent="0.25">
      <c r="A335" s="8" t="s">
        <v>603</v>
      </c>
      <c r="B335" s="8" t="s">
        <v>604</v>
      </c>
      <c r="C335" s="8" t="s">
        <v>37</v>
      </c>
      <c r="D335" s="8" t="s">
        <v>38</v>
      </c>
      <c r="E335" s="8" t="s">
        <v>39</v>
      </c>
      <c r="F335" s="8"/>
      <c r="G335" s="8" t="s">
        <v>40</v>
      </c>
      <c r="H335" s="8"/>
      <c r="I335" s="8"/>
      <c r="J335" s="9"/>
      <c r="K335" s="9" t="s">
        <v>48</v>
      </c>
      <c r="L335" s="9" t="s">
        <v>45</v>
      </c>
      <c r="M335" s="10">
        <v>2</v>
      </c>
      <c r="N335" s="11">
        <v>15000</v>
      </c>
      <c r="O335" s="11">
        <v>30000</v>
      </c>
      <c r="P335" s="11">
        <v>0</v>
      </c>
      <c r="Q335" s="11">
        <v>30000</v>
      </c>
      <c r="R335" s="11">
        <v>0</v>
      </c>
      <c r="S335" s="11">
        <v>0</v>
      </c>
      <c r="T335" s="11">
        <v>3000</v>
      </c>
      <c r="U335" s="11">
        <v>0</v>
      </c>
      <c r="V335" s="11">
        <v>0</v>
      </c>
      <c r="W335" s="11">
        <v>33000</v>
      </c>
      <c r="X335" s="9" t="s">
        <v>43</v>
      </c>
      <c r="Y335" s="12">
        <v>33000</v>
      </c>
      <c r="Z335" s="9"/>
      <c r="AA335" s="9"/>
      <c r="AB335" s="9"/>
    </row>
    <row r="336" spans="1:28" x14ac:dyDescent="0.25">
      <c r="A336" s="3" t="s">
        <v>605</v>
      </c>
      <c r="B336" s="3" t="s">
        <v>606</v>
      </c>
      <c r="C336" s="3" t="s">
        <v>37</v>
      </c>
      <c r="D336" s="3" t="s">
        <v>38</v>
      </c>
      <c r="E336" s="3" t="s">
        <v>39</v>
      </c>
      <c r="F336" s="3"/>
      <c r="G336" s="3" t="s">
        <v>40</v>
      </c>
      <c r="H336" s="3"/>
      <c r="I336" s="3"/>
      <c r="J336" s="4"/>
      <c r="K336" s="4" t="s">
        <v>84</v>
      </c>
      <c r="L336" s="4" t="s">
        <v>45</v>
      </c>
      <c r="M336" s="5">
        <v>1</v>
      </c>
      <c r="N336" s="6">
        <v>18000</v>
      </c>
      <c r="O336" s="6">
        <v>18000</v>
      </c>
      <c r="P336" s="6">
        <v>0</v>
      </c>
      <c r="Q336" s="6">
        <v>18000</v>
      </c>
      <c r="R336" s="6">
        <v>0</v>
      </c>
      <c r="S336" s="6">
        <v>0</v>
      </c>
      <c r="T336" s="6">
        <v>1800</v>
      </c>
      <c r="U336" s="6">
        <v>0</v>
      </c>
      <c r="V336" s="6">
        <v>0</v>
      </c>
      <c r="W336" s="6">
        <v>19800</v>
      </c>
      <c r="X336" s="4" t="s">
        <v>43</v>
      </c>
      <c r="Y336" s="7">
        <v>19800</v>
      </c>
      <c r="Z336" s="4"/>
      <c r="AA336" s="4"/>
      <c r="AB336" s="4"/>
    </row>
    <row r="337" spans="1:28" x14ac:dyDescent="0.25">
      <c r="A337" s="8" t="s">
        <v>607</v>
      </c>
      <c r="B337" s="8" t="s">
        <v>608</v>
      </c>
      <c r="C337" s="8" t="s">
        <v>37</v>
      </c>
      <c r="D337" s="8" t="s">
        <v>38</v>
      </c>
      <c r="E337" s="8" t="s">
        <v>39</v>
      </c>
      <c r="F337" s="8"/>
      <c r="G337" s="8" t="s">
        <v>40</v>
      </c>
      <c r="H337" s="8"/>
      <c r="I337" s="8"/>
      <c r="J337" s="9"/>
      <c r="K337" s="9" t="s">
        <v>48</v>
      </c>
      <c r="L337" s="9" t="s">
        <v>45</v>
      </c>
      <c r="M337" s="10">
        <v>1</v>
      </c>
      <c r="N337" s="11">
        <v>15000</v>
      </c>
      <c r="O337" s="11">
        <v>15000</v>
      </c>
      <c r="P337" s="11">
        <v>0</v>
      </c>
      <c r="Q337" s="11">
        <v>15000</v>
      </c>
      <c r="R337" s="11">
        <v>0</v>
      </c>
      <c r="S337" s="11">
        <v>0</v>
      </c>
      <c r="T337" s="11">
        <v>1500</v>
      </c>
      <c r="U337" s="11">
        <v>0</v>
      </c>
      <c r="V337" s="11">
        <v>0</v>
      </c>
      <c r="W337" s="11">
        <v>16500</v>
      </c>
      <c r="X337" s="9" t="s">
        <v>43</v>
      </c>
      <c r="Y337" s="12">
        <v>16500</v>
      </c>
      <c r="Z337" s="9"/>
      <c r="AA337" s="9"/>
      <c r="AB337" s="9"/>
    </row>
    <row r="338" spans="1:28" x14ac:dyDescent="0.25">
      <c r="A338" s="3" t="s">
        <v>609</v>
      </c>
      <c r="B338" s="3" t="s">
        <v>610</v>
      </c>
      <c r="C338" s="3" t="s">
        <v>37</v>
      </c>
      <c r="D338" s="3" t="s">
        <v>38</v>
      </c>
      <c r="E338" s="3" t="s">
        <v>39</v>
      </c>
      <c r="F338" s="3"/>
      <c r="G338" s="3" t="s">
        <v>40</v>
      </c>
      <c r="H338" s="3"/>
      <c r="I338" s="3"/>
      <c r="J338" s="4"/>
      <c r="K338" s="4" t="s">
        <v>79</v>
      </c>
      <c r="L338" s="4" t="s">
        <v>45</v>
      </c>
      <c r="M338" s="5">
        <v>1</v>
      </c>
      <c r="N338" s="6">
        <v>15000</v>
      </c>
      <c r="O338" s="6">
        <v>15000</v>
      </c>
      <c r="P338" s="6">
        <v>0</v>
      </c>
      <c r="Q338" s="6">
        <v>33000</v>
      </c>
      <c r="R338" s="6">
        <v>0</v>
      </c>
      <c r="S338" s="6">
        <v>0</v>
      </c>
      <c r="T338" s="6">
        <v>3300</v>
      </c>
      <c r="U338" s="6">
        <v>0</v>
      </c>
      <c r="V338" s="6">
        <v>0</v>
      </c>
      <c r="W338" s="6">
        <v>36300</v>
      </c>
      <c r="X338" s="4" t="s">
        <v>43</v>
      </c>
      <c r="Y338" s="7">
        <v>36300</v>
      </c>
      <c r="Z338" s="4"/>
      <c r="AA338" s="4"/>
      <c r="AB338" s="4"/>
    </row>
    <row r="339" spans="1:28" x14ac:dyDescent="0.25">
      <c r="A339" s="3" t="s">
        <v>609</v>
      </c>
      <c r="B339" s="3" t="s">
        <v>610</v>
      </c>
      <c r="C339" s="3" t="s">
        <v>37</v>
      </c>
      <c r="D339" s="3" t="s">
        <v>38</v>
      </c>
      <c r="E339" s="3" t="s">
        <v>39</v>
      </c>
      <c r="F339" s="3"/>
      <c r="G339" s="3" t="s">
        <v>40</v>
      </c>
      <c r="H339" s="3"/>
      <c r="I339" s="3"/>
      <c r="J339" s="4"/>
      <c r="K339" s="4" t="s">
        <v>44</v>
      </c>
      <c r="L339" s="4" t="s">
        <v>45</v>
      </c>
      <c r="M339" s="5">
        <v>1</v>
      </c>
      <c r="N339" s="6">
        <v>18000</v>
      </c>
      <c r="O339" s="6">
        <v>18000</v>
      </c>
      <c r="P339" s="6">
        <v>0</v>
      </c>
      <c r="Q339" s="6"/>
      <c r="R339" s="6"/>
      <c r="S339" s="6"/>
      <c r="T339" s="6"/>
      <c r="U339" s="6"/>
      <c r="V339" s="6"/>
      <c r="W339" s="6"/>
      <c r="X339" s="4"/>
      <c r="Y339" s="7"/>
      <c r="Z339" s="4"/>
      <c r="AA339" s="4"/>
      <c r="AB339" s="4"/>
    </row>
    <row r="340" spans="1:28" x14ac:dyDescent="0.25">
      <c r="A340" s="8" t="s">
        <v>611</v>
      </c>
      <c r="B340" s="8" t="s">
        <v>612</v>
      </c>
      <c r="C340" s="8" t="s">
        <v>37</v>
      </c>
      <c r="D340" s="8" t="s">
        <v>38</v>
      </c>
      <c r="E340" s="8" t="s">
        <v>39</v>
      </c>
      <c r="F340" s="8"/>
      <c r="G340" s="8" t="s">
        <v>40</v>
      </c>
      <c r="H340" s="8"/>
      <c r="I340" s="8"/>
      <c r="J340" s="9"/>
      <c r="K340" s="9" t="s">
        <v>44</v>
      </c>
      <c r="L340" s="9" t="s">
        <v>45</v>
      </c>
      <c r="M340" s="10">
        <v>1</v>
      </c>
      <c r="N340" s="11">
        <v>18000</v>
      </c>
      <c r="O340" s="11">
        <v>18000</v>
      </c>
      <c r="P340" s="11">
        <v>0</v>
      </c>
      <c r="Q340" s="11">
        <v>18000</v>
      </c>
      <c r="R340" s="11">
        <v>0</v>
      </c>
      <c r="S340" s="11">
        <v>0</v>
      </c>
      <c r="T340" s="11">
        <v>1800</v>
      </c>
      <c r="U340" s="11">
        <v>0</v>
      </c>
      <c r="V340" s="11">
        <v>0</v>
      </c>
      <c r="W340" s="11">
        <v>19800</v>
      </c>
      <c r="X340" s="9" t="s">
        <v>43</v>
      </c>
      <c r="Y340" s="12">
        <v>19800</v>
      </c>
      <c r="Z340" s="9"/>
      <c r="AA340" s="9"/>
      <c r="AB340" s="9"/>
    </row>
    <row r="341" spans="1:28" x14ac:dyDescent="0.25">
      <c r="A341" s="3" t="s">
        <v>613</v>
      </c>
      <c r="B341" s="3" t="s">
        <v>614</v>
      </c>
      <c r="C341" s="3" t="s">
        <v>37</v>
      </c>
      <c r="D341" s="3" t="s">
        <v>38</v>
      </c>
      <c r="E341" s="3" t="s">
        <v>39</v>
      </c>
      <c r="F341" s="3"/>
      <c r="G341" s="3" t="s">
        <v>40</v>
      </c>
      <c r="H341" s="3"/>
      <c r="I341" s="3"/>
      <c r="J341" s="4"/>
      <c r="K341" s="4" t="s">
        <v>66</v>
      </c>
      <c r="L341" s="4" t="s">
        <v>45</v>
      </c>
      <c r="M341" s="5">
        <v>2</v>
      </c>
      <c r="N341" s="6">
        <v>18000</v>
      </c>
      <c r="O341" s="6">
        <v>36000</v>
      </c>
      <c r="P341" s="6">
        <v>0</v>
      </c>
      <c r="Q341" s="6">
        <v>49000</v>
      </c>
      <c r="R341" s="6">
        <v>0</v>
      </c>
      <c r="S341" s="6">
        <v>0</v>
      </c>
      <c r="T341" s="6">
        <v>4900</v>
      </c>
      <c r="U341" s="6">
        <v>0</v>
      </c>
      <c r="V341" s="6">
        <v>0</v>
      </c>
      <c r="W341" s="6">
        <v>53900</v>
      </c>
      <c r="X341" s="4" t="s">
        <v>43</v>
      </c>
      <c r="Y341" s="7">
        <v>53900</v>
      </c>
      <c r="Z341" s="4"/>
      <c r="AA341" s="4"/>
      <c r="AB341" s="4"/>
    </row>
    <row r="342" spans="1:28" x14ac:dyDescent="0.25">
      <c r="A342" s="3" t="s">
        <v>613</v>
      </c>
      <c r="B342" s="3" t="s">
        <v>614</v>
      </c>
      <c r="C342" s="3" t="s">
        <v>37</v>
      </c>
      <c r="D342" s="3" t="s">
        <v>38</v>
      </c>
      <c r="E342" s="3" t="s">
        <v>39</v>
      </c>
      <c r="F342" s="3"/>
      <c r="G342" s="3" t="s">
        <v>40</v>
      </c>
      <c r="H342" s="3"/>
      <c r="I342" s="3"/>
      <c r="J342" s="4"/>
      <c r="K342" s="4" t="s">
        <v>147</v>
      </c>
      <c r="L342" s="4" t="s">
        <v>45</v>
      </c>
      <c r="M342" s="5">
        <v>1</v>
      </c>
      <c r="N342" s="6">
        <v>13000</v>
      </c>
      <c r="O342" s="6">
        <v>13000</v>
      </c>
      <c r="P342" s="6">
        <v>0</v>
      </c>
      <c r="Q342" s="6"/>
      <c r="R342" s="6"/>
      <c r="S342" s="6"/>
      <c r="T342" s="6"/>
      <c r="U342" s="6"/>
      <c r="V342" s="6"/>
      <c r="W342" s="6"/>
      <c r="X342" s="4"/>
      <c r="Y342" s="7"/>
      <c r="Z342" s="4"/>
      <c r="AA342" s="4"/>
      <c r="AB342" s="4"/>
    </row>
    <row r="343" spans="1:28" x14ac:dyDescent="0.25">
      <c r="A343" s="8" t="s">
        <v>615</v>
      </c>
      <c r="B343" s="8" t="s">
        <v>616</v>
      </c>
      <c r="C343" s="8" t="s">
        <v>37</v>
      </c>
      <c r="D343" s="8" t="s">
        <v>38</v>
      </c>
      <c r="E343" s="8" t="s">
        <v>39</v>
      </c>
      <c r="F343" s="8"/>
      <c r="G343" s="8" t="s">
        <v>40</v>
      </c>
      <c r="H343" s="8"/>
      <c r="I343" s="8"/>
      <c r="J343" s="9"/>
      <c r="K343" s="9" t="s">
        <v>48</v>
      </c>
      <c r="L343" s="9" t="s">
        <v>45</v>
      </c>
      <c r="M343" s="10">
        <v>1</v>
      </c>
      <c r="N343" s="11">
        <v>15000</v>
      </c>
      <c r="O343" s="11">
        <v>15000</v>
      </c>
      <c r="P343" s="11">
        <v>0</v>
      </c>
      <c r="Q343" s="11">
        <v>15000</v>
      </c>
      <c r="R343" s="11">
        <v>0</v>
      </c>
      <c r="S343" s="11">
        <v>0</v>
      </c>
      <c r="T343" s="11">
        <v>1500</v>
      </c>
      <c r="U343" s="11">
        <v>0</v>
      </c>
      <c r="V343" s="11">
        <v>0</v>
      </c>
      <c r="W343" s="11">
        <v>16500</v>
      </c>
      <c r="X343" s="9" t="s">
        <v>43</v>
      </c>
      <c r="Y343" s="12">
        <v>16500</v>
      </c>
      <c r="Z343" s="9"/>
      <c r="AA343" s="9"/>
      <c r="AB343" s="9"/>
    </row>
    <row r="344" spans="1:28" x14ac:dyDescent="0.25">
      <c r="A344" s="3" t="s">
        <v>617</v>
      </c>
      <c r="B344" s="3" t="s">
        <v>618</v>
      </c>
      <c r="C344" s="3" t="s">
        <v>37</v>
      </c>
      <c r="D344" s="3" t="s">
        <v>38</v>
      </c>
      <c r="E344" s="3" t="s">
        <v>39</v>
      </c>
      <c r="F344" s="3"/>
      <c r="G344" s="3" t="s">
        <v>40</v>
      </c>
      <c r="H344" s="3"/>
      <c r="I344" s="3"/>
      <c r="J344" s="4"/>
      <c r="K344" s="4" t="s">
        <v>41</v>
      </c>
      <c r="L344" s="4" t="s">
        <v>42</v>
      </c>
      <c r="M344" s="5">
        <v>2</v>
      </c>
      <c r="N344" s="6">
        <v>20000</v>
      </c>
      <c r="O344" s="6">
        <v>40000</v>
      </c>
      <c r="P344" s="6">
        <v>0</v>
      </c>
      <c r="Q344" s="6">
        <v>60000</v>
      </c>
      <c r="R344" s="6">
        <v>0</v>
      </c>
      <c r="S344" s="6">
        <v>0</v>
      </c>
      <c r="T344" s="6">
        <v>6000</v>
      </c>
      <c r="U344" s="6">
        <v>0</v>
      </c>
      <c r="V344" s="6">
        <v>0</v>
      </c>
      <c r="W344" s="6">
        <v>66000</v>
      </c>
      <c r="X344" s="4" t="s">
        <v>43</v>
      </c>
      <c r="Y344" s="7">
        <v>66000</v>
      </c>
      <c r="Z344" s="4"/>
      <c r="AA344" s="4"/>
      <c r="AB344" s="4"/>
    </row>
    <row r="345" spans="1:28" x14ac:dyDescent="0.25">
      <c r="A345" s="3" t="s">
        <v>617</v>
      </c>
      <c r="B345" s="3" t="s">
        <v>618</v>
      </c>
      <c r="C345" s="3" t="s">
        <v>37</v>
      </c>
      <c r="D345" s="3" t="s">
        <v>38</v>
      </c>
      <c r="E345" s="3" t="s">
        <v>39</v>
      </c>
      <c r="F345" s="3"/>
      <c r="G345" s="3" t="s">
        <v>40</v>
      </c>
      <c r="H345" s="3"/>
      <c r="I345" s="3"/>
      <c r="J345" s="4"/>
      <c r="K345" s="4" t="s">
        <v>51</v>
      </c>
      <c r="L345" s="4" t="s">
        <v>42</v>
      </c>
      <c r="M345" s="5">
        <v>1</v>
      </c>
      <c r="N345" s="6">
        <v>20000</v>
      </c>
      <c r="O345" s="6">
        <v>20000</v>
      </c>
      <c r="P345" s="6">
        <v>0</v>
      </c>
      <c r="Q345" s="6"/>
      <c r="R345" s="6"/>
      <c r="S345" s="6"/>
      <c r="T345" s="6"/>
      <c r="U345" s="6"/>
      <c r="V345" s="6"/>
      <c r="W345" s="6"/>
      <c r="X345" s="4"/>
      <c r="Y345" s="7"/>
      <c r="Z345" s="4"/>
      <c r="AA345" s="4"/>
      <c r="AB345" s="4"/>
    </row>
    <row r="346" spans="1:28" x14ac:dyDescent="0.25">
      <c r="A346" s="8" t="s">
        <v>619</v>
      </c>
      <c r="B346" s="8" t="s">
        <v>620</v>
      </c>
      <c r="C346" s="8" t="s">
        <v>37</v>
      </c>
      <c r="D346" s="8" t="s">
        <v>38</v>
      </c>
      <c r="E346" s="8" t="s">
        <v>39</v>
      </c>
      <c r="F346" s="8"/>
      <c r="G346" s="8" t="s">
        <v>40</v>
      </c>
      <c r="H346" s="8"/>
      <c r="I346" s="8"/>
      <c r="J346" s="9"/>
      <c r="K346" s="9" t="s">
        <v>147</v>
      </c>
      <c r="L346" s="9" t="s">
        <v>45</v>
      </c>
      <c r="M346" s="10">
        <v>1</v>
      </c>
      <c r="N346" s="11">
        <v>13000</v>
      </c>
      <c r="O346" s="11">
        <v>13000</v>
      </c>
      <c r="P346" s="11">
        <v>0</v>
      </c>
      <c r="Q346" s="11">
        <v>13000</v>
      </c>
      <c r="R346" s="11">
        <v>0</v>
      </c>
      <c r="S346" s="11">
        <v>0</v>
      </c>
      <c r="T346" s="11">
        <v>1300</v>
      </c>
      <c r="U346" s="11">
        <v>0</v>
      </c>
      <c r="V346" s="11">
        <v>0</v>
      </c>
      <c r="W346" s="11">
        <v>14300</v>
      </c>
      <c r="X346" s="9" t="s">
        <v>43</v>
      </c>
      <c r="Y346" s="12">
        <v>14300</v>
      </c>
      <c r="Z346" s="9"/>
      <c r="AA346" s="9"/>
      <c r="AB346" s="9"/>
    </row>
    <row r="347" spans="1:28" x14ac:dyDescent="0.25">
      <c r="A347" s="3" t="s">
        <v>621</v>
      </c>
      <c r="B347" s="3" t="s">
        <v>622</v>
      </c>
      <c r="C347" s="3" t="s">
        <v>37</v>
      </c>
      <c r="D347" s="3" t="s">
        <v>38</v>
      </c>
      <c r="E347" s="3" t="s">
        <v>39</v>
      </c>
      <c r="F347" s="3"/>
      <c r="G347" s="3" t="s">
        <v>40</v>
      </c>
      <c r="H347" s="3"/>
      <c r="I347" s="3"/>
      <c r="J347" s="4"/>
      <c r="K347" s="4" t="s">
        <v>41</v>
      </c>
      <c r="L347" s="4" t="s">
        <v>42</v>
      </c>
      <c r="M347" s="5">
        <v>1</v>
      </c>
      <c r="N347" s="6">
        <v>20000</v>
      </c>
      <c r="O347" s="6">
        <v>20000</v>
      </c>
      <c r="P347" s="6">
        <v>0</v>
      </c>
      <c r="Q347" s="6">
        <v>20000</v>
      </c>
      <c r="R347" s="6">
        <v>0</v>
      </c>
      <c r="S347" s="6">
        <v>0</v>
      </c>
      <c r="T347" s="6">
        <v>2000</v>
      </c>
      <c r="U347" s="6">
        <v>0</v>
      </c>
      <c r="V347" s="6">
        <v>0</v>
      </c>
      <c r="W347" s="6">
        <v>22000</v>
      </c>
      <c r="X347" s="4" t="s">
        <v>43</v>
      </c>
      <c r="Y347" s="7">
        <v>22000</v>
      </c>
      <c r="Z347" s="4"/>
      <c r="AA347" s="4"/>
      <c r="AB347" s="4"/>
    </row>
    <row r="348" spans="1:28" x14ac:dyDescent="0.25">
      <c r="A348" s="8" t="s">
        <v>623</v>
      </c>
      <c r="B348" s="8" t="s">
        <v>624</v>
      </c>
      <c r="C348" s="8" t="s">
        <v>37</v>
      </c>
      <c r="D348" s="8" t="s">
        <v>38</v>
      </c>
      <c r="E348" s="8" t="s">
        <v>39</v>
      </c>
      <c r="F348" s="8"/>
      <c r="G348" s="8" t="s">
        <v>40</v>
      </c>
      <c r="H348" s="8"/>
      <c r="I348" s="8"/>
      <c r="J348" s="9"/>
      <c r="K348" s="9" t="s">
        <v>51</v>
      </c>
      <c r="L348" s="9" t="s">
        <v>42</v>
      </c>
      <c r="M348" s="10">
        <v>1</v>
      </c>
      <c r="N348" s="11">
        <v>20000</v>
      </c>
      <c r="O348" s="11">
        <v>20000</v>
      </c>
      <c r="P348" s="11">
        <v>0</v>
      </c>
      <c r="Q348" s="11">
        <v>20000</v>
      </c>
      <c r="R348" s="11">
        <v>0</v>
      </c>
      <c r="S348" s="11">
        <v>0</v>
      </c>
      <c r="T348" s="11">
        <v>2000</v>
      </c>
      <c r="U348" s="11">
        <v>0</v>
      </c>
      <c r="V348" s="11">
        <v>0</v>
      </c>
      <c r="W348" s="11">
        <v>22000</v>
      </c>
      <c r="X348" s="9" t="s">
        <v>43</v>
      </c>
      <c r="Y348" s="12">
        <v>22000</v>
      </c>
      <c r="Z348" s="9"/>
      <c r="AA348" s="9"/>
      <c r="AB348" s="9"/>
    </row>
    <row r="349" spans="1:28" x14ac:dyDescent="0.25">
      <c r="A349" s="3" t="s">
        <v>625</v>
      </c>
      <c r="B349" s="3" t="s">
        <v>626</v>
      </c>
      <c r="C349" s="3" t="s">
        <v>37</v>
      </c>
      <c r="D349" s="3" t="s">
        <v>38</v>
      </c>
      <c r="E349" s="3" t="s">
        <v>39</v>
      </c>
      <c r="F349" s="3"/>
      <c r="G349" s="3" t="s">
        <v>40</v>
      </c>
      <c r="H349" s="3"/>
      <c r="I349" s="3"/>
      <c r="J349" s="4"/>
      <c r="K349" s="4" t="s">
        <v>51</v>
      </c>
      <c r="L349" s="4" t="s">
        <v>42</v>
      </c>
      <c r="M349" s="5">
        <v>1</v>
      </c>
      <c r="N349" s="6">
        <v>20000</v>
      </c>
      <c r="O349" s="6">
        <v>20000</v>
      </c>
      <c r="P349" s="6">
        <v>0</v>
      </c>
      <c r="Q349" s="6">
        <v>20000</v>
      </c>
      <c r="R349" s="6">
        <v>0</v>
      </c>
      <c r="S349" s="6">
        <v>0</v>
      </c>
      <c r="T349" s="6">
        <v>2000</v>
      </c>
      <c r="U349" s="6">
        <v>0</v>
      </c>
      <c r="V349" s="6">
        <v>0</v>
      </c>
      <c r="W349" s="6">
        <v>22000</v>
      </c>
      <c r="X349" s="4" t="s">
        <v>43</v>
      </c>
      <c r="Y349" s="7">
        <v>22000</v>
      </c>
      <c r="Z349" s="4"/>
      <c r="AA349" s="4"/>
      <c r="AB349" s="4"/>
    </row>
    <row r="350" spans="1:28" x14ac:dyDescent="0.25">
      <c r="A350" s="8" t="s">
        <v>627</v>
      </c>
      <c r="B350" s="8" t="s">
        <v>628</v>
      </c>
      <c r="C350" s="8" t="s">
        <v>37</v>
      </c>
      <c r="D350" s="8" t="s">
        <v>38</v>
      </c>
      <c r="E350" s="8" t="s">
        <v>39</v>
      </c>
      <c r="F350" s="8"/>
      <c r="G350" s="8" t="s">
        <v>40</v>
      </c>
      <c r="H350" s="8"/>
      <c r="I350" s="8"/>
      <c r="J350" s="9"/>
      <c r="K350" s="9" t="s">
        <v>51</v>
      </c>
      <c r="L350" s="9" t="s">
        <v>42</v>
      </c>
      <c r="M350" s="10">
        <v>1</v>
      </c>
      <c r="N350" s="11">
        <v>20000</v>
      </c>
      <c r="O350" s="11">
        <v>20000</v>
      </c>
      <c r="P350" s="11">
        <v>0</v>
      </c>
      <c r="Q350" s="11">
        <v>42000</v>
      </c>
      <c r="R350" s="11">
        <v>0</v>
      </c>
      <c r="S350" s="11">
        <v>0</v>
      </c>
      <c r="T350" s="11">
        <v>4200</v>
      </c>
      <c r="U350" s="11">
        <v>0</v>
      </c>
      <c r="V350" s="11">
        <v>0</v>
      </c>
      <c r="W350" s="11">
        <v>46200</v>
      </c>
      <c r="X350" s="9" t="s">
        <v>43</v>
      </c>
      <c r="Y350" s="12">
        <v>46200</v>
      </c>
      <c r="Z350" s="9"/>
      <c r="AA350" s="9"/>
      <c r="AB350" s="9"/>
    </row>
    <row r="351" spans="1:28" x14ac:dyDescent="0.25">
      <c r="A351" s="8" t="s">
        <v>627</v>
      </c>
      <c r="B351" s="8" t="s">
        <v>628</v>
      </c>
      <c r="C351" s="8" t="s">
        <v>37</v>
      </c>
      <c r="D351" s="8" t="s">
        <v>38</v>
      </c>
      <c r="E351" s="8" t="s">
        <v>39</v>
      </c>
      <c r="F351" s="8"/>
      <c r="G351" s="8" t="s">
        <v>40</v>
      </c>
      <c r="H351" s="8"/>
      <c r="I351" s="8"/>
      <c r="J351" s="9"/>
      <c r="K351" s="9" t="s">
        <v>238</v>
      </c>
      <c r="L351" s="9" t="s">
        <v>45</v>
      </c>
      <c r="M351" s="10">
        <v>1</v>
      </c>
      <c r="N351" s="11">
        <v>22000</v>
      </c>
      <c r="O351" s="11">
        <v>22000</v>
      </c>
      <c r="P351" s="11">
        <v>0</v>
      </c>
      <c r="Q351" s="11"/>
      <c r="R351" s="11"/>
      <c r="S351" s="11"/>
      <c r="T351" s="11"/>
      <c r="U351" s="11"/>
      <c r="V351" s="11"/>
      <c r="W351" s="11"/>
      <c r="X351" s="9"/>
      <c r="Y351" s="12"/>
      <c r="Z351" s="9"/>
      <c r="AA351" s="9"/>
      <c r="AB351" s="9"/>
    </row>
    <row r="352" spans="1:28" x14ac:dyDescent="0.25">
      <c r="A352" s="3" t="s">
        <v>629</v>
      </c>
      <c r="B352" s="3" t="s">
        <v>630</v>
      </c>
      <c r="C352" s="3" t="s">
        <v>37</v>
      </c>
      <c r="D352" s="3" t="s">
        <v>38</v>
      </c>
      <c r="E352" s="3" t="s">
        <v>39</v>
      </c>
      <c r="F352" s="3"/>
      <c r="G352" s="3" t="s">
        <v>40</v>
      </c>
      <c r="H352" s="3"/>
      <c r="I352" s="3"/>
      <c r="J352" s="4"/>
      <c r="K352" s="4" t="s">
        <v>41</v>
      </c>
      <c r="L352" s="4" t="s">
        <v>42</v>
      </c>
      <c r="M352" s="5">
        <v>1</v>
      </c>
      <c r="N352" s="6">
        <v>20000</v>
      </c>
      <c r="O352" s="6">
        <v>20000</v>
      </c>
      <c r="P352" s="6">
        <v>0</v>
      </c>
      <c r="Q352" s="6">
        <v>20000</v>
      </c>
      <c r="R352" s="6">
        <v>0</v>
      </c>
      <c r="S352" s="6">
        <v>0</v>
      </c>
      <c r="T352" s="6">
        <v>2000</v>
      </c>
      <c r="U352" s="6">
        <v>0</v>
      </c>
      <c r="V352" s="6">
        <v>0</v>
      </c>
      <c r="W352" s="6">
        <v>22000</v>
      </c>
      <c r="X352" s="4" t="s">
        <v>43</v>
      </c>
      <c r="Y352" s="7">
        <v>22000</v>
      </c>
      <c r="Z352" s="4"/>
      <c r="AA352" s="4"/>
      <c r="AB352" s="4"/>
    </row>
    <row r="353" spans="1:28" x14ac:dyDescent="0.25">
      <c r="A353" s="8" t="s">
        <v>631</v>
      </c>
      <c r="B353" s="8" t="s">
        <v>632</v>
      </c>
      <c r="C353" s="8" t="s">
        <v>37</v>
      </c>
      <c r="D353" s="8" t="s">
        <v>38</v>
      </c>
      <c r="E353" s="8" t="s">
        <v>39</v>
      </c>
      <c r="F353" s="8"/>
      <c r="G353" s="8" t="s">
        <v>40</v>
      </c>
      <c r="H353" s="8"/>
      <c r="I353" s="8"/>
      <c r="J353" s="9"/>
      <c r="K353" s="9" t="s">
        <v>127</v>
      </c>
      <c r="L353" s="9" t="s">
        <v>42</v>
      </c>
      <c r="M353" s="10">
        <v>1</v>
      </c>
      <c r="N353" s="11">
        <v>20000</v>
      </c>
      <c r="O353" s="11">
        <v>20000</v>
      </c>
      <c r="P353" s="11">
        <v>0</v>
      </c>
      <c r="Q353" s="11">
        <v>20000</v>
      </c>
      <c r="R353" s="11">
        <v>0</v>
      </c>
      <c r="S353" s="11">
        <v>0</v>
      </c>
      <c r="T353" s="11">
        <v>2000</v>
      </c>
      <c r="U353" s="11">
        <v>0</v>
      </c>
      <c r="V353" s="11">
        <v>0</v>
      </c>
      <c r="W353" s="11">
        <v>22000</v>
      </c>
      <c r="X353" s="9" t="s">
        <v>43</v>
      </c>
      <c r="Y353" s="12">
        <v>22000</v>
      </c>
      <c r="Z353" s="9"/>
      <c r="AA353" s="9"/>
      <c r="AB353" s="9"/>
    </row>
    <row r="354" spans="1:28" x14ac:dyDescent="0.25">
      <c r="A354" s="3" t="s">
        <v>633</v>
      </c>
      <c r="B354" s="3" t="s">
        <v>634</v>
      </c>
      <c r="C354" s="3" t="s">
        <v>37</v>
      </c>
      <c r="D354" s="3" t="s">
        <v>38</v>
      </c>
      <c r="E354" s="3" t="s">
        <v>39</v>
      </c>
      <c r="F354" s="3"/>
      <c r="G354" s="3" t="s">
        <v>40</v>
      </c>
      <c r="H354" s="3"/>
      <c r="I354" s="3"/>
      <c r="J354" s="4"/>
      <c r="K354" s="4" t="s">
        <v>238</v>
      </c>
      <c r="L354" s="4" t="s">
        <v>45</v>
      </c>
      <c r="M354" s="5">
        <v>1</v>
      </c>
      <c r="N354" s="6">
        <v>22000</v>
      </c>
      <c r="O354" s="6">
        <v>22000</v>
      </c>
      <c r="P354" s="6">
        <v>0</v>
      </c>
      <c r="Q354" s="6">
        <v>22000</v>
      </c>
      <c r="R354" s="6">
        <v>0</v>
      </c>
      <c r="S354" s="6">
        <v>0</v>
      </c>
      <c r="T354" s="6">
        <v>2200</v>
      </c>
      <c r="U354" s="6">
        <v>0</v>
      </c>
      <c r="V354" s="6">
        <v>0</v>
      </c>
      <c r="W354" s="6">
        <v>24200</v>
      </c>
      <c r="X354" s="4" t="s">
        <v>43</v>
      </c>
      <c r="Y354" s="7">
        <v>24200</v>
      </c>
      <c r="Z354" s="4"/>
      <c r="AA354" s="4"/>
      <c r="AB354" s="4"/>
    </row>
    <row r="355" spans="1:28" x14ac:dyDescent="0.25">
      <c r="A355" s="8" t="s">
        <v>635</v>
      </c>
      <c r="B355" s="8" t="s">
        <v>636</v>
      </c>
      <c r="C355" s="8" t="s">
        <v>37</v>
      </c>
      <c r="D355" s="8" t="s">
        <v>38</v>
      </c>
      <c r="E355" s="8" t="s">
        <v>39</v>
      </c>
      <c r="F355" s="8"/>
      <c r="G355" s="8" t="s">
        <v>40</v>
      </c>
      <c r="H355" s="8"/>
      <c r="I355" s="8"/>
      <c r="J355" s="9"/>
      <c r="K355" s="9" t="s">
        <v>238</v>
      </c>
      <c r="L355" s="9" t="s">
        <v>45</v>
      </c>
      <c r="M355" s="10">
        <v>2</v>
      </c>
      <c r="N355" s="11">
        <v>22000</v>
      </c>
      <c r="O355" s="11">
        <v>44000</v>
      </c>
      <c r="P355" s="11">
        <v>0</v>
      </c>
      <c r="Q355" s="11">
        <v>64000</v>
      </c>
      <c r="R355" s="11">
        <v>0</v>
      </c>
      <c r="S355" s="11">
        <v>0</v>
      </c>
      <c r="T355" s="11">
        <v>6400</v>
      </c>
      <c r="U355" s="11">
        <v>0</v>
      </c>
      <c r="V355" s="11">
        <v>0</v>
      </c>
      <c r="W355" s="11">
        <v>70400</v>
      </c>
      <c r="X355" s="9" t="s">
        <v>43</v>
      </c>
      <c r="Y355" s="12">
        <v>70400</v>
      </c>
      <c r="Z355" s="9"/>
      <c r="AA355" s="9"/>
      <c r="AB355" s="9"/>
    </row>
    <row r="356" spans="1:28" x14ac:dyDescent="0.25">
      <c r="A356" s="8" t="s">
        <v>635</v>
      </c>
      <c r="B356" s="8" t="s">
        <v>636</v>
      </c>
      <c r="C356" s="8" t="s">
        <v>37</v>
      </c>
      <c r="D356" s="8" t="s">
        <v>38</v>
      </c>
      <c r="E356" s="8" t="s">
        <v>39</v>
      </c>
      <c r="F356" s="8"/>
      <c r="G356" s="8" t="s">
        <v>40</v>
      </c>
      <c r="H356" s="8"/>
      <c r="I356" s="8"/>
      <c r="J356" s="9"/>
      <c r="K356" s="9" t="s">
        <v>127</v>
      </c>
      <c r="L356" s="9" t="s">
        <v>42</v>
      </c>
      <c r="M356" s="10">
        <v>1</v>
      </c>
      <c r="N356" s="11">
        <v>20000</v>
      </c>
      <c r="O356" s="11">
        <v>20000</v>
      </c>
      <c r="P356" s="11">
        <v>0</v>
      </c>
      <c r="Q356" s="11"/>
      <c r="R356" s="11"/>
      <c r="S356" s="11"/>
      <c r="T356" s="11"/>
      <c r="U356" s="11"/>
      <c r="V356" s="11"/>
      <c r="W356" s="11"/>
      <c r="X356" s="9"/>
      <c r="Y356" s="12"/>
      <c r="Z356" s="9"/>
      <c r="AA356" s="9"/>
      <c r="AB356" s="9"/>
    </row>
    <row r="357" spans="1:28" x14ac:dyDescent="0.25">
      <c r="A357" s="3" t="s">
        <v>637</v>
      </c>
      <c r="B357" s="3" t="s">
        <v>638</v>
      </c>
      <c r="C357" s="3" t="s">
        <v>37</v>
      </c>
      <c r="D357" s="3" t="s">
        <v>38</v>
      </c>
      <c r="E357" s="3" t="s">
        <v>39</v>
      </c>
      <c r="F357" s="3"/>
      <c r="G357" s="3" t="s">
        <v>40</v>
      </c>
      <c r="H357" s="3"/>
      <c r="I357" s="3"/>
      <c r="J357" s="4"/>
      <c r="K357" s="4" t="s">
        <v>48</v>
      </c>
      <c r="L357" s="4" t="s">
        <v>45</v>
      </c>
      <c r="M357" s="5">
        <v>1</v>
      </c>
      <c r="N357" s="6">
        <v>15000</v>
      </c>
      <c r="O357" s="6">
        <v>15000</v>
      </c>
      <c r="P357" s="6">
        <v>0</v>
      </c>
      <c r="Q357" s="6">
        <v>15000</v>
      </c>
      <c r="R357" s="6">
        <v>0</v>
      </c>
      <c r="S357" s="6">
        <v>0</v>
      </c>
      <c r="T357" s="6">
        <v>1500</v>
      </c>
      <c r="U357" s="6">
        <v>0</v>
      </c>
      <c r="V357" s="6">
        <v>0</v>
      </c>
      <c r="W357" s="6">
        <v>16500</v>
      </c>
      <c r="X357" s="4" t="s">
        <v>43</v>
      </c>
      <c r="Y357" s="7">
        <v>16500</v>
      </c>
      <c r="Z357" s="4"/>
      <c r="AA357" s="4"/>
      <c r="AB357" s="4"/>
    </row>
    <row r="358" spans="1:28" x14ac:dyDescent="0.25">
      <c r="A358" s="8" t="s">
        <v>639</v>
      </c>
      <c r="B358" s="8" t="s">
        <v>640</v>
      </c>
      <c r="C358" s="8" t="s">
        <v>37</v>
      </c>
      <c r="D358" s="8" t="s">
        <v>38</v>
      </c>
      <c r="E358" s="8" t="s">
        <v>39</v>
      </c>
      <c r="F358" s="8"/>
      <c r="G358" s="8" t="s">
        <v>40</v>
      </c>
      <c r="H358" s="8"/>
      <c r="I358" s="8"/>
      <c r="J358" s="9"/>
      <c r="K358" s="9" t="s">
        <v>84</v>
      </c>
      <c r="L358" s="9" t="s">
        <v>45</v>
      </c>
      <c r="M358" s="10">
        <v>1</v>
      </c>
      <c r="N358" s="11">
        <v>18000</v>
      </c>
      <c r="O358" s="11">
        <v>18000</v>
      </c>
      <c r="P358" s="11">
        <v>0</v>
      </c>
      <c r="Q358" s="11">
        <v>18000</v>
      </c>
      <c r="R358" s="11">
        <v>0</v>
      </c>
      <c r="S358" s="11">
        <v>0</v>
      </c>
      <c r="T358" s="11">
        <v>1800</v>
      </c>
      <c r="U358" s="11">
        <v>0</v>
      </c>
      <c r="V358" s="11">
        <v>0</v>
      </c>
      <c r="W358" s="11">
        <v>19800</v>
      </c>
      <c r="X358" s="9" t="s">
        <v>43</v>
      </c>
      <c r="Y358" s="12">
        <v>19800</v>
      </c>
      <c r="Z358" s="9"/>
      <c r="AA358" s="9"/>
      <c r="AB358" s="9"/>
    </row>
    <row r="359" spans="1:28" x14ac:dyDescent="0.25">
      <c r="A359" s="3" t="s">
        <v>641</v>
      </c>
      <c r="B359" s="3" t="s">
        <v>642</v>
      </c>
      <c r="C359" s="3" t="s">
        <v>37</v>
      </c>
      <c r="D359" s="3" t="s">
        <v>38</v>
      </c>
      <c r="E359" s="3" t="s">
        <v>39</v>
      </c>
      <c r="F359" s="3"/>
      <c r="G359" s="3" t="s">
        <v>40</v>
      </c>
      <c r="H359" s="3"/>
      <c r="I359" s="3"/>
      <c r="J359" s="4"/>
      <c r="K359" s="4" t="s">
        <v>48</v>
      </c>
      <c r="L359" s="4" t="s">
        <v>45</v>
      </c>
      <c r="M359" s="5">
        <v>1</v>
      </c>
      <c r="N359" s="6">
        <v>15000</v>
      </c>
      <c r="O359" s="6">
        <v>15000</v>
      </c>
      <c r="P359" s="6">
        <v>0</v>
      </c>
      <c r="Q359" s="6">
        <v>15000</v>
      </c>
      <c r="R359" s="6">
        <v>0</v>
      </c>
      <c r="S359" s="6">
        <v>0</v>
      </c>
      <c r="T359" s="6">
        <v>1500</v>
      </c>
      <c r="U359" s="6">
        <v>0</v>
      </c>
      <c r="V359" s="6">
        <v>0</v>
      </c>
      <c r="W359" s="6">
        <v>16500</v>
      </c>
      <c r="X359" s="4" t="s">
        <v>43</v>
      </c>
      <c r="Y359" s="7">
        <v>16500</v>
      </c>
      <c r="Z359" s="4"/>
      <c r="AA359" s="4"/>
      <c r="AB359" s="4"/>
    </row>
    <row r="360" spans="1:28" x14ac:dyDescent="0.25">
      <c r="A360" s="8" t="s">
        <v>643</v>
      </c>
      <c r="B360" s="8" t="s">
        <v>644</v>
      </c>
      <c r="C360" s="8" t="s">
        <v>37</v>
      </c>
      <c r="D360" s="8" t="s">
        <v>38</v>
      </c>
      <c r="E360" s="8" t="s">
        <v>39</v>
      </c>
      <c r="F360" s="8"/>
      <c r="G360" s="8" t="s">
        <v>40</v>
      </c>
      <c r="H360" s="8"/>
      <c r="I360" s="8"/>
      <c r="J360" s="9"/>
      <c r="K360" s="9" t="s">
        <v>44</v>
      </c>
      <c r="L360" s="9" t="s">
        <v>45</v>
      </c>
      <c r="M360" s="10">
        <v>1</v>
      </c>
      <c r="N360" s="11">
        <v>18000</v>
      </c>
      <c r="O360" s="11">
        <v>18000</v>
      </c>
      <c r="P360" s="11">
        <v>0</v>
      </c>
      <c r="Q360" s="11">
        <v>18000</v>
      </c>
      <c r="R360" s="11">
        <v>0</v>
      </c>
      <c r="S360" s="11">
        <v>0</v>
      </c>
      <c r="T360" s="11">
        <v>1800</v>
      </c>
      <c r="U360" s="11">
        <v>0</v>
      </c>
      <c r="V360" s="11">
        <v>0</v>
      </c>
      <c r="W360" s="11">
        <v>19800</v>
      </c>
      <c r="X360" s="9" t="s">
        <v>43</v>
      </c>
      <c r="Y360" s="12">
        <v>19800</v>
      </c>
      <c r="Z360" s="9"/>
      <c r="AA360" s="9"/>
      <c r="AB360" s="9"/>
    </row>
    <row r="361" spans="1:28" x14ac:dyDescent="0.25">
      <c r="A361" s="3" t="s">
        <v>645</v>
      </c>
      <c r="B361" s="3" t="s">
        <v>646</v>
      </c>
      <c r="C361" s="3" t="s">
        <v>37</v>
      </c>
      <c r="D361" s="3" t="s">
        <v>38</v>
      </c>
      <c r="E361" s="3" t="s">
        <v>39</v>
      </c>
      <c r="F361" s="3"/>
      <c r="G361" s="3" t="s">
        <v>40</v>
      </c>
      <c r="H361" s="3"/>
      <c r="I361" s="3"/>
      <c r="J361" s="4"/>
      <c r="K361" s="4" t="s">
        <v>48</v>
      </c>
      <c r="L361" s="4" t="s">
        <v>45</v>
      </c>
      <c r="M361" s="5">
        <v>1</v>
      </c>
      <c r="N361" s="6">
        <v>15000</v>
      </c>
      <c r="O361" s="6">
        <v>15000</v>
      </c>
      <c r="P361" s="6">
        <v>0</v>
      </c>
      <c r="Q361" s="6">
        <v>15000</v>
      </c>
      <c r="R361" s="6">
        <v>0</v>
      </c>
      <c r="S361" s="6">
        <v>0</v>
      </c>
      <c r="T361" s="6">
        <v>1500</v>
      </c>
      <c r="U361" s="6">
        <v>0</v>
      </c>
      <c r="V361" s="6">
        <v>0</v>
      </c>
      <c r="W361" s="6">
        <v>16500</v>
      </c>
      <c r="X361" s="4" t="s">
        <v>43</v>
      </c>
      <c r="Y361" s="7">
        <v>16500</v>
      </c>
      <c r="Z361" s="4"/>
      <c r="AA361" s="4"/>
      <c r="AB361" s="4"/>
    </row>
    <row r="362" spans="1:28" x14ac:dyDescent="0.25">
      <c r="A362" s="8" t="s">
        <v>647</v>
      </c>
      <c r="B362" s="8" t="s">
        <v>648</v>
      </c>
      <c r="C362" s="8" t="s">
        <v>37</v>
      </c>
      <c r="D362" s="8" t="s">
        <v>38</v>
      </c>
      <c r="E362" s="8" t="s">
        <v>39</v>
      </c>
      <c r="F362" s="8"/>
      <c r="G362" s="8" t="s">
        <v>40</v>
      </c>
      <c r="H362" s="8"/>
      <c r="I362" s="8"/>
      <c r="J362" s="9"/>
      <c r="K362" s="9" t="s">
        <v>48</v>
      </c>
      <c r="L362" s="9" t="s">
        <v>45</v>
      </c>
      <c r="M362" s="10">
        <v>1</v>
      </c>
      <c r="N362" s="11">
        <v>15000</v>
      </c>
      <c r="O362" s="11">
        <v>15000</v>
      </c>
      <c r="P362" s="11">
        <v>0</v>
      </c>
      <c r="Q362" s="11">
        <v>35000</v>
      </c>
      <c r="R362" s="11">
        <v>0</v>
      </c>
      <c r="S362" s="11">
        <v>0</v>
      </c>
      <c r="T362" s="11">
        <v>3500</v>
      </c>
      <c r="U362" s="11">
        <v>0</v>
      </c>
      <c r="V362" s="11">
        <v>0</v>
      </c>
      <c r="W362" s="11">
        <v>38500</v>
      </c>
      <c r="X362" s="9" t="s">
        <v>43</v>
      </c>
      <c r="Y362" s="12">
        <v>38500</v>
      </c>
      <c r="Z362" s="9"/>
      <c r="AA362" s="9"/>
      <c r="AB362" s="9"/>
    </row>
    <row r="363" spans="1:28" x14ac:dyDescent="0.25">
      <c r="A363" s="8" t="s">
        <v>647</v>
      </c>
      <c r="B363" s="8" t="s">
        <v>648</v>
      </c>
      <c r="C363" s="8" t="s">
        <v>37</v>
      </c>
      <c r="D363" s="8" t="s">
        <v>38</v>
      </c>
      <c r="E363" s="8" t="s">
        <v>39</v>
      </c>
      <c r="F363" s="8"/>
      <c r="G363" s="8" t="s">
        <v>40</v>
      </c>
      <c r="H363" s="8"/>
      <c r="I363" s="8"/>
      <c r="J363" s="9"/>
      <c r="K363" s="9" t="s">
        <v>51</v>
      </c>
      <c r="L363" s="9" t="s">
        <v>42</v>
      </c>
      <c r="M363" s="10">
        <v>1</v>
      </c>
      <c r="N363" s="11">
        <v>20000</v>
      </c>
      <c r="O363" s="11">
        <v>20000</v>
      </c>
      <c r="P363" s="11">
        <v>0</v>
      </c>
      <c r="Q363" s="11"/>
      <c r="R363" s="11"/>
      <c r="S363" s="11"/>
      <c r="T363" s="11"/>
      <c r="U363" s="11"/>
      <c r="V363" s="11"/>
      <c r="W363" s="11"/>
      <c r="X363" s="9"/>
      <c r="Y363" s="12"/>
      <c r="Z363" s="9"/>
      <c r="AA363" s="9"/>
      <c r="AB363" s="9"/>
    </row>
    <row r="364" spans="1:28" x14ac:dyDescent="0.25">
      <c r="A364" s="3" t="s">
        <v>649</v>
      </c>
      <c r="B364" s="3" t="s">
        <v>650</v>
      </c>
      <c r="C364" s="3" t="s">
        <v>37</v>
      </c>
      <c r="D364" s="3" t="s">
        <v>38</v>
      </c>
      <c r="E364" s="3" t="s">
        <v>39</v>
      </c>
      <c r="F364" s="3"/>
      <c r="G364" s="3" t="s">
        <v>40</v>
      </c>
      <c r="H364" s="3"/>
      <c r="I364" s="3"/>
      <c r="J364" s="4"/>
      <c r="K364" s="4" t="s">
        <v>48</v>
      </c>
      <c r="L364" s="4" t="s">
        <v>45</v>
      </c>
      <c r="M364" s="5">
        <v>1</v>
      </c>
      <c r="N364" s="6">
        <v>15000</v>
      </c>
      <c r="O364" s="6">
        <v>15000</v>
      </c>
      <c r="P364" s="6">
        <v>0</v>
      </c>
      <c r="Q364" s="6">
        <v>15000</v>
      </c>
      <c r="R364" s="6">
        <v>0</v>
      </c>
      <c r="S364" s="6">
        <v>0</v>
      </c>
      <c r="T364" s="6">
        <v>1500</v>
      </c>
      <c r="U364" s="6">
        <v>0</v>
      </c>
      <c r="V364" s="6">
        <v>0</v>
      </c>
      <c r="W364" s="6">
        <v>16500</v>
      </c>
      <c r="X364" s="4" t="s">
        <v>43</v>
      </c>
      <c r="Y364" s="7">
        <v>16500</v>
      </c>
      <c r="Z364" s="4"/>
      <c r="AA364" s="4"/>
      <c r="AB364" s="4"/>
    </row>
    <row r="365" spans="1:28" x14ac:dyDescent="0.25">
      <c r="A365" s="8" t="s">
        <v>651</v>
      </c>
      <c r="B365" s="8" t="s">
        <v>652</v>
      </c>
      <c r="C365" s="8" t="s">
        <v>37</v>
      </c>
      <c r="D365" s="8" t="s">
        <v>38</v>
      </c>
      <c r="E365" s="8" t="s">
        <v>39</v>
      </c>
      <c r="F365" s="8"/>
      <c r="G365" s="8" t="s">
        <v>40</v>
      </c>
      <c r="H365" s="8"/>
      <c r="I365" s="8"/>
      <c r="J365" s="9"/>
      <c r="K365" s="9" t="s">
        <v>48</v>
      </c>
      <c r="L365" s="9" t="s">
        <v>45</v>
      </c>
      <c r="M365" s="10">
        <v>1</v>
      </c>
      <c r="N365" s="11">
        <v>15000</v>
      </c>
      <c r="O365" s="11">
        <v>15000</v>
      </c>
      <c r="P365" s="11">
        <v>0</v>
      </c>
      <c r="Q365" s="11">
        <v>15000</v>
      </c>
      <c r="R365" s="11">
        <v>0</v>
      </c>
      <c r="S365" s="11">
        <v>0</v>
      </c>
      <c r="T365" s="11">
        <v>1500</v>
      </c>
      <c r="U365" s="11">
        <v>0</v>
      </c>
      <c r="V365" s="11">
        <v>0</v>
      </c>
      <c r="W365" s="11">
        <v>16500</v>
      </c>
      <c r="X365" s="9" t="s">
        <v>43</v>
      </c>
      <c r="Y365" s="12">
        <v>16500</v>
      </c>
      <c r="Z365" s="9"/>
      <c r="AA365" s="9"/>
      <c r="AB365" s="9"/>
    </row>
    <row r="366" spans="1:28" x14ac:dyDescent="0.25">
      <c r="A366" s="3" t="s">
        <v>653</v>
      </c>
      <c r="B366" s="3" t="s">
        <v>654</v>
      </c>
      <c r="C366" s="3" t="s">
        <v>37</v>
      </c>
      <c r="D366" s="3" t="s">
        <v>38</v>
      </c>
      <c r="E366" s="3" t="s">
        <v>39</v>
      </c>
      <c r="F366" s="3"/>
      <c r="G366" s="3" t="s">
        <v>40</v>
      </c>
      <c r="H366" s="3"/>
      <c r="I366" s="3"/>
      <c r="J366" s="4"/>
      <c r="K366" s="4" t="s">
        <v>84</v>
      </c>
      <c r="L366" s="4" t="s">
        <v>45</v>
      </c>
      <c r="M366" s="5">
        <v>1</v>
      </c>
      <c r="N366" s="6">
        <v>18000</v>
      </c>
      <c r="O366" s="6">
        <v>18000</v>
      </c>
      <c r="P366" s="6">
        <v>0</v>
      </c>
      <c r="Q366" s="6">
        <v>48000</v>
      </c>
      <c r="R366" s="6">
        <v>0</v>
      </c>
      <c r="S366" s="6">
        <v>0</v>
      </c>
      <c r="T366" s="6">
        <v>4800</v>
      </c>
      <c r="U366" s="6">
        <v>0</v>
      </c>
      <c r="V366" s="6">
        <v>0</v>
      </c>
      <c r="W366" s="6">
        <v>52800</v>
      </c>
      <c r="X366" s="4" t="s">
        <v>43</v>
      </c>
      <c r="Y366" s="7">
        <v>52800</v>
      </c>
      <c r="Z366" s="4"/>
      <c r="AA366" s="4"/>
      <c r="AB366" s="4"/>
    </row>
    <row r="367" spans="1:28" x14ac:dyDescent="0.25">
      <c r="A367" s="3" t="s">
        <v>653</v>
      </c>
      <c r="B367" s="3" t="s">
        <v>654</v>
      </c>
      <c r="C367" s="3" t="s">
        <v>37</v>
      </c>
      <c r="D367" s="3" t="s">
        <v>38</v>
      </c>
      <c r="E367" s="3" t="s">
        <v>39</v>
      </c>
      <c r="F367" s="3"/>
      <c r="G367" s="3" t="s">
        <v>40</v>
      </c>
      <c r="H367" s="3"/>
      <c r="I367" s="3"/>
      <c r="J367" s="4"/>
      <c r="K367" s="4" t="s">
        <v>48</v>
      </c>
      <c r="L367" s="4" t="s">
        <v>45</v>
      </c>
      <c r="M367" s="5">
        <v>2</v>
      </c>
      <c r="N367" s="6">
        <v>15000</v>
      </c>
      <c r="O367" s="6">
        <v>30000</v>
      </c>
      <c r="P367" s="6">
        <v>0</v>
      </c>
      <c r="Q367" s="6"/>
      <c r="R367" s="6"/>
      <c r="S367" s="6"/>
      <c r="T367" s="6"/>
      <c r="U367" s="6"/>
      <c r="V367" s="6"/>
      <c r="W367" s="6"/>
      <c r="X367" s="4"/>
      <c r="Y367" s="7"/>
      <c r="Z367" s="4"/>
      <c r="AA367" s="4"/>
      <c r="AB367" s="4"/>
    </row>
    <row r="368" spans="1:28" x14ac:dyDescent="0.25">
      <c r="A368" s="8" t="s">
        <v>655</v>
      </c>
      <c r="B368" s="8" t="s">
        <v>656</v>
      </c>
      <c r="C368" s="8" t="s">
        <v>37</v>
      </c>
      <c r="D368" s="8" t="s">
        <v>38</v>
      </c>
      <c r="E368" s="8" t="s">
        <v>39</v>
      </c>
      <c r="F368" s="8"/>
      <c r="G368" s="8" t="s">
        <v>40</v>
      </c>
      <c r="H368" s="8"/>
      <c r="I368" s="8"/>
      <c r="J368" s="9"/>
      <c r="K368" s="9" t="s">
        <v>79</v>
      </c>
      <c r="L368" s="9" t="s">
        <v>45</v>
      </c>
      <c r="M368" s="10">
        <v>1</v>
      </c>
      <c r="N368" s="11">
        <v>15000</v>
      </c>
      <c r="O368" s="11">
        <v>15000</v>
      </c>
      <c r="P368" s="11">
        <v>0</v>
      </c>
      <c r="Q368" s="11">
        <v>15000</v>
      </c>
      <c r="R368" s="11">
        <v>0</v>
      </c>
      <c r="S368" s="11">
        <v>0</v>
      </c>
      <c r="T368" s="11">
        <v>1500</v>
      </c>
      <c r="U368" s="11">
        <v>0</v>
      </c>
      <c r="V368" s="11">
        <v>0</v>
      </c>
      <c r="W368" s="11">
        <v>16500</v>
      </c>
      <c r="X368" s="9" t="s">
        <v>43</v>
      </c>
      <c r="Y368" s="12">
        <v>16500</v>
      </c>
      <c r="Z368" s="9"/>
      <c r="AA368" s="9"/>
      <c r="AB368" s="9"/>
    </row>
    <row r="369" spans="1:28" x14ac:dyDescent="0.25">
      <c r="A369" s="3" t="s">
        <v>657</v>
      </c>
      <c r="B369" s="3" t="s">
        <v>658</v>
      </c>
      <c r="C369" s="3" t="s">
        <v>37</v>
      </c>
      <c r="D369" s="3" t="s">
        <v>38</v>
      </c>
      <c r="E369" s="3" t="s">
        <v>39</v>
      </c>
      <c r="F369" s="3"/>
      <c r="G369" s="3" t="s">
        <v>40</v>
      </c>
      <c r="H369" s="3"/>
      <c r="I369" s="3"/>
      <c r="J369" s="4"/>
      <c r="K369" s="4" t="s">
        <v>79</v>
      </c>
      <c r="L369" s="4" t="s">
        <v>45</v>
      </c>
      <c r="M369" s="5">
        <v>1</v>
      </c>
      <c r="N369" s="6">
        <v>15000</v>
      </c>
      <c r="O369" s="6">
        <v>15000</v>
      </c>
      <c r="P369" s="6">
        <v>0</v>
      </c>
      <c r="Q369" s="6">
        <v>15000</v>
      </c>
      <c r="R369" s="6">
        <v>0</v>
      </c>
      <c r="S369" s="6">
        <v>0</v>
      </c>
      <c r="T369" s="6">
        <v>1500</v>
      </c>
      <c r="U369" s="6">
        <v>0</v>
      </c>
      <c r="V369" s="6">
        <v>0</v>
      </c>
      <c r="W369" s="6">
        <v>16500</v>
      </c>
      <c r="X369" s="4" t="s">
        <v>43</v>
      </c>
      <c r="Y369" s="7">
        <v>16500</v>
      </c>
      <c r="Z369" s="4"/>
      <c r="AA369" s="4"/>
      <c r="AB369" s="4"/>
    </row>
    <row r="370" spans="1:28" x14ac:dyDescent="0.25">
      <c r="A370" s="8" t="s">
        <v>659</v>
      </c>
      <c r="B370" s="8" t="s">
        <v>660</v>
      </c>
      <c r="C370" s="8" t="s">
        <v>37</v>
      </c>
      <c r="D370" s="8" t="s">
        <v>38</v>
      </c>
      <c r="E370" s="8" t="s">
        <v>39</v>
      </c>
      <c r="F370" s="8"/>
      <c r="G370" s="8" t="s">
        <v>40</v>
      </c>
      <c r="H370" s="8"/>
      <c r="I370" s="8"/>
      <c r="J370" s="9"/>
      <c r="K370" s="9" t="s">
        <v>44</v>
      </c>
      <c r="L370" s="9" t="s">
        <v>45</v>
      </c>
      <c r="M370" s="10">
        <v>1</v>
      </c>
      <c r="N370" s="11">
        <v>18000</v>
      </c>
      <c r="O370" s="11">
        <v>18000</v>
      </c>
      <c r="P370" s="11">
        <v>0</v>
      </c>
      <c r="Q370" s="11">
        <v>18000</v>
      </c>
      <c r="R370" s="11">
        <v>0</v>
      </c>
      <c r="S370" s="11">
        <v>0</v>
      </c>
      <c r="T370" s="11">
        <v>1800</v>
      </c>
      <c r="U370" s="11">
        <v>0</v>
      </c>
      <c r="V370" s="11">
        <v>0</v>
      </c>
      <c r="W370" s="11">
        <v>19800</v>
      </c>
      <c r="X370" s="9" t="s">
        <v>43</v>
      </c>
      <c r="Y370" s="12">
        <v>19800</v>
      </c>
      <c r="Z370" s="9"/>
      <c r="AA370" s="9"/>
      <c r="AB370" s="9"/>
    </row>
    <row r="371" spans="1:28" x14ac:dyDescent="0.25">
      <c r="A371" s="3" t="s">
        <v>661</v>
      </c>
      <c r="B371" s="3" t="s">
        <v>662</v>
      </c>
      <c r="C371" s="3" t="s">
        <v>37</v>
      </c>
      <c r="D371" s="3" t="s">
        <v>38</v>
      </c>
      <c r="E371" s="3" t="s">
        <v>39</v>
      </c>
      <c r="F371" s="3"/>
      <c r="G371" s="3" t="s">
        <v>40</v>
      </c>
      <c r="H371" s="3"/>
      <c r="I371" s="3"/>
      <c r="J371" s="4"/>
      <c r="K371" s="4" t="s">
        <v>84</v>
      </c>
      <c r="L371" s="4" t="s">
        <v>45</v>
      </c>
      <c r="M371" s="5">
        <v>1</v>
      </c>
      <c r="N371" s="6">
        <v>18000</v>
      </c>
      <c r="O371" s="6">
        <v>18000</v>
      </c>
      <c r="P371" s="6">
        <v>0</v>
      </c>
      <c r="Q371" s="6">
        <v>18000</v>
      </c>
      <c r="R371" s="6">
        <v>0</v>
      </c>
      <c r="S371" s="6">
        <v>0</v>
      </c>
      <c r="T371" s="6">
        <v>1800</v>
      </c>
      <c r="U371" s="6">
        <v>0</v>
      </c>
      <c r="V371" s="6">
        <v>0</v>
      </c>
      <c r="W371" s="6">
        <v>19800</v>
      </c>
      <c r="X371" s="4" t="s">
        <v>43</v>
      </c>
      <c r="Y371" s="7">
        <v>19800</v>
      </c>
      <c r="Z371" s="4"/>
      <c r="AA371" s="4"/>
      <c r="AB371" s="4"/>
    </row>
    <row r="372" spans="1:28" x14ac:dyDescent="0.25">
      <c r="A372" s="8" t="s">
        <v>663</v>
      </c>
      <c r="B372" s="8" t="s">
        <v>664</v>
      </c>
      <c r="C372" s="8" t="s">
        <v>37</v>
      </c>
      <c r="D372" s="8" t="s">
        <v>38</v>
      </c>
      <c r="E372" s="8" t="s">
        <v>39</v>
      </c>
      <c r="F372" s="8"/>
      <c r="G372" s="8" t="s">
        <v>40</v>
      </c>
      <c r="H372" s="8"/>
      <c r="I372" s="8"/>
      <c r="J372" s="9"/>
      <c r="K372" s="9" t="s">
        <v>127</v>
      </c>
      <c r="L372" s="9" t="s">
        <v>42</v>
      </c>
      <c r="M372" s="10">
        <v>1</v>
      </c>
      <c r="N372" s="11">
        <v>20000</v>
      </c>
      <c r="O372" s="11">
        <v>20000</v>
      </c>
      <c r="P372" s="11">
        <v>0</v>
      </c>
      <c r="Q372" s="11">
        <v>20000</v>
      </c>
      <c r="R372" s="11">
        <v>0</v>
      </c>
      <c r="S372" s="11">
        <v>0</v>
      </c>
      <c r="T372" s="11">
        <v>2000</v>
      </c>
      <c r="U372" s="11">
        <v>0</v>
      </c>
      <c r="V372" s="11">
        <v>0</v>
      </c>
      <c r="W372" s="11">
        <v>22000</v>
      </c>
      <c r="X372" s="9" t="s">
        <v>43</v>
      </c>
      <c r="Y372" s="12">
        <v>22000</v>
      </c>
      <c r="Z372" s="9"/>
      <c r="AA372" s="9"/>
      <c r="AB372" s="9"/>
    </row>
    <row r="373" spans="1:28" x14ac:dyDescent="0.25">
      <c r="A373" s="3" t="s">
        <v>665</v>
      </c>
      <c r="B373" s="3" t="s">
        <v>666</v>
      </c>
      <c r="C373" s="3" t="s">
        <v>37</v>
      </c>
      <c r="D373" s="3" t="s">
        <v>38</v>
      </c>
      <c r="E373" s="3" t="s">
        <v>39</v>
      </c>
      <c r="F373" s="3"/>
      <c r="G373" s="3" t="s">
        <v>40</v>
      </c>
      <c r="H373" s="3"/>
      <c r="I373" s="3"/>
      <c r="J373" s="4"/>
      <c r="K373" s="4" t="s">
        <v>48</v>
      </c>
      <c r="L373" s="4" t="s">
        <v>45</v>
      </c>
      <c r="M373" s="5">
        <v>1</v>
      </c>
      <c r="N373" s="6">
        <v>15000</v>
      </c>
      <c r="O373" s="6">
        <v>15000</v>
      </c>
      <c r="P373" s="6">
        <v>0</v>
      </c>
      <c r="Q373" s="6">
        <v>15000</v>
      </c>
      <c r="R373" s="6">
        <v>0</v>
      </c>
      <c r="S373" s="6">
        <v>0</v>
      </c>
      <c r="T373" s="6">
        <v>1500</v>
      </c>
      <c r="U373" s="6">
        <v>0</v>
      </c>
      <c r="V373" s="6">
        <v>0</v>
      </c>
      <c r="W373" s="6">
        <v>16500</v>
      </c>
      <c r="X373" s="4" t="s">
        <v>43</v>
      </c>
      <c r="Y373" s="7">
        <v>16500</v>
      </c>
      <c r="Z373" s="4"/>
      <c r="AA373" s="4"/>
      <c r="AB373" s="4"/>
    </row>
    <row r="374" spans="1:28" x14ac:dyDescent="0.25">
      <c r="A374" s="8" t="s">
        <v>667</v>
      </c>
      <c r="B374" s="8" t="s">
        <v>668</v>
      </c>
      <c r="C374" s="8" t="s">
        <v>37</v>
      </c>
      <c r="D374" s="8" t="s">
        <v>38</v>
      </c>
      <c r="E374" s="8" t="s">
        <v>39</v>
      </c>
      <c r="F374" s="8"/>
      <c r="G374" s="8" t="s">
        <v>40</v>
      </c>
      <c r="H374" s="8"/>
      <c r="I374" s="8"/>
      <c r="J374" s="9"/>
      <c r="K374" s="9" t="s">
        <v>48</v>
      </c>
      <c r="L374" s="9" t="s">
        <v>45</v>
      </c>
      <c r="M374" s="10">
        <v>1</v>
      </c>
      <c r="N374" s="11">
        <v>15000</v>
      </c>
      <c r="O374" s="11">
        <v>15000</v>
      </c>
      <c r="P374" s="11">
        <v>0</v>
      </c>
      <c r="Q374" s="11">
        <v>28000</v>
      </c>
      <c r="R374" s="11">
        <v>0</v>
      </c>
      <c r="S374" s="11">
        <v>0</v>
      </c>
      <c r="T374" s="11">
        <v>2800</v>
      </c>
      <c r="U374" s="11">
        <v>0</v>
      </c>
      <c r="V374" s="11">
        <v>0</v>
      </c>
      <c r="W374" s="11">
        <v>30800</v>
      </c>
      <c r="X374" s="9" t="s">
        <v>43</v>
      </c>
      <c r="Y374" s="12">
        <v>30800</v>
      </c>
      <c r="Z374" s="9"/>
      <c r="AA374" s="9"/>
      <c r="AB374" s="9"/>
    </row>
    <row r="375" spans="1:28" x14ac:dyDescent="0.25">
      <c r="A375" s="8" t="s">
        <v>667</v>
      </c>
      <c r="B375" s="8" t="s">
        <v>668</v>
      </c>
      <c r="C375" s="8" t="s">
        <v>37</v>
      </c>
      <c r="D375" s="8" t="s">
        <v>38</v>
      </c>
      <c r="E375" s="8" t="s">
        <v>39</v>
      </c>
      <c r="F375" s="8"/>
      <c r="G375" s="8" t="s">
        <v>40</v>
      </c>
      <c r="H375" s="8"/>
      <c r="I375" s="8"/>
      <c r="J375" s="9"/>
      <c r="K375" s="9" t="s">
        <v>147</v>
      </c>
      <c r="L375" s="9" t="s">
        <v>45</v>
      </c>
      <c r="M375" s="10">
        <v>1</v>
      </c>
      <c r="N375" s="11">
        <v>13000</v>
      </c>
      <c r="O375" s="11">
        <v>13000</v>
      </c>
      <c r="P375" s="11">
        <v>0</v>
      </c>
      <c r="Q375" s="11"/>
      <c r="R375" s="11"/>
      <c r="S375" s="11"/>
      <c r="T375" s="11"/>
      <c r="U375" s="11"/>
      <c r="V375" s="11"/>
      <c r="W375" s="11"/>
      <c r="X375" s="9"/>
      <c r="Y375" s="12"/>
      <c r="Z375" s="9"/>
      <c r="AA375" s="9"/>
      <c r="AB375" s="9"/>
    </row>
    <row r="376" spans="1:28" x14ac:dyDescent="0.25">
      <c r="A376" s="3" t="s">
        <v>669</v>
      </c>
      <c r="B376" s="3" t="s">
        <v>670</v>
      </c>
      <c r="C376" s="3" t="s">
        <v>37</v>
      </c>
      <c r="D376" s="3" t="s">
        <v>38</v>
      </c>
      <c r="E376" s="3" t="s">
        <v>39</v>
      </c>
      <c r="F376" s="3"/>
      <c r="G376" s="3" t="s">
        <v>40</v>
      </c>
      <c r="H376" s="3"/>
      <c r="I376" s="3"/>
      <c r="J376" s="4"/>
      <c r="K376" s="4" t="s">
        <v>48</v>
      </c>
      <c r="L376" s="4" t="s">
        <v>45</v>
      </c>
      <c r="M376" s="5">
        <v>1</v>
      </c>
      <c r="N376" s="6">
        <v>15000</v>
      </c>
      <c r="O376" s="6">
        <v>15000</v>
      </c>
      <c r="P376" s="6">
        <v>0</v>
      </c>
      <c r="Q376" s="6">
        <v>30000</v>
      </c>
      <c r="R376" s="6">
        <v>0</v>
      </c>
      <c r="S376" s="6">
        <v>0</v>
      </c>
      <c r="T376" s="6">
        <v>3000</v>
      </c>
      <c r="U376" s="6">
        <v>0</v>
      </c>
      <c r="V376" s="6">
        <v>0</v>
      </c>
      <c r="W376" s="6">
        <v>33000</v>
      </c>
      <c r="X376" s="4" t="s">
        <v>43</v>
      </c>
      <c r="Y376" s="7">
        <v>33000</v>
      </c>
      <c r="Z376" s="4"/>
      <c r="AA376" s="4"/>
      <c r="AB376" s="4"/>
    </row>
    <row r="377" spans="1:28" x14ac:dyDescent="0.25">
      <c r="A377" s="3" t="s">
        <v>669</v>
      </c>
      <c r="B377" s="3" t="s">
        <v>670</v>
      </c>
      <c r="C377" s="3" t="s">
        <v>37</v>
      </c>
      <c r="D377" s="3" t="s">
        <v>38</v>
      </c>
      <c r="E377" s="3" t="s">
        <v>39</v>
      </c>
      <c r="F377" s="3"/>
      <c r="G377" s="3" t="s">
        <v>40</v>
      </c>
      <c r="H377" s="3"/>
      <c r="I377" s="3"/>
      <c r="J377" s="4"/>
      <c r="K377" s="4" t="s">
        <v>79</v>
      </c>
      <c r="L377" s="4" t="s">
        <v>45</v>
      </c>
      <c r="M377" s="5">
        <v>1</v>
      </c>
      <c r="N377" s="6">
        <v>15000</v>
      </c>
      <c r="O377" s="6">
        <v>15000</v>
      </c>
      <c r="P377" s="6">
        <v>0</v>
      </c>
      <c r="Q377" s="6"/>
      <c r="R377" s="6"/>
      <c r="S377" s="6"/>
      <c r="T377" s="6"/>
      <c r="U377" s="6"/>
      <c r="V377" s="6"/>
      <c r="W377" s="6"/>
      <c r="X377" s="4"/>
      <c r="Y377" s="7"/>
      <c r="Z377" s="4"/>
      <c r="AA377" s="4"/>
      <c r="AB377" s="4"/>
    </row>
    <row r="378" spans="1:28" x14ac:dyDescent="0.25">
      <c r="A378" s="8" t="s">
        <v>671</v>
      </c>
      <c r="B378" s="8" t="s">
        <v>672</v>
      </c>
      <c r="C378" s="8" t="s">
        <v>37</v>
      </c>
      <c r="D378" s="8" t="s">
        <v>38</v>
      </c>
      <c r="E378" s="8" t="s">
        <v>39</v>
      </c>
      <c r="F378" s="8"/>
      <c r="G378" s="8" t="s">
        <v>40</v>
      </c>
      <c r="H378" s="8"/>
      <c r="I378" s="8"/>
      <c r="J378" s="9"/>
      <c r="K378" s="9" t="s">
        <v>84</v>
      </c>
      <c r="L378" s="9" t="s">
        <v>45</v>
      </c>
      <c r="M378" s="10">
        <v>1</v>
      </c>
      <c r="N378" s="11">
        <v>18000</v>
      </c>
      <c r="O378" s="11">
        <v>18000</v>
      </c>
      <c r="P378" s="11">
        <v>0</v>
      </c>
      <c r="Q378" s="11">
        <v>18000</v>
      </c>
      <c r="R378" s="11">
        <v>0</v>
      </c>
      <c r="S378" s="11">
        <v>0</v>
      </c>
      <c r="T378" s="11">
        <v>1800</v>
      </c>
      <c r="U378" s="11">
        <v>0</v>
      </c>
      <c r="V378" s="11">
        <v>0</v>
      </c>
      <c r="W378" s="11">
        <v>19800</v>
      </c>
      <c r="X378" s="9" t="s">
        <v>43</v>
      </c>
      <c r="Y378" s="12">
        <v>19800</v>
      </c>
      <c r="Z378" s="9"/>
      <c r="AA378" s="9"/>
      <c r="AB378" s="9"/>
    </row>
    <row r="379" spans="1:28" x14ac:dyDescent="0.25">
      <c r="A379" s="3" t="s">
        <v>673</v>
      </c>
      <c r="B379" s="3" t="s">
        <v>674</v>
      </c>
      <c r="C379" s="3" t="s">
        <v>37</v>
      </c>
      <c r="D379" s="3" t="s">
        <v>38</v>
      </c>
      <c r="E379" s="3" t="s">
        <v>39</v>
      </c>
      <c r="F379" s="3"/>
      <c r="G379" s="3" t="s">
        <v>40</v>
      </c>
      <c r="H379" s="3"/>
      <c r="I379" s="3"/>
      <c r="J379" s="4"/>
      <c r="K379" s="4" t="s">
        <v>66</v>
      </c>
      <c r="L379" s="4" t="s">
        <v>45</v>
      </c>
      <c r="M379" s="5">
        <v>2</v>
      </c>
      <c r="N379" s="6">
        <v>18000</v>
      </c>
      <c r="O379" s="6">
        <v>36000</v>
      </c>
      <c r="P379" s="6">
        <v>0</v>
      </c>
      <c r="Q379" s="6">
        <v>87000</v>
      </c>
      <c r="R379" s="6">
        <v>0</v>
      </c>
      <c r="S379" s="6">
        <v>0</v>
      </c>
      <c r="T379" s="6">
        <v>8700</v>
      </c>
      <c r="U379" s="6">
        <v>0</v>
      </c>
      <c r="V379" s="6">
        <v>0</v>
      </c>
      <c r="W379" s="6">
        <v>95700</v>
      </c>
      <c r="X379" s="4" t="s">
        <v>43</v>
      </c>
      <c r="Y379" s="7">
        <v>95700</v>
      </c>
      <c r="Z379" s="4"/>
      <c r="AA379" s="4"/>
      <c r="AB379" s="4"/>
    </row>
    <row r="380" spans="1:28" x14ac:dyDescent="0.25">
      <c r="A380" s="3" t="s">
        <v>673</v>
      </c>
      <c r="B380" s="3" t="s">
        <v>674</v>
      </c>
      <c r="C380" s="3" t="s">
        <v>37</v>
      </c>
      <c r="D380" s="3" t="s">
        <v>38</v>
      </c>
      <c r="E380" s="3" t="s">
        <v>39</v>
      </c>
      <c r="F380" s="3"/>
      <c r="G380" s="3" t="s">
        <v>40</v>
      </c>
      <c r="H380" s="3"/>
      <c r="I380" s="3"/>
      <c r="J380" s="4"/>
      <c r="K380" s="4" t="s">
        <v>44</v>
      </c>
      <c r="L380" s="4" t="s">
        <v>45</v>
      </c>
      <c r="M380" s="5">
        <v>2</v>
      </c>
      <c r="N380" s="6">
        <v>18000</v>
      </c>
      <c r="O380" s="6">
        <v>36000</v>
      </c>
      <c r="P380" s="6">
        <v>0</v>
      </c>
      <c r="Q380" s="6"/>
      <c r="R380" s="6"/>
      <c r="S380" s="6"/>
      <c r="T380" s="6"/>
      <c r="U380" s="6"/>
      <c r="V380" s="6"/>
      <c r="W380" s="6"/>
      <c r="X380" s="4"/>
      <c r="Y380" s="7"/>
      <c r="Z380" s="4"/>
      <c r="AA380" s="4"/>
      <c r="AB380" s="4"/>
    </row>
    <row r="381" spans="1:28" x14ac:dyDescent="0.25">
      <c r="A381" s="3" t="s">
        <v>673</v>
      </c>
      <c r="B381" s="3" t="s">
        <v>674</v>
      </c>
      <c r="C381" s="3" t="s">
        <v>37</v>
      </c>
      <c r="D381" s="3" t="s">
        <v>38</v>
      </c>
      <c r="E381" s="3" t="s">
        <v>39</v>
      </c>
      <c r="F381" s="3"/>
      <c r="G381" s="3" t="s">
        <v>40</v>
      </c>
      <c r="H381" s="3"/>
      <c r="I381" s="3"/>
      <c r="J381" s="4"/>
      <c r="K381" s="4" t="s">
        <v>48</v>
      </c>
      <c r="L381" s="4" t="s">
        <v>45</v>
      </c>
      <c r="M381" s="5">
        <v>1</v>
      </c>
      <c r="N381" s="6">
        <v>15000</v>
      </c>
      <c r="O381" s="6">
        <v>15000</v>
      </c>
      <c r="P381" s="6">
        <v>0</v>
      </c>
      <c r="Q381" s="6"/>
      <c r="R381" s="6"/>
      <c r="S381" s="6"/>
      <c r="T381" s="6"/>
      <c r="U381" s="6"/>
      <c r="V381" s="6"/>
      <c r="W381" s="6"/>
      <c r="X381" s="4"/>
      <c r="Y381" s="7"/>
      <c r="Z381" s="4"/>
      <c r="AA381" s="4"/>
      <c r="AB381" s="4"/>
    </row>
    <row r="382" spans="1:28" x14ac:dyDescent="0.25">
      <c r="A382" s="8" t="s">
        <v>675</v>
      </c>
      <c r="B382" s="8" t="s">
        <v>676</v>
      </c>
      <c r="C382" s="8" t="s">
        <v>37</v>
      </c>
      <c r="D382" s="8" t="s">
        <v>38</v>
      </c>
      <c r="E382" s="8" t="s">
        <v>39</v>
      </c>
      <c r="F382" s="8"/>
      <c r="G382" s="8" t="s">
        <v>40</v>
      </c>
      <c r="H382" s="8"/>
      <c r="I382" s="8"/>
      <c r="J382" s="9"/>
      <c r="K382" s="9" t="s">
        <v>48</v>
      </c>
      <c r="L382" s="9" t="s">
        <v>45</v>
      </c>
      <c r="M382" s="10">
        <v>1</v>
      </c>
      <c r="N382" s="11">
        <v>15000</v>
      </c>
      <c r="O382" s="11">
        <v>15000</v>
      </c>
      <c r="P382" s="11">
        <v>0</v>
      </c>
      <c r="Q382" s="11">
        <v>15000</v>
      </c>
      <c r="R382" s="11">
        <v>0</v>
      </c>
      <c r="S382" s="11">
        <v>0</v>
      </c>
      <c r="T382" s="11">
        <v>1500</v>
      </c>
      <c r="U382" s="11">
        <v>0</v>
      </c>
      <c r="V382" s="11">
        <v>0</v>
      </c>
      <c r="W382" s="11">
        <v>16500</v>
      </c>
      <c r="X382" s="9" t="s">
        <v>43</v>
      </c>
      <c r="Y382" s="12">
        <v>16500</v>
      </c>
      <c r="Z382" s="9"/>
      <c r="AA382" s="9"/>
      <c r="AB382" s="9"/>
    </row>
    <row r="383" spans="1:28" x14ac:dyDescent="0.25">
      <c r="A383" s="3" t="s">
        <v>677</v>
      </c>
      <c r="B383" s="3" t="s">
        <v>678</v>
      </c>
      <c r="C383" s="3" t="s">
        <v>37</v>
      </c>
      <c r="D383" s="3" t="s">
        <v>38</v>
      </c>
      <c r="E383" s="3" t="s">
        <v>39</v>
      </c>
      <c r="F383" s="3"/>
      <c r="G383" s="3" t="s">
        <v>40</v>
      </c>
      <c r="H383" s="3"/>
      <c r="I383" s="3"/>
      <c r="J383" s="4"/>
      <c r="K383" s="4" t="s">
        <v>48</v>
      </c>
      <c r="L383" s="4" t="s">
        <v>45</v>
      </c>
      <c r="M383" s="5">
        <v>1</v>
      </c>
      <c r="N383" s="6">
        <v>15000</v>
      </c>
      <c r="O383" s="6">
        <v>15000</v>
      </c>
      <c r="P383" s="6">
        <v>0</v>
      </c>
      <c r="Q383" s="6">
        <v>15000</v>
      </c>
      <c r="R383" s="6">
        <v>0</v>
      </c>
      <c r="S383" s="6">
        <v>0</v>
      </c>
      <c r="T383" s="6">
        <v>1500</v>
      </c>
      <c r="U383" s="6">
        <v>0</v>
      </c>
      <c r="V383" s="6">
        <v>0</v>
      </c>
      <c r="W383" s="6">
        <v>16500</v>
      </c>
      <c r="X383" s="4" t="s">
        <v>43</v>
      </c>
      <c r="Y383" s="7">
        <v>16500</v>
      </c>
      <c r="Z383" s="4"/>
      <c r="AA383" s="4"/>
      <c r="AB383" s="4"/>
    </row>
    <row r="384" spans="1:28" x14ac:dyDescent="0.25">
      <c r="A384" s="8" t="s">
        <v>679</v>
      </c>
      <c r="B384" s="8" t="s">
        <v>680</v>
      </c>
      <c r="C384" s="8" t="s">
        <v>37</v>
      </c>
      <c r="D384" s="8" t="s">
        <v>38</v>
      </c>
      <c r="E384" s="8" t="s">
        <v>39</v>
      </c>
      <c r="F384" s="8"/>
      <c r="G384" s="8" t="s">
        <v>40</v>
      </c>
      <c r="H384" s="8"/>
      <c r="I384" s="8"/>
      <c r="J384" s="9"/>
      <c r="K384" s="9" t="s">
        <v>44</v>
      </c>
      <c r="L384" s="9" t="s">
        <v>45</v>
      </c>
      <c r="M384" s="10">
        <v>1</v>
      </c>
      <c r="N384" s="11">
        <v>18000</v>
      </c>
      <c r="O384" s="11">
        <v>18000</v>
      </c>
      <c r="P384" s="11">
        <v>0</v>
      </c>
      <c r="Q384" s="11">
        <v>18000</v>
      </c>
      <c r="R384" s="11">
        <v>0</v>
      </c>
      <c r="S384" s="11">
        <v>0</v>
      </c>
      <c r="T384" s="11">
        <v>1800</v>
      </c>
      <c r="U384" s="11">
        <v>0</v>
      </c>
      <c r="V384" s="11">
        <v>0</v>
      </c>
      <c r="W384" s="11">
        <v>19800</v>
      </c>
      <c r="X384" s="9" t="s">
        <v>43</v>
      </c>
      <c r="Y384" s="12">
        <v>19800</v>
      </c>
      <c r="Z384" s="9"/>
      <c r="AA384" s="9"/>
      <c r="AB384" s="9"/>
    </row>
    <row r="385" spans="1:28" x14ac:dyDescent="0.25">
      <c r="A385" s="3" t="s">
        <v>681</v>
      </c>
      <c r="B385" s="3" t="s">
        <v>682</v>
      </c>
      <c r="C385" s="3" t="s">
        <v>37</v>
      </c>
      <c r="D385" s="3" t="s">
        <v>38</v>
      </c>
      <c r="E385" s="3" t="s">
        <v>39</v>
      </c>
      <c r="F385" s="3"/>
      <c r="G385" s="3" t="s">
        <v>40</v>
      </c>
      <c r="H385" s="3"/>
      <c r="I385" s="3"/>
      <c r="J385" s="4"/>
      <c r="K385" s="4" t="s">
        <v>48</v>
      </c>
      <c r="L385" s="4" t="s">
        <v>45</v>
      </c>
      <c r="M385" s="5">
        <v>1</v>
      </c>
      <c r="N385" s="6">
        <v>15000</v>
      </c>
      <c r="O385" s="6">
        <v>15000</v>
      </c>
      <c r="P385" s="6">
        <v>0</v>
      </c>
      <c r="Q385" s="6">
        <v>15000</v>
      </c>
      <c r="R385" s="6">
        <v>0</v>
      </c>
      <c r="S385" s="6">
        <v>0</v>
      </c>
      <c r="T385" s="6">
        <v>1500</v>
      </c>
      <c r="U385" s="6">
        <v>0</v>
      </c>
      <c r="V385" s="6">
        <v>0</v>
      </c>
      <c r="W385" s="6">
        <v>16500</v>
      </c>
      <c r="X385" s="4" t="s">
        <v>43</v>
      </c>
      <c r="Y385" s="7">
        <v>16500</v>
      </c>
      <c r="Z385" s="4"/>
      <c r="AA385" s="4"/>
      <c r="AB385" s="4"/>
    </row>
    <row r="386" spans="1:28" x14ac:dyDescent="0.25">
      <c r="A386" s="8" t="s">
        <v>683</v>
      </c>
      <c r="B386" s="8" t="s">
        <v>684</v>
      </c>
      <c r="C386" s="8" t="s">
        <v>37</v>
      </c>
      <c r="D386" s="8" t="s">
        <v>38</v>
      </c>
      <c r="E386" s="8" t="s">
        <v>39</v>
      </c>
      <c r="F386" s="8"/>
      <c r="G386" s="8" t="s">
        <v>40</v>
      </c>
      <c r="H386" s="8"/>
      <c r="I386" s="8"/>
      <c r="J386" s="9"/>
      <c r="K386" s="9" t="s">
        <v>41</v>
      </c>
      <c r="L386" s="9" t="s">
        <v>42</v>
      </c>
      <c r="M386" s="10">
        <v>1</v>
      </c>
      <c r="N386" s="11">
        <v>20000</v>
      </c>
      <c r="O386" s="11">
        <v>20000</v>
      </c>
      <c r="P386" s="11">
        <v>0</v>
      </c>
      <c r="Q386" s="11">
        <v>20000</v>
      </c>
      <c r="R386" s="11">
        <v>0</v>
      </c>
      <c r="S386" s="11">
        <v>0</v>
      </c>
      <c r="T386" s="11">
        <v>2000</v>
      </c>
      <c r="U386" s="11">
        <v>0</v>
      </c>
      <c r="V386" s="11">
        <v>0</v>
      </c>
      <c r="W386" s="11">
        <v>22000</v>
      </c>
      <c r="X386" s="9" t="s">
        <v>43</v>
      </c>
      <c r="Y386" s="12">
        <v>22000</v>
      </c>
      <c r="Z386" s="9"/>
      <c r="AA386" s="9"/>
      <c r="AB386" s="9"/>
    </row>
    <row r="387" spans="1:28" x14ac:dyDescent="0.25">
      <c r="A387" s="3" t="s">
        <v>685</v>
      </c>
      <c r="B387" s="3" t="s">
        <v>686</v>
      </c>
      <c r="C387" s="3" t="s">
        <v>37</v>
      </c>
      <c r="D387" s="3" t="s">
        <v>38</v>
      </c>
      <c r="E387" s="3" t="s">
        <v>39</v>
      </c>
      <c r="F387" s="3"/>
      <c r="G387" s="3" t="s">
        <v>40</v>
      </c>
      <c r="H387" s="3"/>
      <c r="I387" s="3"/>
      <c r="J387" s="4"/>
      <c r="K387" s="4" t="s">
        <v>48</v>
      </c>
      <c r="L387" s="4" t="s">
        <v>45</v>
      </c>
      <c r="M387" s="5">
        <v>1</v>
      </c>
      <c r="N387" s="6">
        <v>15000</v>
      </c>
      <c r="O387" s="6">
        <v>15000</v>
      </c>
      <c r="P387" s="6">
        <v>0</v>
      </c>
      <c r="Q387" s="6">
        <v>33000</v>
      </c>
      <c r="R387" s="6">
        <v>0</v>
      </c>
      <c r="S387" s="6">
        <v>0</v>
      </c>
      <c r="T387" s="6">
        <v>3300</v>
      </c>
      <c r="U387" s="6">
        <v>0</v>
      </c>
      <c r="V387" s="6">
        <v>0</v>
      </c>
      <c r="W387" s="6">
        <v>36300</v>
      </c>
      <c r="X387" s="4" t="s">
        <v>43</v>
      </c>
      <c r="Y387" s="7">
        <v>36300</v>
      </c>
      <c r="Z387" s="4"/>
      <c r="AA387" s="4"/>
      <c r="AB387" s="4"/>
    </row>
    <row r="388" spans="1:28" x14ac:dyDescent="0.25">
      <c r="A388" s="3" t="s">
        <v>685</v>
      </c>
      <c r="B388" s="3" t="s">
        <v>686</v>
      </c>
      <c r="C388" s="3" t="s">
        <v>37</v>
      </c>
      <c r="D388" s="3" t="s">
        <v>38</v>
      </c>
      <c r="E388" s="3" t="s">
        <v>39</v>
      </c>
      <c r="F388" s="3"/>
      <c r="G388" s="3" t="s">
        <v>40</v>
      </c>
      <c r="H388" s="3"/>
      <c r="I388" s="3"/>
      <c r="J388" s="4"/>
      <c r="K388" s="4" t="s">
        <v>44</v>
      </c>
      <c r="L388" s="4" t="s">
        <v>45</v>
      </c>
      <c r="M388" s="5">
        <v>1</v>
      </c>
      <c r="N388" s="6">
        <v>18000</v>
      </c>
      <c r="O388" s="6">
        <v>18000</v>
      </c>
      <c r="P388" s="6">
        <v>0</v>
      </c>
      <c r="Q388" s="6"/>
      <c r="R388" s="6"/>
      <c r="S388" s="6"/>
      <c r="T388" s="6"/>
      <c r="U388" s="6"/>
      <c r="V388" s="6"/>
      <c r="W388" s="6"/>
      <c r="X388" s="4"/>
      <c r="Y388" s="7"/>
      <c r="Z388" s="4"/>
      <c r="AA388" s="4"/>
      <c r="AB388" s="4"/>
    </row>
    <row r="389" spans="1:28" x14ac:dyDescent="0.25">
      <c r="A389" s="8" t="s">
        <v>687</v>
      </c>
      <c r="B389" s="8" t="s">
        <v>688</v>
      </c>
      <c r="C389" s="8" t="s">
        <v>37</v>
      </c>
      <c r="D389" s="8" t="s">
        <v>38</v>
      </c>
      <c r="E389" s="8" t="s">
        <v>39</v>
      </c>
      <c r="F389" s="8"/>
      <c r="G389" s="8" t="s">
        <v>40</v>
      </c>
      <c r="H389" s="8"/>
      <c r="I389" s="8"/>
      <c r="J389" s="9"/>
      <c r="K389" s="9" t="s">
        <v>66</v>
      </c>
      <c r="L389" s="9" t="s">
        <v>45</v>
      </c>
      <c r="M389" s="10">
        <v>2</v>
      </c>
      <c r="N389" s="11">
        <v>18000</v>
      </c>
      <c r="O389" s="11">
        <v>36000</v>
      </c>
      <c r="P389" s="11">
        <v>0</v>
      </c>
      <c r="Q389" s="11">
        <v>36000</v>
      </c>
      <c r="R389" s="11">
        <v>0</v>
      </c>
      <c r="S389" s="11">
        <v>0</v>
      </c>
      <c r="T389" s="11">
        <v>3600</v>
      </c>
      <c r="U389" s="11">
        <v>0</v>
      </c>
      <c r="V389" s="11">
        <v>0</v>
      </c>
      <c r="W389" s="11">
        <v>39600</v>
      </c>
      <c r="X389" s="9" t="s">
        <v>43</v>
      </c>
      <c r="Y389" s="12">
        <v>39600</v>
      </c>
      <c r="Z389" s="9"/>
      <c r="AA389" s="9"/>
      <c r="AB389" s="9"/>
    </row>
    <row r="390" spans="1:28" x14ac:dyDescent="0.25">
      <c r="A390" s="3" t="s">
        <v>689</v>
      </c>
      <c r="B390" s="3" t="s">
        <v>690</v>
      </c>
      <c r="C390" s="3" t="s">
        <v>37</v>
      </c>
      <c r="D390" s="3" t="s">
        <v>38</v>
      </c>
      <c r="E390" s="3" t="s">
        <v>39</v>
      </c>
      <c r="F390" s="3"/>
      <c r="G390" s="3" t="s">
        <v>40</v>
      </c>
      <c r="H390" s="3"/>
      <c r="I390" s="3"/>
      <c r="J390" s="4"/>
      <c r="K390" s="4" t="s">
        <v>48</v>
      </c>
      <c r="L390" s="4" t="s">
        <v>45</v>
      </c>
      <c r="M390" s="5">
        <v>1</v>
      </c>
      <c r="N390" s="6">
        <v>15000</v>
      </c>
      <c r="O390" s="6">
        <v>15000</v>
      </c>
      <c r="P390" s="6">
        <v>0</v>
      </c>
      <c r="Q390" s="6">
        <v>33000</v>
      </c>
      <c r="R390" s="6">
        <v>0</v>
      </c>
      <c r="S390" s="6">
        <v>0</v>
      </c>
      <c r="T390" s="6">
        <v>3300</v>
      </c>
      <c r="U390" s="6">
        <v>0</v>
      </c>
      <c r="V390" s="6">
        <v>0</v>
      </c>
      <c r="W390" s="6">
        <v>36300</v>
      </c>
      <c r="X390" s="4" t="s">
        <v>43</v>
      </c>
      <c r="Y390" s="7">
        <v>36300</v>
      </c>
      <c r="Z390" s="4"/>
      <c r="AA390" s="4"/>
      <c r="AB390" s="4"/>
    </row>
    <row r="391" spans="1:28" x14ac:dyDescent="0.25">
      <c r="A391" s="3" t="s">
        <v>689</v>
      </c>
      <c r="B391" s="3" t="s">
        <v>690</v>
      </c>
      <c r="C391" s="3" t="s">
        <v>37</v>
      </c>
      <c r="D391" s="3" t="s">
        <v>38</v>
      </c>
      <c r="E391" s="3" t="s">
        <v>39</v>
      </c>
      <c r="F391" s="3"/>
      <c r="G391" s="3" t="s">
        <v>40</v>
      </c>
      <c r="H391" s="3"/>
      <c r="I391" s="3"/>
      <c r="J391" s="4"/>
      <c r="K391" s="4" t="s">
        <v>44</v>
      </c>
      <c r="L391" s="4" t="s">
        <v>45</v>
      </c>
      <c r="M391" s="5">
        <v>1</v>
      </c>
      <c r="N391" s="6">
        <v>18000</v>
      </c>
      <c r="O391" s="6">
        <v>18000</v>
      </c>
      <c r="P391" s="6">
        <v>0</v>
      </c>
      <c r="Q391" s="6"/>
      <c r="R391" s="6"/>
      <c r="S391" s="6"/>
      <c r="T391" s="6"/>
      <c r="U391" s="6"/>
      <c r="V391" s="6"/>
      <c r="W391" s="6"/>
      <c r="X391" s="4"/>
      <c r="Y391" s="7"/>
      <c r="Z391" s="4"/>
      <c r="AA391" s="4"/>
      <c r="AB391" s="4"/>
    </row>
    <row r="392" spans="1:28" x14ac:dyDescent="0.25">
      <c r="A392" s="8" t="s">
        <v>691</v>
      </c>
      <c r="B392" s="8" t="s">
        <v>692</v>
      </c>
      <c r="C392" s="8" t="s">
        <v>37</v>
      </c>
      <c r="D392" s="8" t="s">
        <v>38</v>
      </c>
      <c r="E392" s="8" t="s">
        <v>39</v>
      </c>
      <c r="F392" s="8"/>
      <c r="G392" s="8" t="s">
        <v>40</v>
      </c>
      <c r="H392" s="8"/>
      <c r="I392" s="8"/>
      <c r="J392" s="9"/>
      <c r="K392" s="9" t="s">
        <v>48</v>
      </c>
      <c r="L392" s="9" t="s">
        <v>45</v>
      </c>
      <c r="M392" s="10">
        <v>1</v>
      </c>
      <c r="N392" s="11">
        <v>15000</v>
      </c>
      <c r="O392" s="11">
        <v>15000</v>
      </c>
      <c r="P392" s="11">
        <v>0</v>
      </c>
      <c r="Q392" s="11">
        <v>15000</v>
      </c>
      <c r="R392" s="11">
        <v>0</v>
      </c>
      <c r="S392" s="11">
        <v>0</v>
      </c>
      <c r="T392" s="11">
        <v>1500</v>
      </c>
      <c r="U392" s="11">
        <v>0</v>
      </c>
      <c r="V392" s="11">
        <v>0</v>
      </c>
      <c r="W392" s="11">
        <v>16500</v>
      </c>
      <c r="X392" s="9" t="s">
        <v>43</v>
      </c>
      <c r="Y392" s="12">
        <v>16500</v>
      </c>
      <c r="Z392" s="9"/>
      <c r="AA392" s="9"/>
      <c r="AB392" s="9"/>
    </row>
    <row r="393" spans="1:28" x14ac:dyDescent="0.25">
      <c r="A393" s="3" t="s">
        <v>693</v>
      </c>
      <c r="B393" s="3" t="s">
        <v>694</v>
      </c>
      <c r="C393" s="3" t="s">
        <v>37</v>
      </c>
      <c r="D393" s="3" t="s">
        <v>38</v>
      </c>
      <c r="E393" s="3" t="s">
        <v>39</v>
      </c>
      <c r="F393" s="3"/>
      <c r="G393" s="3" t="s">
        <v>40</v>
      </c>
      <c r="H393" s="3"/>
      <c r="I393" s="3"/>
      <c r="J393" s="4"/>
      <c r="K393" s="4" t="s">
        <v>44</v>
      </c>
      <c r="L393" s="4" t="s">
        <v>45</v>
      </c>
      <c r="M393" s="5">
        <v>1</v>
      </c>
      <c r="N393" s="6">
        <v>18000</v>
      </c>
      <c r="O393" s="6">
        <v>18000</v>
      </c>
      <c r="P393" s="6">
        <v>0</v>
      </c>
      <c r="Q393" s="6">
        <v>18000</v>
      </c>
      <c r="R393" s="6">
        <v>0</v>
      </c>
      <c r="S393" s="6">
        <v>0</v>
      </c>
      <c r="T393" s="6">
        <v>1800</v>
      </c>
      <c r="U393" s="6">
        <v>0</v>
      </c>
      <c r="V393" s="6">
        <v>0</v>
      </c>
      <c r="W393" s="6">
        <v>19800</v>
      </c>
      <c r="X393" s="4" t="s">
        <v>43</v>
      </c>
      <c r="Y393" s="7">
        <v>19800</v>
      </c>
      <c r="Z393" s="4"/>
      <c r="AA393" s="4"/>
      <c r="AB393" s="4"/>
    </row>
    <row r="394" spans="1:28" x14ac:dyDescent="0.25">
      <c r="A394" s="8" t="s">
        <v>695</v>
      </c>
      <c r="B394" s="8" t="s">
        <v>696</v>
      </c>
      <c r="C394" s="8" t="s">
        <v>37</v>
      </c>
      <c r="D394" s="8" t="s">
        <v>38</v>
      </c>
      <c r="E394" s="8" t="s">
        <v>39</v>
      </c>
      <c r="F394" s="8"/>
      <c r="G394" s="8" t="s">
        <v>40</v>
      </c>
      <c r="H394" s="8"/>
      <c r="I394" s="8"/>
      <c r="J394" s="9"/>
      <c r="K394" s="9" t="s">
        <v>127</v>
      </c>
      <c r="L394" s="9" t="s">
        <v>42</v>
      </c>
      <c r="M394" s="10">
        <v>1</v>
      </c>
      <c r="N394" s="11">
        <v>20000</v>
      </c>
      <c r="O394" s="11">
        <v>20000</v>
      </c>
      <c r="P394" s="11">
        <v>0</v>
      </c>
      <c r="Q394" s="11">
        <v>20000</v>
      </c>
      <c r="R394" s="11">
        <v>0</v>
      </c>
      <c r="S394" s="11">
        <v>0</v>
      </c>
      <c r="T394" s="11">
        <v>2000</v>
      </c>
      <c r="U394" s="11">
        <v>0</v>
      </c>
      <c r="V394" s="11">
        <v>0</v>
      </c>
      <c r="W394" s="11">
        <v>22000</v>
      </c>
      <c r="X394" s="9" t="s">
        <v>43</v>
      </c>
      <c r="Y394" s="12">
        <v>22000</v>
      </c>
      <c r="Z394" s="9"/>
      <c r="AA394" s="9"/>
      <c r="AB394" s="9"/>
    </row>
    <row r="395" spans="1:28" x14ac:dyDescent="0.25">
      <c r="A395" s="3" t="s">
        <v>697</v>
      </c>
      <c r="B395" s="3" t="s">
        <v>698</v>
      </c>
      <c r="C395" s="3" t="s">
        <v>37</v>
      </c>
      <c r="D395" s="3" t="s">
        <v>38</v>
      </c>
      <c r="E395" s="3" t="s">
        <v>39</v>
      </c>
      <c r="F395" s="3"/>
      <c r="G395" s="3" t="s">
        <v>40</v>
      </c>
      <c r="H395" s="3"/>
      <c r="I395" s="3"/>
      <c r="J395" s="4"/>
      <c r="K395" s="4" t="s">
        <v>44</v>
      </c>
      <c r="L395" s="4" t="s">
        <v>45</v>
      </c>
      <c r="M395" s="5">
        <v>1</v>
      </c>
      <c r="N395" s="6">
        <v>18000</v>
      </c>
      <c r="O395" s="6">
        <v>18000</v>
      </c>
      <c r="P395" s="6">
        <v>0</v>
      </c>
      <c r="Q395" s="6">
        <v>36000</v>
      </c>
      <c r="R395" s="6">
        <v>0</v>
      </c>
      <c r="S395" s="6">
        <v>0</v>
      </c>
      <c r="T395" s="6">
        <v>3600</v>
      </c>
      <c r="U395" s="6">
        <v>0</v>
      </c>
      <c r="V395" s="6">
        <v>0</v>
      </c>
      <c r="W395" s="6">
        <v>39600</v>
      </c>
      <c r="X395" s="4" t="s">
        <v>43</v>
      </c>
      <c r="Y395" s="7">
        <v>39600</v>
      </c>
      <c r="Z395" s="4"/>
      <c r="AA395" s="4"/>
      <c r="AB395" s="4"/>
    </row>
    <row r="396" spans="1:28" x14ac:dyDescent="0.25">
      <c r="A396" s="3" t="s">
        <v>697</v>
      </c>
      <c r="B396" s="3" t="s">
        <v>698</v>
      </c>
      <c r="C396" s="3" t="s">
        <v>37</v>
      </c>
      <c r="D396" s="3" t="s">
        <v>38</v>
      </c>
      <c r="E396" s="3" t="s">
        <v>39</v>
      </c>
      <c r="F396" s="3"/>
      <c r="G396" s="3" t="s">
        <v>40</v>
      </c>
      <c r="H396" s="3"/>
      <c r="I396" s="3"/>
      <c r="J396" s="4"/>
      <c r="K396" s="4" t="s">
        <v>84</v>
      </c>
      <c r="L396" s="4" t="s">
        <v>45</v>
      </c>
      <c r="M396" s="5">
        <v>1</v>
      </c>
      <c r="N396" s="6">
        <v>18000</v>
      </c>
      <c r="O396" s="6">
        <v>18000</v>
      </c>
      <c r="P396" s="6">
        <v>0</v>
      </c>
      <c r="Q396" s="6"/>
      <c r="R396" s="6"/>
      <c r="S396" s="6"/>
      <c r="T396" s="6"/>
      <c r="U396" s="6"/>
      <c r="V396" s="6"/>
      <c r="W396" s="6"/>
      <c r="X396" s="4"/>
      <c r="Y396" s="7"/>
      <c r="Z396" s="4"/>
      <c r="AA396" s="4"/>
      <c r="AB396" s="4"/>
    </row>
    <row r="397" spans="1:28" x14ac:dyDescent="0.25">
      <c r="A397" s="8" t="s">
        <v>699</v>
      </c>
      <c r="B397" s="8" t="s">
        <v>700</v>
      </c>
      <c r="C397" s="8" t="s">
        <v>37</v>
      </c>
      <c r="D397" s="8" t="s">
        <v>38</v>
      </c>
      <c r="E397" s="8" t="s">
        <v>39</v>
      </c>
      <c r="F397" s="8"/>
      <c r="G397" s="8" t="s">
        <v>40</v>
      </c>
      <c r="H397" s="8"/>
      <c r="I397" s="8"/>
      <c r="J397" s="9"/>
      <c r="K397" s="9" t="s">
        <v>48</v>
      </c>
      <c r="L397" s="9" t="s">
        <v>45</v>
      </c>
      <c r="M397" s="10">
        <v>1</v>
      </c>
      <c r="N397" s="11">
        <v>15000</v>
      </c>
      <c r="O397" s="11">
        <v>15000</v>
      </c>
      <c r="P397" s="11">
        <v>0</v>
      </c>
      <c r="Q397" s="11">
        <v>15000</v>
      </c>
      <c r="R397" s="11">
        <v>0</v>
      </c>
      <c r="S397" s="11">
        <v>0</v>
      </c>
      <c r="T397" s="11">
        <v>1500</v>
      </c>
      <c r="U397" s="11">
        <v>0</v>
      </c>
      <c r="V397" s="11">
        <v>0</v>
      </c>
      <c r="W397" s="11">
        <v>16500</v>
      </c>
      <c r="X397" s="9" t="s">
        <v>43</v>
      </c>
      <c r="Y397" s="12">
        <v>16500</v>
      </c>
      <c r="Z397" s="9"/>
      <c r="AA397" s="9"/>
      <c r="AB397" s="9"/>
    </row>
    <row r="398" spans="1:28" x14ac:dyDescent="0.25">
      <c r="A398" s="3" t="s">
        <v>701</v>
      </c>
      <c r="B398" s="3" t="s">
        <v>702</v>
      </c>
      <c r="C398" s="3" t="s">
        <v>37</v>
      </c>
      <c r="D398" s="3" t="s">
        <v>38</v>
      </c>
      <c r="E398" s="3" t="s">
        <v>39</v>
      </c>
      <c r="F398" s="3"/>
      <c r="G398" s="3" t="s">
        <v>40</v>
      </c>
      <c r="H398" s="3"/>
      <c r="I398" s="3"/>
      <c r="J398" s="4"/>
      <c r="K398" s="4" t="s">
        <v>44</v>
      </c>
      <c r="L398" s="4" t="s">
        <v>45</v>
      </c>
      <c r="M398" s="5">
        <v>1</v>
      </c>
      <c r="N398" s="6">
        <v>18000</v>
      </c>
      <c r="O398" s="6">
        <v>18000</v>
      </c>
      <c r="P398" s="6">
        <v>0</v>
      </c>
      <c r="Q398" s="6">
        <v>18000</v>
      </c>
      <c r="R398" s="6">
        <v>0</v>
      </c>
      <c r="S398" s="6">
        <v>0</v>
      </c>
      <c r="T398" s="6">
        <v>1800</v>
      </c>
      <c r="U398" s="6">
        <v>0</v>
      </c>
      <c r="V398" s="6">
        <v>0</v>
      </c>
      <c r="W398" s="6">
        <v>19800</v>
      </c>
      <c r="X398" s="4" t="s">
        <v>43</v>
      </c>
      <c r="Y398" s="7">
        <v>19800</v>
      </c>
      <c r="Z398" s="4"/>
      <c r="AA398" s="4"/>
      <c r="AB398" s="4"/>
    </row>
    <row r="399" spans="1:28" x14ac:dyDescent="0.25">
      <c r="A399" s="8" t="s">
        <v>703</v>
      </c>
      <c r="B399" s="8" t="s">
        <v>704</v>
      </c>
      <c r="C399" s="8" t="s">
        <v>37</v>
      </c>
      <c r="D399" s="8" t="s">
        <v>38</v>
      </c>
      <c r="E399" s="8" t="s">
        <v>39</v>
      </c>
      <c r="F399" s="8"/>
      <c r="G399" s="8" t="s">
        <v>40</v>
      </c>
      <c r="H399" s="8"/>
      <c r="I399" s="8"/>
      <c r="J399" s="9"/>
      <c r="K399" s="9" t="s">
        <v>84</v>
      </c>
      <c r="L399" s="9" t="s">
        <v>45</v>
      </c>
      <c r="M399" s="10">
        <v>1</v>
      </c>
      <c r="N399" s="11">
        <v>18000</v>
      </c>
      <c r="O399" s="11">
        <v>18000</v>
      </c>
      <c r="P399" s="11">
        <v>0</v>
      </c>
      <c r="Q399" s="11">
        <v>18000</v>
      </c>
      <c r="R399" s="11">
        <v>0</v>
      </c>
      <c r="S399" s="11">
        <v>0</v>
      </c>
      <c r="T399" s="11">
        <v>1800</v>
      </c>
      <c r="U399" s="11">
        <v>0</v>
      </c>
      <c r="V399" s="11">
        <v>0</v>
      </c>
      <c r="W399" s="11">
        <v>19800</v>
      </c>
      <c r="X399" s="9" t="s">
        <v>43</v>
      </c>
      <c r="Y399" s="12">
        <v>19800</v>
      </c>
      <c r="Z399" s="9"/>
      <c r="AA399" s="9"/>
      <c r="AB399" s="9"/>
    </row>
    <row r="400" spans="1:28" x14ac:dyDescent="0.25">
      <c r="A400" s="3" t="s">
        <v>705</v>
      </c>
      <c r="B400" s="3" t="s">
        <v>706</v>
      </c>
      <c r="C400" s="3" t="s">
        <v>37</v>
      </c>
      <c r="D400" s="3" t="s">
        <v>38</v>
      </c>
      <c r="E400" s="3" t="s">
        <v>39</v>
      </c>
      <c r="F400" s="3"/>
      <c r="G400" s="3" t="s">
        <v>40</v>
      </c>
      <c r="H400" s="3"/>
      <c r="I400" s="3"/>
      <c r="J400" s="4"/>
      <c r="K400" s="4" t="s">
        <v>79</v>
      </c>
      <c r="L400" s="4" t="s">
        <v>45</v>
      </c>
      <c r="M400" s="5">
        <v>1</v>
      </c>
      <c r="N400" s="6">
        <v>15000</v>
      </c>
      <c r="O400" s="6">
        <v>15000</v>
      </c>
      <c r="P400" s="6">
        <v>0</v>
      </c>
      <c r="Q400" s="6">
        <v>15000</v>
      </c>
      <c r="R400" s="6">
        <v>0</v>
      </c>
      <c r="S400" s="6">
        <v>0</v>
      </c>
      <c r="T400" s="6">
        <v>1500</v>
      </c>
      <c r="U400" s="6">
        <v>0</v>
      </c>
      <c r="V400" s="6">
        <v>0</v>
      </c>
      <c r="W400" s="6">
        <v>16500</v>
      </c>
      <c r="X400" s="4" t="s">
        <v>43</v>
      </c>
      <c r="Y400" s="7">
        <v>16500</v>
      </c>
      <c r="Z400" s="4"/>
      <c r="AA400" s="4"/>
      <c r="AB400" s="4"/>
    </row>
    <row r="401" spans="1:28" x14ac:dyDescent="0.25">
      <c r="A401" s="8" t="s">
        <v>707</v>
      </c>
      <c r="B401" s="8" t="s">
        <v>708</v>
      </c>
      <c r="C401" s="8" t="s">
        <v>37</v>
      </c>
      <c r="D401" s="8" t="s">
        <v>38</v>
      </c>
      <c r="E401" s="8" t="s">
        <v>39</v>
      </c>
      <c r="F401" s="8"/>
      <c r="G401" s="8" t="s">
        <v>40</v>
      </c>
      <c r="H401" s="8"/>
      <c r="I401" s="8"/>
      <c r="J401" s="9"/>
      <c r="K401" s="9" t="s">
        <v>66</v>
      </c>
      <c r="L401" s="9" t="s">
        <v>45</v>
      </c>
      <c r="M401" s="10">
        <v>1</v>
      </c>
      <c r="N401" s="11">
        <v>18000</v>
      </c>
      <c r="O401" s="11">
        <v>18000</v>
      </c>
      <c r="P401" s="11">
        <v>0</v>
      </c>
      <c r="Q401" s="11">
        <v>18000</v>
      </c>
      <c r="R401" s="11">
        <v>0</v>
      </c>
      <c r="S401" s="11">
        <v>0</v>
      </c>
      <c r="T401" s="11">
        <v>1800</v>
      </c>
      <c r="U401" s="11">
        <v>0</v>
      </c>
      <c r="V401" s="11">
        <v>0</v>
      </c>
      <c r="W401" s="11">
        <v>19800</v>
      </c>
      <c r="X401" s="9" t="s">
        <v>43</v>
      </c>
      <c r="Y401" s="12">
        <v>19800</v>
      </c>
      <c r="Z401" s="9"/>
      <c r="AA401" s="9"/>
      <c r="AB401" s="9"/>
    </row>
    <row r="402" spans="1:28" x14ac:dyDescent="0.25">
      <c r="A402" s="3" t="s">
        <v>709</v>
      </c>
      <c r="B402" s="3" t="s">
        <v>710</v>
      </c>
      <c r="C402" s="3" t="s">
        <v>37</v>
      </c>
      <c r="D402" s="3" t="s">
        <v>38</v>
      </c>
      <c r="E402" s="3" t="s">
        <v>39</v>
      </c>
      <c r="F402" s="3"/>
      <c r="G402" s="3" t="s">
        <v>40</v>
      </c>
      <c r="H402" s="3"/>
      <c r="I402" s="3"/>
      <c r="J402" s="4"/>
      <c r="K402" s="4" t="s">
        <v>48</v>
      </c>
      <c r="L402" s="4" t="s">
        <v>45</v>
      </c>
      <c r="M402" s="5">
        <v>1</v>
      </c>
      <c r="N402" s="6">
        <v>15000</v>
      </c>
      <c r="O402" s="6">
        <v>15000</v>
      </c>
      <c r="P402" s="6">
        <v>0</v>
      </c>
      <c r="Q402" s="6">
        <v>15000</v>
      </c>
      <c r="R402" s="6">
        <v>0</v>
      </c>
      <c r="S402" s="6">
        <v>0</v>
      </c>
      <c r="T402" s="6">
        <v>1500</v>
      </c>
      <c r="U402" s="6">
        <v>0</v>
      </c>
      <c r="V402" s="6">
        <v>0</v>
      </c>
      <c r="W402" s="6">
        <v>16500</v>
      </c>
      <c r="X402" s="4" t="s">
        <v>43</v>
      </c>
      <c r="Y402" s="7">
        <v>16500</v>
      </c>
      <c r="Z402" s="4"/>
      <c r="AA402" s="4"/>
      <c r="AB402" s="4"/>
    </row>
    <row r="403" spans="1:28" x14ac:dyDescent="0.25">
      <c r="A403" s="8" t="s">
        <v>711</v>
      </c>
      <c r="B403" s="8" t="s">
        <v>712</v>
      </c>
      <c r="C403" s="8" t="s">
        <v>37</v>
      </c>
      <c r="D403" s="8" t="s">
        <v>38</v>
      </c>
      <c r="E403" s="8" t="s">
        <v>39</v>
      </c>
      <c r="F403" s="8"/>
      <c r="G403" s="8" t="s">
        <v>40</v>
      </c>
      <c r="H403" s="8"/>
      <c r="I403" s="8"/>
      <c r="J403" s="9"/>
      <c r="K403" s="9" t="s">
        <v>79</v>
      </c>
      <c r="L403" s="9" t="s">
        <v>45</v>
      </c>
      <c r="M403" s="10">
        <v>1</v>
      </c>
      <c r="N403" s="11">
        <v>15000</v>
      </c>
      <c r="O403" s="11">
        <v>15000</v>
      </c>
      <c r="P403" s="11">
        <v>0</v>
      </c>
      <c r="Q403" s="11">
        <v>15000</v>
      </c>
      <c r="R403" s="11">
        <v>0</v>
      </c>
      <c r="S403" s="11">
        <v>0</v>
      </c>
      <c r="T403" s="11">
        <v>1500</v>
      </c>
      <c r="U403" s="11">
        <v>0</v>
      </c>
      <c r="V403" s="11">
        <v>0</v>
      </c>
      <c r="W403" s="11">
        <v>16500</v>
      </c>
      <c r="X403" s="9" t="s">
        <v>43</v>
      </c>
      <c r="Y403" s="12">
        <v>16500</v>
      </c>
      <c r="Z403" s="9"/>
      <c r="AA403" s="9"/>
      <c r="AB403" s="9"/>
    </row>
    <row r="404" spans="1:28" x14ac:dyDescent="0.25">
      <c r="A404" s="3" t="s">
        <v>713</v>
      </c>
      <c r="B404" s="3" t="s">
        <v>714</v>
      </c>
      <c r="C404" s="3" t="s">
        <v>37</v>
      </c>
      <c r="D404" s="3" t="s">
        <v>38</v>
      </c>
      <c r="E404" s="3" t="s">
        <v>39</v>
      </c>
      <c r="F404" s="3"/>
      <c r="G404" s="3" t="s">
        <v>40</v>
      </c>
      <c r="H404" s="3"/>
      <c r="I404" s="3"/>
      <c r="J404" s="4"/>
      <c r="K404" s="4" t="s">
        <v>48</v>
      </c>
      <c r="L404" s="4" t="s">
        <v>45</v>
      </c>
      <c r="M404" s="5">
        <v>1</v>
      </c>
      <c r="N404" s="6">
        <v>15000</v>
      </c>
      <c r="O404" s="6">
        <v>15000</v>
      </c>
      <c r="P404" s="6">
        <v>0</v>
      </c>
      <c r="Q404" s="6">
        <v>15000</v>
      </c>
      <c r="R404" s="6">
        <v>0</v>
      </c>
      <c r="S404" s="6">
        <v>0</v>
      </c>
      <c r="T404" s="6">
        <v>1500</v>
      </c>
      <c r="U404" s="6">
        <v>0</v>
      </c>
      <c r="V404" s="6">
        <v>0</v>
      </c>
      <c r="W404" s="6">
        <v>16500</v>
      </c>
      <c r="X404" s="4" t="s">
        <v>43</v>
      </c>
      <c r="Y404" s="7">
        <v>16500</v>
      </c>
      <c r="Z404" s="4"/>
      <c r="AA404" s="4"/>
      <c r="AB404" s="4"/>
    </row>
    <row r="405" spans="1:28" x14ac:dyDescent="0.25">
      <c r="A405" s="8" t="s">
        <v>715</v>
      </c>
      <c r="B405" s="8" t="s">
        <v>716</v>
      </c>
      <c r="C405" s="8" t="s">
        <v>37</v>
      </c>
      <c r="D405" s="8" t="s">
        <v>38</v>
      </c>
      <c r="E405" s="8" t="s">
        <v>39</v>
      </c>
      <c r="F405" s="8"/>
      <c r="G405" s="8" t="s">
        <v>40</v>
      </c>
      <c r="H405" s="8"/>
      <c r="I405" s="8"/>
      <c r="J405" s="9"/>
      <c r="K405" s="9" t="s">
        <v>48</v>
      </c>
      <c r="L405" s="9" t="s">
        <v>45</v>
      </c>
      <c r="M405" s="10">
        <v>1</v>
      </c>
      <c r="N405" s="11">
        <v>15000</v>
      </c>
      <c r="O405" s="11">
        <v>15000</v>
      </c>
      <c r="P405" s="11">
        <v>0</v>
      </c>
      <c r="Q405" s="11">
        <v>15000</v>
      </c>
      <c r="R405" s="11">
        <v>0</v>
      </c>
      <c r="S405" s="11">
        <v>0</v>
      </c>
      <c r="T405" s="11">
        <v>1500</v>
      </c>
      <c r="U405" s="11">
        <v>0</v>
      </c>
      <c r="V405" s="11">
        <v>0</v>
      </c>
      <c r="W405" s="11">
        <v>16500</v>
      </c>
      <c r="X405" s="9" t="s">
        <v>43</v>
      </c>
      <c r="Y405" s="12">
        <v>16500</v>
      </c>
      <c r="Z405" s="9"/>
      <c r="AA405" s="9"/>
      <c r="AB405" s="9"/>
    </row>
    <row r="406" spans="1:28" x14ac:dyDescent="0.25">
      <c r="A406" s="3" t="s">
        <v>717</v>
      </c>
      <c r="B406" s="3" t="s">
        <v>718</v>
      </c>
      <c r="C406" s="3" t="s">
        <v>37</v>
      </c>
      <c r="D406" s="3" t="s">
        <v>38</v>
      </c>
      <c r="E406" s="3" t="s">
        <v>39</v>
      </c>
      <c r="F406" s="3"/>
      <c r="G406" s="3" t="s">
        <v>40</v>
      </c>
      <c r="H406" s="3"/>
      <c r="I406" s="3"/>
      <c r="J406" s="4"/>
      <c r="K406" s="4" t="s">
        <v>66</v>
      </c>
      <c r="L406" s="4" t="s">
        <v>45</v>
      </c>
      <c r="M406" s="5">
        <v>1</v>
      </c>
      <c r="N406" s="6">
        <v>18000</v>
      </c>
      <c r="O406" s="6">
        <v>18000</v>
      </c>
      <c r="P406" s="6">
        <v>0</v>
      </c>
      <c r="Q406" s="6">
        <v>18000</v>
      </c>
      <c r="R406" s="6">
        <v>0</v>
      </c>
      <c r="S406" s="6">
        <v>0</v>
      </c>
      <c r="T406" s="6">
        <v>1800</v>
      </c>
      <c r="U406" s="6">
        <v>0</v>
      </c>
      <c r="V406" s="6">
        <v>0</v>
      </c>
      <c r="W406" s="6">
        <v>19800</v>
      </c>
      <c r="X406" s="4" t="s">
        <v>43</v>
      </c>
      <c r="Y406" s="7">
        <v>19800</v>
      </c>
      <c r="Z406" s="4"/>
      <c r="AA406" s="4"/>
      <c r="AB406" s="4"/>
    </row>
    <row r="407" spans="1:28" x14ac:dyDescent="0.25">
      <c r="A407" s="8" t="s">
        <v>719</v>
      </c>
      <c r="B407" s="8" t="s">
        <v>720</v>
      </c>
      <c r="C407" s="8" t="s">
        <v>37</v>
      </c>
      <c r="D407" s="8" t="s">
        <v>38</v>
      </c>
      <c r="E407" s="8" t="s">
        <v>39</v>
      </c>
      <c r="F407" s="8"/>
      <c r="G407" s="8" t="s">
        <v>40</v>
      </c>
      <c r="H407" s="8"/>
      <c r="I407" s="8"/>
      <c r="J407" s="9"/>
      <c r="K407" s="9" t="s">
        <v>66</v>
      </c>
      <c r="L407" s="9" t="s">
        <v>45</v>
      </c>
      <c r="M407" s="10">
        <v>1</v>
      </c>
      <c r="N407" s="11">
        <v>18000</v>
      </c>
      <c r="O407" s="11">
        <v>18000</v>
      </c>
      <c r="P407" s="11">
        <v>0</v>
      </c>
      <c r="Q407" s="11">
        <v>18000</v>
      </c>
      <c r="R407" s="11">
        <v>0</v>
      </c>
      <c r="S407" s="11">
        <v>0</v>
      </c>
      <c r="T407" s="11">
        <v>1800</v>
      </c>
      <c r="U407" s="11">
        <v>0</v>
      </c>
      <c r="V407" s="11">
        <v>0</v>
      </c>
      <c r="W407" s="11">
        <v>19800</v>
      </c>
      <c r="X407" s="9" t="s">
        <v>43</v>
      </c>
      <c r="Y407" s="12">
        <v>19800</v>
      </c>
      <c r="Z407" s="9"/>
      <c r="AA407" s="9"/>
      <c r="AB407" s="9"/>
    </row>
    <row r="408" spans="1:28" x14ac:dyDescent="0.25">
      <c r="A408" s="3" t="s">
        <v>721</v>
      </c>
      <c r="B408" s="3" t="s">
        <v>722</v>
      </c>
      <c r="C408" s="3" t="s">
        <v>37</v>
      </c>
      <c r="D408" s="3" t="s">
        <v>38</v>
      </c>
      <c r="E408" s="3" t="s">
        <v>39</v>
      </c>
      <c r="F408" s="3"/>
      <c r="G408" s="3" t="s">
        <v>40</v>
      </c>
      <c r="H408" s="3"/>
      <c r="I408" s="3"/>
      <c r="J408" s="4"/>
      <c r="K408" s="4" t="s">
        <v>48</v>
      </c>
      <c r="L408" s="4" t="s">
        <v>45</v>
      </c>
      <c r="M408" s="5">
        <v>1</v>
      </c>
      <c r="N408" s="6">
        <v>15000</v>
      </c>
      <c r="O408" s="6">
        <v>15000</v>
      </c>
      <c r="P408" s="6">
        <v>0</v>
      </c>
      <c r="Q408" s="6">
        <v>15000</v>
      </c>
      <c r="R408" s="6">
        <v>0</v>
      </c>
      <c r="S408" s="6">
        <v>0</v>
      </c>
      <c r="T408" s="6">
        <v>1500</v>
      </c>
      <c r="U408" s="6">
        <v>0</v>
      </c>
      <c r="V408" s="6">
        <v>0</v>
      </c>
      <c r="W408" s="6">
        <v>16500</v>
      </c>
      <c r="X408" s="4" t="s">
        <v>43</v>
      </c>
      <c r="Y408" s="7">
        <v>16500</v>
      </c>
      <c r="Z408" s="4"/>
      <c r="AA408" s="4"/>
      <c r="AB408" s="4"/>
    </row>
    <row r="409" spans="1:28" x14ac:dyDescent="0.25">
      <c r="A409" s="8" t="s">
        <v>723</v>
      </c>
      <c r="B409" s="8" t="s">
        <v>724</v>
      </c>
      <c r="C409" s="8" t="s">
        <v>37</v>
      </c>
      <c r="D409" s="8" t="s">
        <v>38</v>
      </c>
      <c r="E409" s="8" t="s">
        <v>39</v>
      </c>
      <c r="F409" s="8"/>
      <c r="G409" s="8" t="s">
        <v>40</v>
      </c>
      <c r="H409" s="8"/>
      <c r="I409" s="8"/>
      <c r="J409" s="9"/>
      <c r="K409" s="9" t="s">
        <v>84</v>
      </c>
      <c r="L409" s="9" t="s">
        <v>45</v>
      </c>
      <c r="M409" s="10">
        <v>1</v>
      </c>
      <c r="N409" s="11">
        <v>18000</v>
      </c>
      <c r="O409" s="11">
        <v>18000</v>
      </c>
      <c r="P409" s="11">
        <v>0</v>
      </c>
      <c r="Q409" s="11">
        <v>18000</v>
      </c>
      <c r="R409" s="11">
        <v>0</v>
      </c>
      <c r="S409" s="11">
        <v>0</v>
      </c>
      <c r="T409" s="11">
        <v>1800</v>
      </c>
      <c r="U409" s="11">
        <v>0</v>
      </c>
      <c r="V409" s="11">
        <v>0</v>
      </c>
      <c r="W409" s="11">
        <v>19800</v>
      </c>
      <c r="X409" s="9" t="s">
        <v>43</v>
      </c>
      <c r="Y409" s="12">
        <v>19800</v>
      </c>
      <c r="Z409" s="9"/>
      <c r="AA409" s="9"/>
      <c r="AB409" s="9"/>
    </row>
    <row r="410" spans="1:28" x14ac:dyDescent="0.25">
      <c r="A410" s="3" t="s">
        <v>725</v>
      </c>
      <c r="B410" s="3" t="s">
        <v>726</v>
      </c>
      <c r="C410" s="3" t="s">
        <v>37</v>
      </c>
      <c r="D410" s="3" t="s">
        <v>38</v>
      </c>
      <c r="E410" s="3" t="s">
        <v>39</v>
      </c>
      <c r="F410" s="3"/>
      <c r="G410" s="3" t="s">
        <v>40</v>
      </c>
      <c r="H410" s="3"/>
      <c r="I410" s="3"/>
      <c r="J410" s="4"/>
      <c r="K410" s="4" t="s">
        <v>48</v>
      </c>
      <c r="L410" s="4" t="s">
        <v>45</v>
      </c>
      <c r="M410" s="5">
        <v>1</v>
      </c>
      <c r="N410" s="6">
        <v>15000</v>
      </c>
      <c r="O410" s="6">
        <v>15000</v>
      </c>
      <c r="P410" s="6">
        <v>0</v>
      </c>
      <c r="Q410" s="6">
        <v>15000</v>
      </c>
      <c r="R410" s="6">
        <v>0</v>
      </c>
      <c r="S410" s="6">
        <v>0</v>
      </c>
      <c r="T410" s="6">
        <v>1500</v>
      </c>
      <c r="U410" s="6">
        <v>0</v>
      </c>
      <c r="V410" s="6">
        <v>0</v>
      </c>
      <c r="W410" s="6">
        <v>16500</v>
      </c>
      <c r="X410" s="4" t="s">
        <v>43</v>
      </c>
      <c r="Y410" s="7">
        <v>16500</v>
      </c>
      <c r="Z410" s="4"/>
      <c r="AA410" s="4"/>
      <c r="AB410" s="4"/>
    </row>
    <row r="411" spans="1:28" x14ac:dyDescent="0.25">
      <c r="A411" s="8" t="s">
        <v>727</v>
      </c>
      <c r="B411" s="8" t="s">
        <v>728</v>
      </c>
      <c r="C411" s="8" t="s">
        <v>37</v>
      </c>
      <c r="D411" s="8" t="s">
        <v>38</v>
      </c>
      <c r="E411" s="8" t="s">
        <v>39</v>
      </c>
      <c r="F411" s="8"/>
      <c r="G411" s="8" t="s">
        <v>40</v>
      </c>
      <c r="H411" s="8"/>
      <c r="I411" s="8"/>
      <c r="J411" s="9"/>
      <c r="K411" s="9" t="s">
        <v>48</v>
      </c>
      <c r="L411" s="9" t="s">
        <v>45</v>
      </c>
      <c r="M411" s="10">
        <v>1</v>
      </c>
      <c r="N411" s="11">
        <v>15000</v>
      </c>
      <c r="O411" s="11">
        <v>15000</v>
      </c>
      <c r="P411" s="11">
        <v>0</v>
      </c>
      <c r="Q411" s="11">
        <v>15000</v>
      </c>
      <c r="R411" s="11">
        <v>0</v>
      </c>
      <c r="S411" s="11">
        <v>0</v>
      </c>
      <c r="T411" s="11">
        <v>1500</v>
      </c>
      <c r="U411" s="11">
        <v>0</v>
      </c>
      <c r="V411" s="11">
        <v>0</v>
      </c>
      <c r="W411" s="11">
        <v>16500</v>
      </c>
      <c r="X411" s="9" t="s">
        <v>43</v>
      </c>
      <c r="Y411" s="12">
        <v>16500</v>
      </c>
      <c r="Z411" s="9"/>
      <c r="AA411" s="9"/>
      <c r="AB411" s="9"/>
    </row>
    <row r="412" spans="1:28" x14ac:dyDescent="0.25">
      <c r="A412" s="3" t="s">
        <v>729</v>
      </c>
      <c r="B412" s="3" t="s">
        <v>730</v>
      </c>
      <c r="C412" s="3" t="s">
        <v>37</v>
      </c>
      <c r="D412" s="3" t="s">
        <v>38</v>
      </c>
      <c r="E412" s="3" t="s">
        <v>39</v>
      </c>
      <c r="F412" s="3"/>
      <c r="G412" s="3" t="s">
        <v>40</v>
      </c>
      <c r="H412" s="3"/>
      <c r="I412" s="3"/>
      <c r="J412" s="4"/>
      <c r="K412" s="4" t="s">
        <v>48</v>
      </c>
      <c r="L412" s="4" t="s">
        <v>45</v>
      </c>
      <c r="M412" s="5">
        <v>1</v>
      </c>
      <c r="N412" s="6">
        <v>15000</v>
      </c>
      <c r="O412" s="6">
        <v>15000</v>
      </c>
      <c r="P412" s="6">
        <v>0</v>
      </c>
      <c r="Q412" s="6">
        <v>15000</v>
      </c>
      <c r="R412" s="6">
        <v>0</v>
      </c>
      <c r="S412" s="6">
        <v>0</v>
      </c>
      <c r="T412" s="6">
        <v>1500</v>
      </c>
      <c r="U412" s="6">
        <v>0</v>
      </c>
      <c r="V412" s="6">
        <v>0</v>
      </c>
      <c r="W412" s="6">
        <v>16500</v>
      </c>
      <c r="X412" s="4" t="s">
        <v>43</v>
      </c>
      <c r="Y412" s="7">
        <v>16500</v>
      </c>
      <c r="Z412" s="4"/>
      <c r="AA412" s="4"/>
      <c r="AB412" s="4"/>
    </row>
    <row r="413" spans="1:28" x14ac:dyDescent="0.25">
      <c r="A413" s="8" t="s">
        <v>731</v>
      </c>
      <c r="B413" s="8" t="s">
        <v>732</v>
      </c>
      <c r="C413" s="8" t="s">
        <v>37</v>
      </c>
      <c r="D413" s="8" t="s">
        <v>38</v>
      </c>
      <c r="E413" s="8" t="s">
        <v>39</v>
      </c>
      <c r="F413" s="8"/>
      <c r="G413" s="8" t="s">
        <v>40</v>
      </c>
      <c r="H413" s="8"/>
      <c r="I413" s="8"/>
      <c r="J413" s="9"/>
      <c r="K413" s="9" t="s">
        <v>44</v>
      </c>
      <c r="L413" s="9" t="s">
        <v>45</v>
      </c>
      <c r="M413" s="10">
        <v>1</v>
      </c>
      <c r="N413" s="11">
        <v>18000</v>
      </c>
      <c r="O413" s="11">
        <v>18000</v>
      </c>
      <c r="P413" s="11">
        <v>0</v>
      </c>
      <c r="Q413" s="11">
        <v>18000</v>
      </c>
      <c r="R413" s="11">
        <v>0</v>
      </c>
      <c r="S413" s="11">
        <v>0</v>
      </c>
      <c r="T413" s="11">
        <v>1800</v>
      </c>
      <c r="U413" s="11">
        <v>0</v>
      </c>
      <c r="V413" s="11">
        <v>0</v>
      </c>
      <c r="W413" s="11">
        <v>19800</v>
      </c>
      <c r="X413" s="9" t="s">
        <v>43</v>
      </c>
      <c r="Y413" s="12">
        <v>19800</v>
      </c>
      <c r="Z413" s="9"/>
      <c r="AA413" s="9"/>
      <c r="AB413" s="9"/>
    </row>
    <row r="414" spans="1:28" x14ac:dyDescent="0.25">
      <c r="A414" s="3" t="s">
        <v>733</v>
      </c>
      <c r="B414" s="3" t="s">
        <v>734</v>
      </c>
      <c r="C414" s="3" t="s">
        <v>37</v>
      </c>
      <c r="D414" s="3" t="s">
        <v>38</v>
      </c>
      <c r="E414" s="3" t="s">
        <v>39</v>
      </c>
      <c r="F414" s="3"/>
      <c r="G414" s="3" t="s">
        <v>40</v>
      </c>
      <c r="H414" s="3"/>
      <c r="I414" s="3"/>
      <c r="J414" s="4"/>
      <c r="K414" s="4" t="s">
        <v>66</v>
      </c>
      <c r="L414" s="4" t="s">
        <v>45</v>
      </c>
      <c r="M414" s="5">
        <v>2</v>
      </c>
      <c r="N414" s="6">
        <v>18000</v>
      </c>
      <c r="O414" s="6">
        <v>36000</v>
      </c>
      <c r="P414" s="6">
        <v>0</v>
      </c>
      <c r="Q414" s="6">
        <v>36000</v>
      </c>
      <c r="R414" s="6">
        <v>0</v>
      </c>
      <c r="S414" s="6">
        <v>0</v>
      </c>
      <c r="T414" s="6">
        <v>3600</v>
      </c>
      <c r="U414" s="6">
        <v>0</v>
      </c>
      <c r="V414" s="6">
        <v>0</v>
      </c>
      <c r="W414" s="6">
        <v>39600</v>
      </c>
      <c r="X414" s="4" t="s">
        <v>43</v>
      </c>
      <c r="Y414" s="7">
        <v>39600</v>
      </c>
      <c r="Z414" s="4"/>
      <c r="AA414" s="4"/>
      <c r="AB414" s="4"/>
    </row>
    <row r="415" spans="1:28" x14ac:dyDescent="0.25">
      <c r="A415" s="8" t="s">
        <v>735</v>
      </c>
      <c r="B415" s="8" t="s">
        <v>736</v>
      </c>
      <c r="C415" s="8" t="s">
        <v>37</v>
      </c>
      <c r="D415" s="8" t="s">
        <v>38</v>
      </c>
      <c r="E415" s="8" t="s">
        <v>39</v>
      </c>
      <c r="F415" s="8"/>
      <c r="G415" s="8" t="s">
        <v>40</v>
      </c>
      <c r="H415" s="8"/>
      <c r="I415" s="8"/>
      <c r="J415" s="9"/>
      <c r="K415" s="9" t="s">
        <v>66</v>
      </c>
      <c r="L415" s="9" t="s">
        <v>45</v>
      </c>
      <c r="M415" s="10">
        <v>1</v>
      </c>
      <c r="N415" s="11">
        <v>18000</v>
      </c>
      <c r="O415" s="11">
        <v>18000</v>
      </c>
      <c r="P415" s="11">
        <v>0</v>
      </c>
      <c r="Q415" s="11">
        <v>33000</v>
      </c>
      <c r="R415" s="11">
        <v>0</v>
      </c>
      <c r="S415" s="11">
        <v>0</v>
      </c>
      <c r="T415" s="11">
        <v>3300</v>
      </c>
      <c r="U415" s="11">
        <v>0</v>
      </c>
      <c r="V415" s="11">
        <v>0</v>
      </c>
      <c r="W415" s="11">
        <v>36300</v>
      </c>
      <c r="X415" s="9" t="s">
        <v>43</v>
      </c>
      <c r="Y415" s="12">
        <v>36300</v>
      </c>
      <c r="Z415" s="9"/>
      <c r="AA415" s="9"/>
      <c r="AB415" s="9"/>
    </row>
    <row r="416" spans="1:28" x14ac:dyDescent="0.25">
      <c r="A416" s="8" t="s">
        <v>735</v>
      </c>
      <c r="B416" s="8" t="s">
        <v>736</v>
      </c>
      <c r="C416" s="8" t="s">
        <v>37</v>
      </c>
      <c r="D416" s="8" t="s">
        <v>38</v>
      </c>
      <c r="E416" s="8" t="s">
        <v>39</v>
      </c>
      <c r="F416" s="8"/>
      <c r="G416" s="8" t="s">
        <v>40</v>
      </c>
      <c r="H416" s="8"/>
      <c r="I416" s="8"/>
      <c r="J416" s="9"/>
      <c r="K416" s="9" t="s">
        <v>48</v>
      </c>
      <c r="L416" s="9" t="s">
        <v>45</v>
      </c>
      <c r="M416" s="10">
        <v>1</v>
      </c>
      <c r="N416" s="11">
        <v>15000</v>
      </c>
      <c r="O416" s="11">
        <v>15000</v>
      </c>
      <c r="P416" s="11">
        <v>0</v>
      </c>
      <c r="Q416" s="11"/>
      <c r="R416" s="11"/>
      <c r="S416" s="11"/>
      <c r="T416" s="11"/>
      <c r="U416" s="11"/>
      <c r="V416" s="11"/>
      <c r="W416" s="11"/>
      <c r="X416" s="9"/>
      <c r="Y416" s="12"/>
      <c r="Z416" s="9"/>
      <c r="AA416" s="9"/>
      <c r="AB416" s="9"/>
    </row>
    <row r="417" spans="1:28" x14ac:dyDescent="0.25">
      <c r="A417" s="3" t="s">
        <v>737</v>
      </c>
      <c r="B417" s="3" t="s">
        <v>738</v>
      </c>
      <c r="C417" s="3" t="s">
        <v>37</v>
      </c>
      <c r="D417" s="3" t="s">
        <v>38</v>
      </c>
      <c r="E417" s="3" t="s">
        <v>39</v>
      </c>
      <c r="F417" s="3"/>
      <c r="G417" s="3" t="s">
        <v>40</v>
      </c>
      <c r="H417" s="3"/>
      <c r="I417" s="3"/>
      <c r="J417" s="4"/>
      <c r="K417" s="4" t="s">
        <v>79</v>
      </c>
      <c r="L417" s="4" t="s">
        <v>45</v>
      </c>
      <c r="M417" s="5">
        <v>1</v>
      </c>
      <c r="N417" s="6">
        <v>15000</v>
      </c>
      <c r="O417" s="6">
        <v>15000</v>
      </c>
      <c r="P417" s="6">
        <v>0</v>
      </c>
      <c r="Q417" s="6">
        <v>15000</v>
      </c>
      <c r="R417" s="6">
        <v>0</v>
      </c>
      <c r="S417" s="6">
        <v>0</v>
      </c>
      <c r="T417" s="6">
        <v>1500</v>
      </c>
      <c r="U417" s="6">
        <v>0</v>
      </c>
      <c r="V417" s="6">
        <v>0</v>
      </c>
      <c r="W417" s="6">
        <v>16500</v>
      </c>
      <c r="X417" s="4" t="s">
        <v>43</v>
      </c>
      <c r="Y417" s="7">
        <v>16500</v>
      </c>
      <c r="Z417" s="4"/>
      <c r="AA417" s="4"/>
      <c r="AB417" s="4"/>
    </row>
    <row r="418" spans="1:28" x14ac:dyDescent="0.25">
      <c r="A418" s="8" t="s">
        <v>739</v>
      </c>
      <c r="B418" s="8" t="s">
        <v>740</v>
      </c>
      <c r="C418" s="8" t="s">
        <v>37</v>
      </c>
      <c r="D418" s="8" t="s">
        <v>38</v>
      </c>
      <c r="E418" s="8" t="s">
        <v>39</v>
      </c>
      <c r="F418" s="8"/>
      <c r="G418" s="8" t="s">
        <v>40</v>
      </c>
      <c r="H418" s="8"/>
      <c r="I418" s="8"/>
      <c r="J418" s="9"/>
      <c r="K418" s="9" t="s">
        <v>48</v>
      </c>
      <c r="L418" s="9" t="s">
        <v>45</v>
      </c>
      <c r="M418" s="10">
        <v>2</v>
      </c>
      <c r="N418" s="11">
        <v>15000</v>
      </c>
      <c r="O418" s="11">
        <v>30000</v>
      </c>
      <c r="P418" s="11">
        <v>0</v>
      </c>
      <c r="Q418" s="11">
        <v>30000</v>
      </c>
      <c r="R418" s="11">
        <v>0</v>
      </c>
      <c r="S418" s="11">
        <v>0</v>
      </c>
      <c r="T418" s="11">
        <v>3000</v>
      </c>
      <c r="U418" s="11">
        <v>0</v>
      </c>
      <c r="V418" s="11">
        <v>0</v>
      </c>
      <c r="W418" s="11">
        <v>33000</v>
      </c>
      <c r="X418" s="9" t="s">
        <v>43</v>
      </c>
      <c r="Y418" s="12">
        <v>33000</v>
      </c>
      <c r="Z418" s="9"/>
      <c r="AA418" s="9"/>
      <c r="AB418" s="9"/>
    </row>
    <row r="419" spans="1:28" x14ac:dyDescent="0.25">
      <c r="A419" s="3" t="s">
        <v>741</v>
      </c>
      <c r="B419" s="3" t="s">
        <v>742</v>
      </c>
      <c r="C419" s="3" t="s">
        <v>37</v>
      </c>
      <c r="D419" s="3" t="s">
        <v>38</v>
      </c>
      <c r="E419" s="3" t="s">
        <v>39</v>
      </c>
      <c r="F419" s="3"/>
      <c r="G419" s="3" t="s">
        <v>40</v>
      </c>
      <c r="H419" s="3"/>
      <c r="I419" s="3"/>
      <c r="J419" s="4"/>
      <c r="K419" s="4" t="s">
        <v>147</v>
      </c>
      <c r="L419" s="4" t="s">
        <v>45</v>
      </c>
      <c r="M419" s="5">
        <v>1</v>
      </c>
      <c r="N419" s="6">
        <v>13000</v>
      </c>
      <c r="O419" s="6">
        <v>13000</v>
      </c>
      <c r="P419" s="6">
        <v>0</v>
      </c>
      <c r="Q419" s="6">
        <v>13000</v>
      </c>
      <c r="R419" s="6">
        <v>0</v>
      </c>
      <c r="S419" s="6">
        <v>0</v>
      </c>
      <c r="T419" s="6">
        <v>1300</v>
      </c>
      <c r="U419" s="6">
        <v>0</v>
      </c>
      <c r="V419" s="6">
        <v>0</v>
      </c>
      <c r="W419" s="6">
        <v>14300</v>
      </c>
      <c r="X419" s="4" t="s">
        <v>43</v>
      </c>
      <c r="Y419" s="7">
        <v>14300</v>
      </c>
      <c r="Z419" s="4"/>
      <c r="AA419" s="4"/>
      <c r="AB419" s="4"/>
    </row>
    <row r="420" spans="1:28" x14ac:dyDescent="0.25">
      <c r="A420" s="8" t="s">
        <v>743</v>
      </c>
      <c r="B420" s="8" t="s">
        <v>744</v>
      </c>
      <c r="C420" s="8" t="s">
        <v>37</v>
      </c>
      <c r="D420" s="8" t="s">
        <v>38</v>
      </c>
      <c r="E420" s="8" t="s">
        <v>39</v>
      </c>
      <c r="F420" s="8"/>
      <c r="G420" s="8" t="s">
        <v>40</v>
      </c>
      <c r="H420" s="8"/>
      <c r="I420" s="8"/>
      <c r="J420" s="9"/>
      <c r="K420" s="9" t="s">
        <v>48</v>
      </c>
      <c r="L420" s="9" t="s">
        <v>45</v>
      </c>
      <c r="M420" s="10">
        <v>1</v>
      </c>
      <c r="N420" s="11">
        <v>15000</v>
      </c>
      <c r="O420" s="11">
        <v>15000</v>
      </c>
      <c r="P420" s="11">
        <v>0</v>
      </c>
      <c r="Q420" s="11">
        <v>35000</v>
      </c>
      <c r="R420" s="11">
        <v>0</v>
      </c>
      <c r="S420" s="11">
        <v>0</v>
      </c>
      <c r="T420" s="11">
        <v>3500</v>
      </c>
      <c r="U420" s="11">
        <v>0</v>
      </c>
      <c r="V420" s="11">
        <v>0</v>
      </c>
      <c r="W420" s="11">
        <v>38500</v>
      </c>
      <c r="X420" s="9" t="s">
        <v>43</v>
      </c>
      <c r="Y420" s="12">
        <v>38500</v>
      </c>
      <c r="Z420" s="9"/>
      <c r="AA420" s="9"/>
      <c r="AB420" s="9"/>
    </row>
    <row r="421" spans="1:28" x14ac:dyDescent="0.25">
      <c r="A421" s="8" t="s">
        <v>743</v>
      </c>
      <c r="B421" s="8" t="s">
        <v>744</v>
      </c>
      <c r="C421" s="8" t="s">
        <v>37</v>
      </c>
      <c r="D421" s="8" t="s">
        <v>38</v>
      </c>
      <c r="E421" s="8" t="s">
        <v>39</v>
      </c>
      <c r="F421" s="8"/>
      <c r="G421" s="8" t="s">
        <v>40</v>
      </c>
      <c r="H421" s="8"/>
      <c r="I421" s="8"/>
      <c r="J421" s="9"/>
      <c r="K421" s="9" t="s">
        <v>41</v>
      </c>
      <c r="L421" s="9" t="s">
        <v>42</v>
      </c>
      <c r="M421" s="10">
        <v>1</v>
      </c>
      <c r="N421" s="11">
        <v>20000</v>
      </c>
      <c r="O421" s="11">
        <v>20000</v>
      </c>
      <c r="P421" s="11">
        <v>0</v>
      </c>
      <c r="Q421" s="11"/>
      <c r="R421" s="11"/>
      <c r="S421" s="11"/>
      <c r="T421" s="11"/>
      <c r="U421" s="11"/>
      <c r="V421" s="11"/>
      <c r="W421" s="11"/>
      <c r="X421" s="9"/>
      <c r="Y421" s="12"/>
      <c r="Z421" s="9"/>
      <c r="AA421" s="9"/>
      <c r="AB421" s="9"/>
    </row>
    <row r="422" spans="1:28" x14ac:dyDescent="0.25">
      <c r="A422" s="3" t="s">
        <v>745</v>
      </c>
      <c r="B422" s="3" t="s">
        <v>746</v>
      </c>
      <c r="C422" s="3" t="s">
        <v>37</v>
      </c>
      <c r="D422" s="3" t="s">
        <v>38</v>
      </c>
      <c r="E422" s="3" t="s">
        <v>39</v>
      </c>
      <c r="F422" s="3"/>
      <c r="G422" s="3" t="s">
        <v>40</v>
      </c>
      <c r="H422" s="3"/>
      <c r="I422" s="3"/>
      <c r="J422" s="4"/>
      <c r="K422" s="4" t="s">
        <v>84</v>
      </c>
      <c r="L422" s="4" t="s">
        <v>45</v>
      </c>
      <c r="M422" s="5">
        <v>1</v>
      </c>
      <c r="N422" s="6">
        <v>18000</v>
      </c>
      <c r="O422" s="6">
        <v>18000</v>
      </c>
      <c r="P422" s="6">
        <v>0</v>
      </c>
      <c r="Q422" s="6">
        <v>18000</v>
      </c>
      <c r="R422" s="6">
        <v>0</v>
      </c>
      <c r="S422" s="6">
        <v>0</v>
      </c>
      <c r="T422" s="6">
        <v>1800</v>
      </c>
      <c r="U422" s="6">
        <v>0</v>
      </c>
      <c r="V422" s="6">
        <v>0</v>
      </c>
      <c r="W422" s="6">
        <v>19800</v>
      </c>
      <c r="X422" s="4" t="s">
        <v>43</v>
      </c>
      <c r="Y422" s="7">
        <v>19800</v>
      </c>
      <c r="Z422" s="4"/>
      <c r="AA422" s="4"/>
      <c r="AB422" s="4"/>
    </row>
    <row r="423" spans="1:28" x14ac:dyDescent="0.25">
      <c r="A423" s="8" t="s">
        <v>747</v>
      </c>
      <c r="B423" s="8" t="s">
        <v>748</v>
      </c>
      <c r="C423" s="8" t="s">
        <v>37</v>
      </c>
      <c r="D423" s="8" t="s">
        <v>38</v>
      </c>
      <c r="E423" s="8" t="s">
        <v>39</v>
      </c>
      <c r="F423" s="8"/>
      <c r="G423" s="8" t="s">
        <v>40</v>
      </c>
      <c r="H423" s="8"/>
      <c r="I423" s="8"/>
      <c r="J423" s="9"/>
      <c r="K423" s="9" t="s">
        <v>48</v>
      </c>
      <c r="L423" s="9" t="s">
        <v>45</v>
      </c>
      <c r="M423" s="10">
        <v>1</v>
      </c>
      <c r="N423" s="11">
        <v>15000</v>
      </c>
      <c r="O423" s="11">
        <v>15000</v>
      </c>
      <c r="P423" s="11">
        <v>0</v>
      </c>
      <c r="Q423" s="11">
        <v>15000</v>
      </c>
      <c r="R423" s="11">
        <v>0</v>
      </c>
      <c r="S423" s="11">
        <v>0</v>
      </c>
      <c r="T423" s="11">
        <v>1500</v>
      </c>
      <c r="U423" s="11">
        <v>0</v>
      </c>
      <c r="V423" s="11">
        <v>0</v>
      </c>
      <c r="W423" s="11">
        <v>16500</v>
      </c>
      <c r="X423" s="9" t="s">
        <v>43</v>
      </c>
      <c r="Y423" s="12">
        <v>16500</v>
      </c>
      <c r="Z423" s="9"/>
      <c r="AA423" s="9"/>
      <c r="AB423" s="9"/>
    </row>
    <row r="424" spans="1:28" x14ac:dyDescent="0.25">
      <c r="A424" s="3" t="s">
        <v>749</v>
      </c>
      <c r="B424" s="3" t="s">
        <v>750</v>
      </c>
      <c r="C424" s="3" t="s">
        <v>37</v>
      </c>
      <c r="D424" s="3" t="s">
        <v>38</v>
      </c>
      <c r="E424" s="3" t="s">
        <v>39</v>
      </c>
      <c r="F424" s="3"/>
      <c r="G424" s="3" t="s">
        <v>40</v>
      </c>
      <c r="H424" s="3"/>
      <c r="I424" s="3"/>
      <c r="J424" s="4"/>
      <c r="K424" s="4" t="s">
        <v>127</v>
      </c>
      <c r="L424" s="4" t="s">
        <v>42</v>
      </c>
      <c r="M424" s="5">
        <v>1</v>
      </c>
      <c r="N424" s="6">
        <v>20000</v>
      </c>
      <c r="O424" s="6">
        <v>20000</v>
      </c>
      <c r="P424" s="6">
        <v>0</v>
      </c>
      <c r="Q424" s="6">
        <v>20000</v>
      </c>
      <c r="R424" s="6">
        <v>0</v>
      </c>
      <c r="S424" s="6">
        <v>0</v>
      </c>
      <c r="T424" s="6">
        <v>2000</v>
      </c>
      <c r="U424" s="6">
        <v>0</v>
      </c>
      <c r="V424" s="6">
        <v>0</v>
      </c>
      <c r="W424" s="6">
        <v>22000</v>
      </c>
      <c r="X424" s="4" t="s">
        <v>43</v>
      </c>
      <c r="Y424" s="7">
        <v>22000</v>
      </c>
      <c r="Z424" s="4"/>
      <c r="AA424" s="4"/>
      <c r="AB424" s="4"/>
    </row>
    <row r="425" spans="1:28" x14ac:dyDescent="0.25">
      <c r="A425" s="8" t="s">
        <v>751</v>
      </c>
      <c r="B425" s="8" t="s">
        <v>752</v>
      </c>
      <c r="C425" s="8" t="s">
        <v>37</v>
      </c>
      <c r="D425" s="8" t="s">
        <v>38</v>
      </c>
      <c r="E425" s="8" t="s">
        <v>39</v>
      </c>
      <c r="F425" s="8"/>
      <c r="G425" s="8" t="s">
        <v>40</v>
      </c>
      <c r="H425" s="8"/>
      <c r="I425" s="8"/>
      <c r="J425" s="9"/>
      <c r="K425" s="9" t="s">
        <v>84</v>
      </c>
      <c r="L425" s="9" t="s">
        <v>45</v>
      </c>
      <c r="M425" s="10">
        <v>1</v>
      </c>
      <c r="N425" s="11">
        <v>18000</v>
      </c>
      <c r="O425" s="11">
        <v>18000</v>
      </c>
      <c r="P425" s="11">
        <v>0</v>
      </c>
      <c r="Q425" s="11">
        <v>18000</v>
      </c>
      <c r="R425" s="11">
        <v>0</v>
      </c>
      <c r="S425" s="11">
        <v>0</v>
      </c>
      <c r="T425" s="11">
        <v>1800</v>
      </c>
      <c r="U425" s="11">
        <v>0</v>
      </c>
      <c r="V425" s="11">
        <v>0</v>
      </c>
      <c r="W425" s="11">
        <v>19800</v>
      </c>
      <c r="X425" s="9" t="s">
        <v>43</v>
      </c>
      <c r="Y425" s="12">
        <v>19800</v>
      </c>
      <c r="Z425" s="9"/>
      <c r="AA425" s="9"/>
      <c r="AB425" s="9"/>
    </row>
    <row r="426" spans="1:28" x14ac:dyDescent="0.25">
      <c r="A426" s="3" t="s">
        <v>753</v>
      </c>
      <c r="B426" s="3" t="s">
        <v>754</v>
      </c>
      <c r="C426" s="3" t="s">
        <v>37</v>
      </c>
      <c r="D426" s="3" t="s">
        <v>38</v>
      </c>
      <c r="E426" s="3" t="s">
        <v>39</v>
      </c>
      <c r="F426" s="3"/>
      <c r="G426" s="3" t="s">
        <v>40</v>
      </c>
      <c r="H426" s="3"/>
      <c r="I426" s="3"/>
      <c r="J426" s="4"/>
      <c r="K426" s="4" t="s">
        <v>44</v>
      </c>
      <c r="L426" s="4" t="s">
        <v>45</v>
      </c>
      <c r="M426" s="5">
        <v>1</v>
      </c>
      <c r="N426" s="6">
        <v>18000</v>
      </c>
      <c r="O426" s="6">
        <v>18000</v>
      </c>
      <c r="P426" s="6">
        <v>0</v>
      </c>
      <c r="Q426" s="6">
        <v>61000</v>
      </c>
      <c r="R426" s="6">
        <v>0</v>
      </c>
      <c r="S426" s="6">
        <v>0</v>
      </c>
      <c r="T426" s="6">
        <v>6100</v>
      </c>
      <c r="U426" s="6">
        <v>0</v>
      </c>
      <c r="V426" s="6">
        <v>0</v>
      </c>
      <c r="W426" s="6">
        <v>67100</v>
      </c>
      <c r="X426" s="4" t="s">
        <v>43</v>
      </c>
      <c r="Y426" s="7">
        <v>67100</v>
      </c>
      <c r="Z426" s="4"/>
      <c r="AA426" s="4"/>
      <c r="AB426" s="4"/>
    </row>
    <row r="427" spans="1:28" x14ac:dyDescent="0.25">
      <c r="A427" s="3" t="s">
        <v>753</v>
      </c>
      <c r="B427" s="3" t="s">
        <v>754</v>
      </c>
      <c r="C427" s="3" t="s">
        <v>37</v>
      </c>
      <c r="D427" s="3" t="s">
        <v>38</v>
      </c>
      <c r="E427" s="3" t="s">
        <v>39</v>
      </c>
      <c r="F427" s="3"/>
      <c r="G427" s="3" t="s">
        <v>40</v>
      </c>
      <c r="H427" s="3"/>
      <c r="I427" s="3"/>
      <c r="J427" s="4"/>
      <c r="K427" s="4" t="s">
        <v>147</v>
      </c>
      <c r="L427" s="4" t="s">
        <v>45</v>
      </c>
      <c r="M427" s="5">
        <v>1</v>
      </c>
      <c r="N427" s="6">
        <v>13000</v>
      </c>
      <c r="O427" s="6">
        <v>13000</v>
      </c>
      <c r="P427" s="6">
        <v>0</v>
      </c>
      <c r="Q427" s="6"/>
      <c r="R427" s="6"/>
      <c r="S427" s="6"/>
      <c r="T427" s="6"/>
      <c r="U427" s="6"/>
      <c r="V427" s="6"/>
      <c r="W427" s="6"/>
      <c r="X427" s="4"/>
      <c r="Y427" s="7"/>
      <c r="Z427" s="4"/>
      <c r="AA427" s="4"/>
      <c r="AB427" s="4"/>
    </row>
    <row r="428" spans="1:28" x14ac:dyDescent="0.25">
      <c r="A428" s="3" t="s">
        <v>753</v>
      </c>
      <c r="B428" s="3" t="s">
        <v>754</v>
      </c>
      <c r="C428" s="3" t="s">
        <v>37</v>
      </c>
      <c r="D428" s="3" t="s">
        <v>38</v>
      </c>
      <c r="E428" s="3" t="s">
        <v>39</v>
      </c>
      <c r="F428" s="3"/>
      <c r="G428" s="3" t="s">
        <v>40</v>
      </c>
      <c r="H428" s="3"/>
      <c r="I428" s="3"/>
      <c r="J428" s="4"/>
      <c r="K428" s="4" t="s">
        <v>48</v>
      </c>
      <c r="L428" s="4" t="s">
        <v>45</v>
      </c>
      <c r="M428" s="5">
        <v>2</v>
      </c>
      <c r="N428" s="6">
        <v>15000</v>
      </c>
      <c r="O428" s="6">
        <v>30000</v>
      </c>
      <c r="P428" s="6">
        <v>0</v>
      </c>
      <c r="Q428" s="6"/>
      <c r="R428" s="6"/>
      <c r="S428" s="6"/>
      <c r="T428" s="6"/>
      <c r="U428" s="6"/>
      <c r="V428" s="6"/>
      <c r="W428" s="6"/>
      <c r="X428" s="4"/>
      <c r="Y428" s="7"/>
      <c r="Z428" s="4"/>
      <c r="AA428" s="4"/>
      <c r="AB428" s="4"/>
    </row>
    <row r="429" spans="1:28" x14ac:dyDescent="0.25">
      <c r="A429" s="8" t="s">
        <v>755</v>
      </c>
      <c r="B429" s="8" t="s">
        <v>756</v>
      </c>
      <c r="C429" s="8" t="s">
        <v>37</v>
      </c>
      <c r="D429" s="8" t="s">
        <v>38</v>
      </c>
      <c r="E429" s="8" t="s">
        <v>39</v>
      </c>
      <c r="F429" s="8"/>
      <c r="G429" s="8" t="s">
        <v>40</v>
      </c>
      <c r="H429" s="8"/>
      <c r="I429" s="8"/>
      <c r="J429" s="9"/>
      <c r="K429" s="9" t="s">
        <v>79</v>
      </c>
      <c r="L429" s="9" t="s">
        <v>45</v>
      </c>
      <c r="M429" s="10">
        <v>1</v>
      </c>
      <c r="N429" s="11">
        <v>15000</v>
      </c>
      <c r="O429" s="11">
        <v>15000</v>
      </c>
      <c r="P429" s="11">
        <v>0</v>
      </c>
      <c r="Q429" s="11">
        <v>33000</v>
      </c>
      <c r="R429" s="11">
        <v>0</v>
      </c>
      <c r="S429" s="11">
        <v>0</v>
      </c>
      <c r="T429" s="11">
        <v>3300</v>
      </c>
      <c r="U429" s="11">
        <v>0</v>
      </c>
      <c r="V429" s="11">
        <v>0</v>
      </c>
      <c r="W429" s="11">
        <v>36300</v>
      </c>
      <c r="X429" s="9" t="s">
        <v>43</v>
      </c>
      <c r="Y429" s="12">
        <v>36300</v>
      </c>
      <c r="Z429" s="9"/>
      <c r="AA429" s="9"/>
      <c r="AB429" s="9"/>
    </row>
    <row r="430" spans="1:28" x14ac:dyDescent="0.25">
      <c r="A430" s="8" t="s">
        <v>755</v>
      </c>
      <c r="B430" s="8" t="s">
        <v>756</v>
      </c>
      <c r="C430" s="8" t="s">
        <v>37</v>
      </c>
      <c r="D430" s="8" t="s">
        <v>38</v>
      </c>
      <c r="E430" s="8" t="s">
        <v>39</v>
      </c>
      <c r="F430" s="8"/>
      <c r="G430" s="8" t="s">
        <v>40</v>
      </c>
      <c r="H430" s="8"/>
      <c r="I430" s="8"/>
      <c r="J430" s="9"/>
      <c r="K430" s="9" t="s">
        <v>84</v>
      </c>
      <c r="L430" s="9" t="s">
        <v>45</v>
      </c>
      <c r="M430" s="10">
        <v>1</v>
      </c>
      <c r="N430" s="11">
        <v>18000</v>
      </c>
      <c r="O430" s="11">
        <v>18000</v>
      </c>
      <c r="P430" s="11">
        <v>0</v>
      </c>
      <c r="Q430" s="11"/>
      <c r="R430" s="11"/>
      <c r="S430" s="11"/>
      <c r="T430" s="11"/>
      <c r="U430" s="11"/>
      <c r="V430" s="11"/>
      <c r="W430" s="11"/>
      <c r="X430" s="9"/>
      <c r="Y430" s="12"/>
      <c r="Z430" s="9"/>
      <c r="AA430" s="9"/>
      <c r="AB430" s="9"/>
    </row>
    <row r="431" spans="1:28" x14ac:dyDescent="0.25">
      <c r="A431" s="3" t="s">
        <v>757</v>
      </c>
      <c r="B431" s="3" t="s">
        <v>758</v>
      </c>
      <c r="C431" s="3" t="s">
        <v>37</v>
      </c>
      <c r="D431" s="3" t="s">
        <v>38</v>
      </c>
      <c r="E431" s="3" t="s">
        <v>39</v>
      </c>
      <c r="F431" s="3"/>
      <c r="G431" s="3" t="s">
        <v>40</v>
      </c>
      <c r="H431" s="3"/>
      <c r="I431" s="3"/>
      <c r="J431" s="4"/>
      <c r="K431" s="4" t="s">
        <v>66</v>
      </c>
      <c r="L431" s="4" t="s">
        <v>45</v>
      </c>
      <c r="M431" s="5">
        <v>1</v>
      </c>
      <c r="N431" s="6">
        <v>18000</v>
      </c>
      <c r="O431" s="6">
        <v>18000</v>
      </c>
      <c r="P431" s="6">
        <v>0</v>
      </c>
      <c r="Q431" s="6">
        <v>33000</v>
      </c>
      <c r="R431" s="6">
        <v>0</v>
      </c>
      <c r="S431" s="6">
        <v>0</v>
      </c>
      <c r="T431" s="6">
        <v>3300</v>
      </c>
      <c r="U431" s="6">
        <v>0</v>
      </c>
      <c r="V431" s="6">
        <v>0</v>
      </c>
      <c r="W431" s="6">
        <v>36300</v>
      </c>
      <c r="X431" s="4" t="s">
        <v>43</v>
      </c>
      <c r="Y431" s="7">
        <v>36300</v>
      </c>
      <c r="Z431" s="4"/>
      <c r="AA431" s="4"/>
      <c r="AB431" s="4"/>
    </row>
    <row r="432" spans="1:28" x14ac:dyDescent="0.25">
      <c r="A432" s="3" t="s">
        <v>757</v>
      </c>
      <c r="B432" s="3" t="s">
        <v>758</v>
      </c>
      <c r="C432" s="3" t="s">
        <v>37</v>
      </c>
      <c r="D432" s="3" t="s">
        <v>38</v>
      </c>
      <c r="E432" s="3" t="s">
        <v>39</v>
      </c>
      <c r="F432" s="3"/>
      <c r="G432" s="3" t="s">
        <v>40</v>
      </c>
      <c r="H432" s="3"/>
      <c r="I432" s="3"/>
      <c r="J432" s="4"/>
      <c r="K432" s="4" t="s">
        <v>48</v>
      </c>
      <c r="L432" s="4" t="s">
        <v>45</v>
      </c>
      <c r="M432" s="5">
        <v>1</v>
      </c>
      <c r="N432" s="6">
        <v>15000</v>
      </c>
      <c r="O432" s="6">
        <v>15000</v>
      </c>
      <c r="P432" s="6">
        <v>0</v>
      </c>
      <c r="Q432" s="6"/>
      <c r="R432" s="6"/>
      <c r="S432" s="6"/>
      <c r="T432" s="6"/>
      <c r="U432" s="6"/>
      <c r="V432" s="6"/>
      <c r="W432" s="6"/>
      <c r="X432" s="4"/>
      <c r="Y432" s="7"/>
      <c r="Z432" s="4"/>
      <c r="AA432" s="4"/>
      <c r="AB432" s="4"/>
    </row>
    <row r="433" spans="1:28" x14ac:dyDescent="0.25">
      <c r="A433" s="8" t="s">
        <v>759</v>
      </c>
      <c r="B433" s="8" t="s">
        <v>760</v>
      </c>
      <c r="C433" s="8" t="s">
        <v>37</v>
      </c>
      <c r="D433" s="8" t="s">
        <v>38</v>
      </c>
      <c r="E433" s="8" t="s">
        <v>39</v>
      </c>
      <c r="F433" s="8"/>
      <c r="G433" s="8" t="s">
        <v>40</v>
      </c>
      <c r="H433" s="8"/>
      <c r="I433" s="8"/>
      <c r="J433" s="9"/>
      <c r="K433" s="9" t="s">
        <v>51</v>
      </c>
      <c r="L433" s="9" t="s">
        <v>42</v>
      </c>
      <c r="M433" s="10">
        <v>1</v>
      </c>
      <c r="N433" s="11">
        <v>20000</v>
      </c>
      <c r="O433" s="11">
        <v>20000</v>
      </c>
      <c r="P433" s="11">
        <v>0</v>
      </c>
      <c r="Q433" s="11">
        <v>20000</v>
      </c>
      <c r="R433" s="11">
        <v>0</v>
      </c>
      <c r="S433" s="11">
        <v>0</v>
      </c>
      <c r="T433" s="11">
        <v>2000</v>
      </c>
      <c r="U433" s="11">
        <v>0</v>
      </c>
      <c r="V433" s="11">
        <v>0</v>
      </c>
      <c r="W433" s="11">
        <v>22000</v>
      </c>
      <c r="X433" s="9" t="s">
        <v>43</v>
      </c>
      <c r="Y433" s="12">
        <v>22000</v>
      </c>
      <c r="Z433" s="9"/>
      <c r="AA433" s="9"/>
      <c r="AB433" s="9"/>
    </row>
    <row r="434" spans="1:28" x14ac:dyDescent="0.25">
      <c r="A434" s="3" t="s">
        <v>761</v>
      </c>
      <c r="B434" s="3" t="s">
        <v>762</v>
      </c>
      <c r="C434" s="3" t="s">
        <v>37</v>
      </c>
      <c r="D434" s="3" t="s">
        <v>38</v>
      </c>
      <c r="E434" s="3" t="s">
        <v>39</v>
      </c>
      <c r="F434" s="3"/>
      <c r="G434" s="3" t="s">
        <v>40</v>
      </c>
      <c r="H434" s="3"/>
      <c r="I434" s="3"/>
      <c r="J434" s="4"/>
      <c r="K434" s="4" t="s">
        <v>51</v>
      </c>
      <c r="L434" s="4" t="s">
        <v>42</v>
      </c>
      <c r="M434" s="5">
        <v>1</v>
      </c>
      <c r="N434" s="6">
        <v>20000</v>
      </c>
      <c r="O434" s="6">
        <v>20000</v>
      </c>
      <c r="P434" s="6">
        <v>0</v>
      </c>
      <c r="Q434" s="6">
        <v>20000</v>
      </c>
      <c r="R434" s="6">
        <v>0</v>
      </c>
      <c r="S434" s="6">
        <v>0</v>
      </c>
      <c r="T434" s="6">
        <v>2000</v>
      </c>
      <c r="U434" s="6">
        <v>0</v>
      </c>
      <c r="V434" s="6">
        <v>0</v>
      </c>
      <c r="W434" s="6">
        <v>22000</v>
      </c>
      <c r="X434" s="4" t="s">
        <v>43</v>
      </c>
      <c r="Y434" s="7">
        <v>22000</v>
      </c>
      <c r="Z434" s="4"/>
      <c r="AA434" s="4"/>
      <c r="AB434" s="4"/>
    </row>
    <row r="435" spans="1:28" x14ac:dyDescent="0.25">
      <c r="A435" s="8" t="s">
        <v>763</v>
      </c>
      <c r="B435" s="8" t="s">
        <v>764</v>
      </c>
      <c r="C435" s="8" t="s">
        <v>37</v>
      </c>
      <c r="D435" s="8" t="s">
        <v>38</v>
      </c>
      <c r="E435" s="8" t="s">
        <v>39</v>
      </c>
      <c r="F435" s="8"/>
      <c r="G435" s="8" t="s">
        <v>40</v>
      </c>
      <c r="H435" s="8"/>
      <c r="I435" s="8"/>
      <c r="J435" s="9"/>
      <c r="K435" s="9" t="s">
        <v>147</v>
      </c>
      <c r="L435" s="9" t="s">
        <v>45</v>
      </c>
      <c r="M435" s="10">
        <v>1</v>
      </c>
      <c r="N435" s="11">
        <v>13000</v>
      </c>
      <c r="O435" s="11">
        <v>13000</v>
      </c>
      <c r="P435" s="11">
        <v>0</v>
      </c>
      <c r="Q435" s="11">
        <v>13000</v>
      </c>
      <c r="R435" s="11">
        <v>0</v>
      </c>
      <c r="S435" s="11">
        <v>0</v>
      </c>
      <c r="T435" s="11">
        <v>1300</v>
      </c>
      <c r="U435" s="11">
        <v>0</v>
      </c>
      <c r="V435" s="11">
        <v>0</v>
      </c>
      <c r="W435" s="11">
        <v>14300</v>
      </c>
      <c r="X435" s="9" t="s">
        <v>43</v>
      </c>
      <c r="Y435" s="12">
        <v>14300</v>
      </c>
      <c r="Z435" s="9"/>
      <c r="AA435" s="9"/>
      <c r="AB435" s="9"/>
    </row>
    <row r="436" spans="1:28" x14ac:dyDescent="0.25">
      <c r="A436" s="3" t="s">
        <v>765</v>
      </c>
      <c r="B436" s="3" t="s">
        <v>766</v>
      </c>
      <c r="C436" s="3" t="s">
        <v>37</v>
      </c>
      <c r="D436" s="3" t="s">
        <v>38</v>
      </c>
      <c r="E436" s="3" t="s">
        <v>39</v>
      </c>
      <c r="F436" s="3"/>
      <c r="G436" s="3" t="s">
        <v>40</v>
      </c>
      <c r="H436" s="3"/>
      <c r="I436" s="3"/>
      <c r="J436" s="4"/>
      <c r="K436" s="4" t="s">
        <v>51</v>
      </c>
      <c r="L436" s="4" t="s">
        <v>42</v>
      </c>
      <c r="M436" s="5">
        <v>1</v>
      </c>
      <c r="N436" s="6">
        <v>20000</v>
      </c>
      <c r="O436" s="6">
        <v>20000</v>
      </c>
      <c r="P436" s="6">
        <v>0</v>
      </c>
      <c r="Q436" s="6">
        <v>20000</v>
      </c>
      <c r="R436" s="6">
        <v>0</v>
      </c>
      <c r="S436" s="6">
        <v>0</v>
      </c>
      <c r="T436" s="6">
        <v>2000</v>
      </c>
      <c r="U436" s="6">
        <v>0</v>
      </c>
      <c r="V436" s="6">
        <v>0</v>
      </c>
      <c r="W436" s="6">
        <v>22000</v>
      </c>
      <c r="X436" s="4" t="s">
        <v>43</v>
      </c>
      <c r="Y436" s="7">
        <v>22000</v>
      </c>
      <c r="Z436" s="4"/>
      <c r="AA436" s="4"/>
      <c r="AB436" s="4"/>
    </row>
    <row r="437" spans="1:28" x14ac:dyDescent="0.25">
      <c r="A437" s="8" t="s">
        <v>767</v>
      </c>
      <c r="B437" s="8" t="s">
        <v>768</v>
      </c>
      <c r="C437" s="8" t="s">
        <v>37</v>
      </c>
      <c r="D437" s="8" t="s">
        <v>38</v>
      </c>
      <c r="E437" s="8" t="s">
        <v>39</v>
      </c>
      <c r="F437" s="8"/>
      <c r="G437" s="8" t="s">
        <v>40</v>
      </c>
      <c r="H437" s="8"/>
      <c r="I437" s="8"/>
      <c r="J437" s="9"/>
      <c r="K437" s="9" t="s">
        <v>44</v>
      </c>
      <c r="L437" s="9" t="s">
        <v>45</v>
      </c>
      <c r="M437" s="10">
        <v>1</v>
      </c>
      <c r="N437" s="11">
        <v>18000</v>
      </c>
      <c r="O437" s="11">
        <v>18000</v>
      </c>
      <c r="P437" s="11">
        <v>0</v>
      </c>
      <c r="Q437" s="11">
        <v>18000</v>
      </c>
      <c r="R437" s="11">
        <v>0</v>
      </c>
      <c r="S437" s="11">
        <v>0</v>
      </c>
      <c r="T437" s="11">
        <v>1800</v>
      </c>
      <c r="U437" s="11">
        <v>0</v>
      </c>
      <c r="V437" s="11">
        <v>0</v>
      </c>
      <c r="W437" s="11">
        <v>19800</v>
      </c>
      <c r="X437" s="9" t="s">
        <v>43</v>
      </c>
      <c r="Y437" s="12">
        <v>19800</v>
      </c>
      <c r="Z437" s="9"/>
      <c r="AA437" s="9"/>
      <c r="AB437" s="9"/>
    </row>
    <row r="438" spans="1:28" x14ac:dyDescent="0.25">
      <c r="A438" s="3" t="s">
        <v>769</v>
      </c>
      <c r="B438" s="3" t="s">
        <v>770</v>
      </c>
      <c r="C438" s="3" t="s">
        <v>37</v>
      </c>
      <c r="D438" s="3" t="s">
        <v>38</v>
      </c>
      <c r="E438" s="3" t="s">
        <v>39</v>
      </c>
      <c r="F438" s="3"/>
      <c r="G438" s="3" t="s">
        <v>40</v>
      </c>
      <c r="H438" s="3"/>
      <c r="I438" s="3"/>
      <c r="J438" s="4"/>
      <c r="K438" s="4" t="s">
        <v>79</v>
      </c>
      <c r="L438" s="4" t="s">
        <v>45</v>
      </c>
      <c r="M438" s="5">
        <v>1</v>
      </c>
      <c r="N438" s="6">
        <v>15000</v>
      </c>
      <c r="O438" s="6">
        <v>15000</v>
      </c>
      <c r="P438" s="6">
        <v>0</v>
      </c>
      <c r="Q438" s="6">
        <v>15000</v>
      </c>
      <c r="R438" s="6">
        <v>0</v>
      </c>
      <c r="S438" s="6">
        <v>0</v>
      </c>
      <c r="T438" s="6">
        <v>1500</v>
      </c>
      <c r="U438" s="6">
        <v>0</v>
      </c>
      <c r="V438" s="6">
        <v>0</v>
      </c>
      <c r="W438" s="6">
        <v>16500</v>
      </c>
      <c r="X438" s="4" t="s">
        <v>43</v>
      </c>
      <c r="Y438" s="7">
        <v>16500</v>
      </c>
      <c r="Z438" s="4"/>
      <c r="AA438" s="4"/>
      <c r="AB438" s="4"/>
    </row>
    <row r="439" spans="1:28" x14ac:dyDescent="0.25">
      <c r="A439" s="8" t="s">
        <v>771</v>
      </c>
      <c r="B439" s="8" t="s">
        <v>772</v>
      </c>
      <c r="C439" s="8" t="s">
        <v>37</v>
      </c>
      <c r="D439" s="8" t="s">
        <v>38</v>
      </c>
      <c r="E439" s="8" t="s">
        <v>39</v>
      </c>
      <c r="F439" s="8"/>
      <c r="G439" s="8" t="s">
        <v>40</v>
      </c>
      <c r="H439" s="8"/>
      <c r="I439" s="8"/>
      <c r="J439" s="9"/>
      <c r="K439" s="9" t="s">
        <v>48</v>
      </c>
      <c r="L439" s="9" t="s">
        <v>45</v>
      </c>
      <c r="M439" s="10">
        <v>1</v>
      </c>
      <c r="N439" s="11">
        <v>15000</v>
      </c>
      <c r="O439" s="11">
        <v>15000</v>
      </c>
      <c r="P439" s="11">
        <v>0</v>
      </c>
      <c r="Q439" s="11">
        <v>35000</v>
      </c>
      <c r="R439" s="11">
        <v>0</v>
      </c>
      <c r="S439" s="11">
        <v>0</v>
      </c>
      <c r="T439" s="11">
        <v>3500</v>
      </c>
      <c r="U439" s="11">
        <v>0</v>
      </c>
      <c r="V439" s="11">
        <v>0</v>
      </c>
      <c r="W439" s="11">
        <v>38500</v>
      </c>
      <c r="X439" s="9" t="s">
        <v>43</v>
      </c>
      <c r="Y439" s="12">
        <v>38500</v>
      </c>
      <c r="Z439" s="9"/>
      <c r="AA439" s="9"/>
      <c r="AB439" s="9"/>
    </row>
    <row r="440" spans="1:28" x14ac:dyDescent="0.25">
      <c r="A440" s="8" t="s">
        <v>771</v>
      </c>
      <c r="B440" s="8" t="s">
        <v>772</v>
      </c>
      <c r="C440" s="8" t="s">
        <v>37</v>
      </c>
      <c r="D440" s="8" t="s">
        <v>38</v>
      </c>
      <c r="E440" s="8" t="s">
        <v>39</v>
      </c>
      <c r="F440" s="8"/>
      <c r="G440" s="8" t="s">
        <v>40</v>
      </c>
      <c r="H440" s="8"/>
      <c r="I440" s="8"/>
      <c r="J440" s="9"/>
      <c r="K440" s="9" t="s">
        <v>41</v>
      </c>
      <c r="L440" s="9" t="s">
        <v>42</v>
      </c>
      <c r="M440" s="10">
        <v>1</v>
      </c>
      <c r="N440" s="11">
        <v>20000</v>
      </c>
      <c r="O440" s="11">
        <v>20000</v>
      </c>
      <c r="P440" s="11">
        <v>0</v>
      </c>
      <c r="Q440" s="11"/>
      <c r="R440" s="11"/>
      <c r="S440" s="11"/>
      <c r="T440" s="11"/>
      <c r="U440" s="11"/>
      <c r="V440" s="11"/>
      <c r="W440" s="11"/>
      <c r="X440" s="9"/>
      <c r="Y440" s="12"/>
      <c r="Z440" s="9"/>
      <c r="AA440" s="9"/>
      <c r="AB440" s="9"/>
    </row>
    <row r="441" spans="1:28" x14ac:dyDescent="0.25">
      <c r="A441" s="3" t="s">
        <v>773</v>
      </c>
      <c r="B441" s="3" t="s">
        <v>774</v>
      </c>
      <c r="C441" s="3" t="s">
        <v>37</v>
      </c>
      <c r="D441" s="3" t="s">
        <v>38</v>
      </c>
      <c r="E441" s="3" t="s">
        <v>39</v>
      </c>
      <c r="F441" s="3"/>
      <c r="G441" s="3" t="s">
        <v>40</v>
      </c>
      <c r="H441" s="3"/>
      <c r="I441" s="3"/>
      <c r="J441" s="4"/>
      <c r="K441" s="4" t="s">
        <v>238</v>
      </c>
      <c r="L441" s="4" t="s">
        <v>45</v>
      </c>
      <c r="M441" s="5">
        <v>1</v>
      </c>
      <c r="N441" s="6">
        <v>22000</v>
      </c>
      <c r="O441" s="6">
        <v>22000</v>
      </c>
      <c r="P441" s="6">
        <v>0</v>
      </c>
      <c r="Q441" s="6">
        <v>53000</v>
      </c>
      <c r="R441" s="6">
        <v>0</v>
      </c>
      <c r="S441" s="6">
        <v>0</v>
      </c>
      <c r="T441" s="6">
        <v>5300</v>
      </c>
      <c r="U441" s="6">
        <v>0</v>
      </c>
      <c r="V441" s="6">
        <v>0</v>
      </c>
      <c r="W441" s="6">
        <v>58300</v>
      </c>
      <c r="X441" s="4" t="s">
        <v>43</v>
      </c>
      <c r="Y441" s="7">
        <v>58300</v>
      </c>
      <c r="Z441" s="4"/>
      <c r="AA441" s="4"/>
      <c r="AB441" s="4"/>
    </row>
    <row r="442" spans="1:28" x14ac:dyDescent="0.25">
      <c r="A442" s="3" t="s">
        <v>773</v>
      </c>
      <c r="B442" s="3" t="s">
        <v>774</v>
      </c>
      <c r="C442" s="3" t="s">
        <v>37</v>
      </c>
      <c r="D442" s="3" t="s">
        <v>38</v>
      </c>
      <c r="E442" s="3" t="s">
        <v>39</v>
      </c>
      <c r="F442" s="3"/>
      <c r="G442" s="3" t="s">
        <v>40</v>
      </c>
      <c r="H442" s="3"/>
      <c r="I442" s="3"/>
      <c r="J442" s="4"/>
      <c r="K442" s="4" t="s">
        <v>84</v>
      </c>
      <c r="L442" s="4" t="s">
        <v>45</v>
      </c>
      <c r="M442" s="5">
        <v>1</v>
      </c>
      <c r="N442" s="6">
        <v>18000</v>
      </c>
      <c r="O442" s="6">
        <v>18000</v>
      </c>
      <c r="P442" s="6">
        <v>0</v>
      </c>
      <c r="Q442" s="6"/>
      <c r="R442" s="6"/>
      <c r="S442" s="6"/>
      <c r="T442" s="6"/>
      <c r="U442" s="6"/>
      <c r="V442" s="6"/>
      <c r="W442" s="6"/>
      <c r="X442" s="4"/>
      <c r="Y442" s="7"/>
      <c r="Z442" s="4"/>
      <c r="AA442" s="4"/>
      <c r="AB442" s="4"/>
    </row>
    <row r="443" spans="1:28" x14ac:dyDescent="0.25">
      <c r="A443" s="3" t="s">
        <v>773</v>
      </c>
      <c r="B443" s="3" t="s">
        <v>774</v>
      </c>
      <c r="C443" s="3" t="s">
        <v>37</v>
      </c>
      <c r="D443" s="3" t="s">
        <v>38</v>
      </c>
      <c r="E443" s="3" t="s">
        <v>39</v>
      </c>
      <c r="F443" s="3"/>
      <c r="G443" s="3" t="s">
        <v>40</v>
      </c>
      <c r="H443" s="3"/>
      <c r="I443" s="3"/>
      <c r="J443" s="4"/>
      <c r="K443" s="4" t="s">
        <v>147</v>
      </c>
      <c r="L443" s="4" t="s">
        <v>45</v>
      </c>
      <c r="M443" s="5">
        <v>1</v>
      </c>
      <c r="N443" s="6">
        <v>13000</v>
      </c>
      <c r="O443" s="6">
        <v>13000</v>
      </c>
      <c r="P443" s="6">
        <v>0</v>
      </c>
      <c r="Q443" s="6"/>
      <c r="R443" s="6"/>
      <c r="S443" s="6"/>
      <c r="T443" s="6"/>
      <c r="U443" s="6"/>
      <c r="V443" s="6"/>
      <c r="W443" s="6"/>
      <c r="X443" s="4"/>
      <c r="Y443" s="7"/>
      <c r="Z443" s="4"/>
      <c r="AA443" s="4"/>
      <c r="AB443" s="4"/>
    </row>
    <row r="444" spans="1:28" x14ac:dyDescent="0.25">
      <c r="A444" s="8" t="s">
        <v>775</v>
      </c>
      <c r="B444" s="8" t="s">
        <v>776</v>
      </c>
      <c r="C444" s="8" t="s">
        <v>37</v>
      </c>
      <c r="D444" s="8" t="s">
        <v>38</v>
      </c>
      <c r="E444" s="8" t="s">
        <v>39</v>
      </c>
      <c r="F444" s="8"/>
      <c r="G444" s="8" t="s">
        <v>40</v>
      </c>
      <c r="H444" s="8"/>
      <c r="I444" s="8"/>
      <c r="J444" s="9"/>
      <c r="K444" s="9" t="s">
        <v>48</v>
      </c>
      <c r="L444" s="9" t="s">
        <v>45</v>
      </c>
      <c r="M444" s="10">
        <v>1</v>
      </c>
      <c r="N444" s="11">
        <v>15000</v>
      </c>
      <c r="O444" s="11">
        <v>15000</v>
      </c>
      <c r="P444" s="11">
        <v>0</v>
      </c>
      <c r="Q444" s="11">
        <v>15000</v>
      </c>
      <c r="R444" s="11">
        <v>0</v>
      </c>
      <c r="S444" s="11">
        <v>0</v>
      </c>
      <c r="T444" s="11">
        <v>1500</v>
      </c>
      <c r="U444" s="11">
        <v>0</v>
      </c>
      <c r="V444" s="11">
        <v>0</v>
      </c>
      <c r="W444" s="11">
        <v>16500</v>
      </c>
      <c r="X444" s="9" t="s">
        <v>43</v>
      </c>
      <c r="Y444" s="12">
        <v>16500</v>
      </c>
      <c r="Z444" s="9"/>
      <c r="AA444" s="9"/>
      <c r="AB444" s="9"/>
    </row>
    <row r="445" spans="1:28" x14ac:dyDescent="0.25">
      <c r="A445" s="3" t="s">
        <v>777</v>
      </c>
      <c r="B445" s="3" t="s">
        <v>778</v>
      </c>
      <c r="C445" s="3" t="s">
        <v>37</v>
      </c>
      <c r="D445" s="3" t="s">
        <v>38</v>
      </c>
      <c r="E445" s="3" t="s">
        <v>39</v>
      </c>
      <c r="F445" s="3"/>
      <c r="G445" s="3" t="s">
        <v>40</v>
      </c>
      <c r="H445" s="3"/>
      <c r="I445" s="3"/>
      <c r="J445" s="4"/>
      <c r="K445" s="4" t="s">
        <v>238</v>
      </c>
      <c r="L445" s="4" t="s">
        <v>45</v>
      </c>
      <c r="M445" s="5">
        <v>1</v>
      </c>
      <c r="N445" s="6">
        <v>22000</v>
      </c>
      <c r="O445" s="6">
        <v>22000</v>
      </c>
      <c r="P445" s="6">
        <v>0</v>
      </c>
      <c r="Q445" s="6">
        <v>22000</v>
      </c>
      <c r="R445" s="6">
        <v>0</v>
      </c>
      <c r="S445" s="6">
        <v>0</v>
      </c>
      <c r="T445" s="6">
        <v>2200</v>
      </c>
      <c r="U445" s="6">
        <v>0</v>
      </c>
      <c r="V445" s="6">
        <v>0</v>
      </c>
      <c r="W445" s="6">
        <v>24200</v>
      </c>
      <c r="X445" s="4" t="s">
        <v>43</v>
      </c>
      <c r="Y445" s="7">
        <v>24200</v>
      </c>
      <c r="Z445" s="4"/>
      <c r="AA445" s="4"/>
      <c r="AB445" s="4"/>
    </row>
    <row r="446" spans="1:28" x14ac:dyDescent="0.25">
      <c r="A446" s="8" t="s">
        <v>779</v>
      </c>
      <c r="B446" s="8" t="s">
        <v>780</v>
      </c>
      <c r="C446" s="8" t="s">
        <v>37</v>
      </c>
      <c r="D446" s="8" t="s">
        <v>38</v>
      </c>
      <c r="E446" s="8" t="s">
        <v>39</v>
      </c>
      <c r="F446" s="8"/>
      <c r="G446" s="8" t="s">
        <v>40</v>
      </c>
      <c r="H446" s="8"/>
      <c r="I446" s="8"/>
      <c r="J446" s="9"/>
      <c r="K446" s="9" t="s">
        <v>48</v>
      </c>
      <c r="L446" s="9" t="s">
        <v>45</v>
      </c>
      <c r="M446" s="10">
        <v>1</v>
      </c>
      <c r="N446" s="11">
        <v>15000</v>
      </c>
      <c r="O446" s="11">
        <v>15000</v>
      </c>
      <c r="P446" s="11">
        <v>0</v>
      </c>
      <c r="Q446" s="11">
        <v>15000</v>
      </c>
      <c r="R446" s="11">
        <v>0</v>
      </c>
      <c r="S446" s="11">
        <v>0</v>
      </c>
      <c r="T446" s="11">
        <v>1500</v>
      </c>
      <c r="U446" s="11">
        <v>0</v>
      </c>
      <c r="V446" s="11">
        <v>0</v>
      </c>
      <c r="W446" s="11">
        <v>16500</v>
      </c>
      <c r="X446" s="9" t="s">
        <v>43</v>
      </c>
      <c r="Y446" s="12">
        <v>16500</v>
      </c>
      <c r="Z446" s="9"/>
      <c r="AA446" s="9"/>
      <c r="AB446" s="9"/>
    </row>
    <row r="447" spans="1:28" x14ac:dyDescent="0.25">
      <c r="A447" s="3" t="s">
        <v>781</v>
      </c>
      <c r="B447" s="3" t="s">
        <v>782</v>
      </c>
      <c r="C447" s="3" t="s">
        <v>37</v>
      </c>
      <c r="D447" s="3" t="s">
        <v>38</v>
      </c>
      <c r="E447" s="3" t="s">
        <v>39</v>
      </c>
      <c r="F447" s="3"/>
      <c r="G447" s="3" t="s">
        <v>40</v>
      </c>
      <c r="H447" s="3"/>
      <c r="I447" s="3"/>
      <c r="J447" s="4"/>
      <c r="K447" s="4" t="s">
        <v>127</v>
      </c>
      <c r="L447" s="4" t="s">
        <v>42</v>
      </c>
      <c r="M447" s="5">
        <v>1</v>
      </c>
      <c r="N447" s="6">
        <v>20000</v>
      </c>
      <c r="O447" s="6">
        <v>20000</v>
      </c>
      <c r="P447" s="6">
        <v>0</v>
      </c>
      <c r="Q447" s="6">
        <v>20000</v>
      </c>
      <c r="R447" s="6">
        <v>0</v>
      </c>
      <c r="S447" s="6">
        <v>0</v>
      </c>
      <c r="T447" s="6">
        <v>2000</v>
      </c>
      <c r="U447" s="6">
        <v>0</v>
      </c>
      <c r="V447" s="6">
        <v>0</v>
      </c>
      <c r="W447" s="6">
        <v>22000</v>
      </c>
      <c r="X447" s="4" t="s">
        <v>43</v>
      </c>
      <c r="Y447" s="7">
        <v>22000</v>
      </c>
      <c r="Z447" s="4"/>
      <c r="AA447" s="4"/>
      <c r="AB447" s="4"/>
    </row>
    <row r="448" spans="1:28" x14ac:dyDescent="0.25">
      <c r="A448" s="8" t="s">
        <v>783</v>
      </c>
      <c r="B448" s="8" t="s">
        <v>784</v>
      </c>
      <c r="C448" s="8" t="s">
        <v>37</v>
      </c>
      <c r="D448" s="8" t="s">
        <v>38</v>
      </c>
      <c r="E448" s="8" t="s">
        <v>39</v>
      </c>
      <c r="F448" s="8"/>
      <c r="G448" s="8" t="s">
        <v>40</v>
      </c>
      <c r="H448" s="8"/>
      <c r="I448" s="8"/>
      <c r="J448" s="9"/>
      <c r="K448" s="9" t="s">
        <v>66</v>
      </c>
      <c r="L448" s="9" t="s">
        <v>45</v>
      </c>
      <c r="M448" s="10">
        <v>1</v>
      </c>
      <c r="N448" s="11">
        <v>18000</v>
      </c>
      <c r="O448" s="11">
        <v>18000</v>
      </c>
      <c r="P448" s="11">
        <v>0</v>
      </c>
      <c r="Q448" s="11">
        <v>18000</v>
      </c>
      <c r="R448" s="11">
        <v>0</v>
      </c>
      <c r="S448" s="11">
        <v>0</v>
      </c>
      <c r="T448" s="11">
        <v>1800</v>
      </c>
      <c r="U448" s="11">
        <v>0</v>
      </c>
      <c r="V448" s="11">
        <v>0</v>
      </c>
      <c r="W448" s="11">
        <v>19800</v>
      </c>
      <c r="X448" s="9" t="s">
        <v>43</v>
      </c>
      <c r="Y448" s="12">
        <v>19800</v>
      </c>
      <c r="Z448" s="9"/>
      <c r="AA448" s="9"/>
      <c r="AB448" s="9"/>
    </row>
    <row r="449" spans="1:28" x14ac:dyDescent="0.25">
      <c r="A449" s="3" t="s">
        <v>785</v>
      </c>
      <c r="B449" s="3" t="s">
        <v>786</v>
      </c>
      <c r="C449" s="3" t="s">
        <v>37</v>
      </c>
      <c r="D449" s="3" t="s">
        <v>38</v>
      </c>
      <c r="E449" s="3" t="s">
        <v>39</v>
      </c>
      <c r="F449" s="3"/>
      <c r="G449" s="3" t="s">
        <v>40</v>
      </c>
      <c r="H449" s="3"/>
      <c r="I449" s="3"/>
      <c r="J449" s="4"/>
      <c r="K449" s="4" t="s">
        <v>66</v>
      </c>
      <c r="L449" s="4" t="s">
        <v>45</v>
      </c>
      <c r="M449" s="5">
        <v>1</v>
      </c>
      <c r="N449" s="6">
        <v>18000</v>
      </c>
      <c r="O449" s="6">
        <v>18000</v>
      </c>
      <c r="P449" s="6">
        <v>0</v>
      </c>
      <c r="Q449" s="6">
        <v>18000</v>
      </c>
      <c r="R449" s="6">
        <v>0</v>
      </c>
      <c r="S449" s="6">
        <v>0</v>
      </c>
      <c r="T449" s="6">
        <v>1800</v>
      </c>
      <c r="U449" s="6">
        <v>0</v>
      </c>
      <c r="V449" s="6">
        <v>0</v>
      </c>
      <c r="W449" s="6">
        <v>19800</v>
      </c>
      <c r="X449" s="4" t="s">
        <v>43</v>
      </c>
      <c r="Y449" s="7">
        <v>19800</v>
      </c>
      <c r="Z449" s="4"/>
      <c r="AA449" s="4"/>
      <c r="AB449" s="4"/>
    </row>
    <row r="450" spans="1:28" x14ac:dyDescent="0.25">
      <c r="A450" s="8" t="s">
        <v>787</v>
      </c>
      <c r="B450" s="8" t="s">
        <v>788</v>
      </c>
      <c r="C450" s="8" t="s">
        <v>37</v>
      </c>
      <c r="D450" s="8" t="s">
        <v>38</v>
      </c>
      <c r="E450" s="8" t="s">
        <v>39</v>
      </c>
      <c r="F450" s="8"/>
      <c r="G450" s="8" t="s">
        <v>40</v>
      </c>
      <c r="H450" s="8"/>
      <c r="I450" s="8"/>
      <c r="J450" s="9"/>
      <c r="K450" s="9" t="s">
        <v>48</v>
      </c>
      <c r="L450" s="9" t="s">
        <v>45</v>
      </c>
      <c r="M450" s="10">
        <v>1</v>
      </c>
      <c r="N450" s="11">
        <v>15000</v>
      </c>
      <c r="O450" s="11">
        <v>15000</v>
      </c>
      <c r="P450" s="11">
        <v>0</v>
      </c>
      <c r="Q450" s="11">
        <v>33000</v>
      </c>
      <c r="R450" s="11">
        <v>0</v>
      </c>
      <c r="S450" s="11">
        <v>0</v>
      </c>
      <c r="T450" s="11">
        <v>3300</v>
      </c>
      <c r="U450" s="11">
        <v>0</v>
      </c>
      <c r="V450" s="11">
        <v>0</v>
      </c>
      <c r="W450" s="11">
        <v>36300</v>
      </c>
      <c r="X450" s="9" t="s">
        <v>43</v>
      </c>
      <c r="Y450" s="12">
        <v>36300</v>
      </c>
      <c r="Z450" s="9"/>
      <c r="AA450" s="9"/>
      <c r="AB450" s="9"/>
    </row>
    <row r="451" spans="1:28" x14ac:dyDescent="0.25">
      <c r="A451" s="8" t="s">
        <v>787</v>
      </c>
      <c r="B451" s="8" t="s">
        <v>788</v>
      </c>
      <c r="C451" s="8" t="s">
        <v>37</v>
      </c>
      <c r="D451" s="8" t="s">
        <v>38</v>
      </c>
      <c r="E451" s="8" t="s">
        <v>39</v>
      </c>
      <c r="F451" s="8"/>
      <c r="G451" s="8" t="s">
        <v>40</v>
      </c>
      <c r="H451" s="8"/>
      <c r="I451" s="8"/>
      <c r="J451" s="9"/>
      <c r="K451" s="9" t="s">
        <v>44</v>
      </c>
      <c r="L451" s="9" t="s">
        <v>45</v>
      </c>
      <c r="M451" s="10">
        <v>1</v>
      </c>
      <c r="N451" s="11">
        <v>18000</v>
      </c>
      <c r="O451" s="11">
        <v>18000</v>
      </c>
      <c r="P451" s="11">
        <v>0</v>
      </c>
      <c r="Q451" s="11"/>
      <c r="R451" s="11"/>
      <c r="S451" s="11"/>
      <c r="T451" s="11"/>
      <c r="U451" s="11"/>
      <c r="V451" s="11"/>
      <c r="W451" s="11"/>
      <c r="X451" s="9"/>
      <c r="Y451" s="12"/>
      <c r="Z451" s="9"/>
      <c r="AA451" s="9"/>
      <c r="AB451" s="9"/>
    </row>
    <row r="452" spans="1:28" x14ac:dyDescent="0.25">
      <c r="A452" s="3" t="s">
        <v>789</v>
      </c>
      <c r="B452" s="3" t="s">
        <v>790</v>
      </c>
      <c r="C452" s="3" t="s">
        <v>37</v>
      </c>
      <c r="D452" s="3" t="s">
        <v>38</v>
      </c>
      <c r="E452" s="3" t="s">
        <v>39</v>
      </c>
      <c r="F452" s="3"/>
      <c r="G452" s="3" t="s">
        <v>40</v>
      </c>
      <c r="H452" s="3"/>
      <c r="I452" s="3"/>
      <c r="J452" s="4"/>
      <c r="K452" s="4" t="s">
        <v>48</v>
      </c>
      <c r="L452" s="4" t="s">
        <v>45</v>
      </c>
      <c r="M452" s="5">
        <v>2</v>
      </c>
      <c r="N452" s="6">
        <v>15000</v>
      </c>
      <c r="O452" s="6">
        <v>30000</v>
      </c>
      <c r="P452" s="6">
        <v>0</v>
      </c>
      <c r="Q452" s="6">
        <v>30000</v>
      </c>
      <c r="R452" s="6">
        <v>0</v>
      </c>
      <c r="S452" s="6">
        <v>0</v>
      </c>
      <c r="T452" s="6">
        <v>3000</v>
      </c>
      <c r="U452" s="6">
        <v>0</v>
      </c>
      <c r="V452" s="6">
        <v>0</v>
      </c>
      <c r="W452" s="6">
        <v>33000</v>
      </c>
      <c r="X452" s="4" t="s">
        <v>43</v>
      </c>
      <c r="Y452" s="7">
        <v>33000</v>
      </c>
      <c r="Z452" s="4"/>
      <c r="AA452" s="4"/>
      <c r="AB452" s="4"/>
    </row>
    <row r="453" spans="1:28" x14ac:dyDescent="0.25">
      <c r="A453" s="8" t="s">
        <v>791</v>
      </c>
      <c r="B453" s="8" t="s">
        <v>792</v>
      </c>
      <c r="C453" s="8" t="s">
        <v>37</v>
      </c>
      <c r="D453" s="8" t="s">
        <v>38</v>
      </c>
      <c r="E453" s="8" t="s">
        <v>39</v>
      </c>
      <c r="F453" s="8"/>
      <c r="G453" s="8" t="s">
        <v>40</v>
      </c>
      <c r="H453" s="8"/>
      <c r="I453" s="8"/>
      <c r="J453" s="9"/>
      <c r="K453" s="9" t="s">
        <v>48</v>
      </c>
      <c r="L453" s="9" t="s">
        <v>45</v>
      </c>
      <c r="M453" s="10">
        <v>1</v>
      </c>
      <c r="N453" s="11">
        <v>15000</v>
      </c>
      <c r="O453" s="11">
        <v>15000</v>
      </c>
      <c r="P453" s="11">
        <v>0</v>
      </c>
      <c r="Q453" s="11">
        <v>15000</v>
      </c>
      <c r="R453" s="11">
        <v>0</v>
      </c>
      <c r="S453" s="11">
        <v>0</v>
      </c>
      <c r="T453" s="11">
        <v>1500</v>
      </c>
      <c r="U453" s="11">
        <v>0</v>
      </c>
      <c r="V453" s="11">
        <v>0</v>
      </c>
      <c r="W453" s="11">
        <v>16500</v>
      </c>
      <c r="X453" s="9" t="s">
        <v>43</v>
      </c>
      <c r="Y453" s="12">
        <v>16500</v>
      </c>
      <c r="Z453" s="9"/>
      <c r="AA453" s="9"/>
      <c r="AB453" s="9"/>
    </row>
    <row r="454" spans="1:28" x14ac:dyDescent="0.25">
      <c r="A454" s="3" t="s">
        <v>793</v>
      </c>
      <c r="B454" s="3" t="s">
        <v>794</v>
      </c>
      <c r="C454" s="3" t="s">
        <v>37</v>
      </c>
      <c r="D454" s="3" t="s">
        <v>38</v>
      </c>
      <c r="E454" s="3" t="s">
        <v>39</v>
      </c>
      <c r="F454" s="3"/>
      <c r="G454" s="3" t="s">
        <v>40</v>
      </c>
      <c r="H454" s="3"/>
      <c r="I454" s="3"/>
      <c r="J454" s="4"/>
      <c r="K454" s="4" t="s">
        <v>48</v>
      </c>
      <c r="L454" s="4" t="s">
        <v>45</v>
      </c>
      <c r="M454" s="5">
        <v>1</v>
      </c>
      <c r="N454" s="6">
        <v>15000</v>
      </c>
      <c r="O454" s="6">
        <v>15000</v>
      </c>
      <c r="P454" s="6">
        <v>0</v>
      </c>
      <c r="Q454" s="6">
        <v>15000</v>
      </c>
      <c r="R454" s="6">
        <v>0</v>
      </c>
      <c r="S454" s="6">
        <v>0</v>
      </c>
      <c r="T454" s="6">
        <v>1500</v>
      </c>
      <c r="U454" s="6">
        <v>0</v>
      </c>
      <c r="V454" s="6">
        <v>0</v>
      </c>
      <c r="W454" s="6">
        <v>16500</v>
      </c>
      <c r="X454" s="4" t="s">
        <v>43</v>
      </c>
      <c r="Y454" s="7">
        <v>16500</v>
      </c>
      <c r="Z454" s="4"/>
      <c r="AA454" s="4"/>
      <c r="AB454" s="4"/>
    </row>
    <row r="455" spans="1:28" x14ac:dyDescent="0.25">
      <c r="A455" s="8" t="s">
        <v>795</v>
      </c>
      <c r="B455" s="8" t="s">
        <v>796</v>
      </c>
      <c r="C455" s="8" t="s">
        <v>37</v>
      </c>
      <c r="D455" s="8" t="s">
        <v>38</v>
      </c>
      <c r="E455" s="8" t="s">
        <v>39</v>
      </c>
      <c r="F455" s="8"/>
      <c r="G455" s="8" t="s">
        <v>40</v>
      </c>
      <c r="H455" s="8"/>
      <c r="I455" s="8"/>
      <c r="J455" s="9"/>
      <c r="K455" s="9" t="s">
        <v>44</v>
      </c>
      <c r="L455" s="9" t="s">
        <v>45</v>
      </c>
      <c r="M455" s="10">
        <v>1</v>
      </c>
      <c r="N455" s="11">
        <v>18000</v>
      </c>
      <c r="O455" s="11">
        <v>18000</v>
      </c>
      <c r="P455" s="11">
        <v>0</v>
      </c>
      <c r="Q455" s="11">
        <v>18000</v>
      </c>
      <c r="R455" s="11">
        <v>0</v>
      </c>
      <c r="S455" s="11">
        <v>0</v>
      </c>
      <c r="T455" s="11">
        <v>1800</v>
      </c>
      <c r="U455" s="11">
        <v>0</v>
      </c>
      <c r="V455" s="11">
        <v>0</v>
      </c>
      <c r="W455" s="11">
        <v>19800</v>
      </c>
      <c r="X455" s="9" t="s">
        <v>43</v>
      </c>
      <c r="Y455" s="12">
        <v>19800</v>
      </c>
      <c r="Z455" s="9"/>
      <c r="AA455" s="9"/>
      <c r="AB455" s="9"/>
    </row>
    <row r="456" spans="1:28" x14ac:dyDescent="0.25">
      <c r="A456" s="3" t="s">
        <v>797</v>
      </c>
      <c r="B456" s="3" t="s">
        <v>798</v>
      </c>
      <c r="C456" s="3" t="s">
        <v>37</v>
      </c>
      <c r="D456" s="3" t="s">
        <v>38</v>
      </c>
      <c r="E456" s="3" t="s">
        <v>39</v>
      </c>
      <c r="F456" s="3"/>
      <c r="G456" s="3" t="s">
        <v>40</v>
      </c>
      <c r="H456" s="3"/>
      <c r="I456" s="3"/>
      <c r="J456" s="4"/>
      <c r="K456" s="4" t="s">
        <v>41</v>
      </c>
      <c r="L456" s="4" t="s">
        <v>42</v>
      </c>
      <c r="M456" s="5">
        <v>1</v>
      </c>
      <c r="N456" s="6">
        <v>20000</v>
      </c>
      <c r="O456" s="6">
        <v>20000</v>
      </c>
      <c r="P456" s="6">
        <v>0</v>
      </c>
      <c r="Q456" s="6">
        <v>35000</v>
      </c>
      <c r="R456" s="6">
        <v>0</v>
      </c>
      <c r="S456" s="6">
        <v>0</v>
      </c>
      <c r="T456" s="6">
        <v>3500</v>
      </c>
      <c r="U456" s="6">
        <v>0</v>
      </c>
      <c r="V456" s="6">
        <v>0</v>
      </c>
      <c r="W456" s="6">
        <v>38500</v>
      </c>
      <c r="X456" s="4" t="s">
        <v>43</v>
      </c>
      <c r="Y456" s="7">
        <v>38500</v>
      </c>
      <c r="Z456" s="4"/>
      <c r="AA456" s="4"/>
      <c r="AB456" s="4"/>
    </row>
    <row r="457" spans="1:28" x14ac:dyDescent="0.25">
      <c r="A457" s="3" t="s">
        <v>797</v>
      </c>
      <c r="B457" s="3" t="s">
        <v>798</v>
      </c>
      <c r="C457" s="3" t="s">
        <v>37</v>
      </c>
      <c r="D457" s="3" t="s">
        <v>38</v>
      </c>
      <c r="E457" s="3" t="s">
        <v>39</v>
      </c>
      <c r="F457" s="3"/>
      <c r="G457" s="3" t="s">
        <v>40</v>
      </c>
      <c r="H457" s="3"/>
      <c r="I457" s="3"/>
      <c r="J457" s="4"/>
      <c r="K457" s="4" t="s">
        <v>48</v>
      </c>
      <c r="L457" s="4" t="s">
        <v>45</v>
      </c>
      <c r="M457" s="5">
        <v>1</v>
      </c>
      <c r="N457" s="6">
        <v>15000</v>
      </c>
      <c r="O457" s="6">
        <v>15000</v>
      </c>
      <c r="P457" s="6">
        <v>0</v>
      </c>
      <c r="Q457" s="6"/>
      <c r="R457" s="6"/>
      <c r="S457" s="6"/>
      <c r="T457" s="6"/>
      <c r="U457" s="6"/>
      <c r="V457" s="6"/>
      <c r="W457" s="6"/>
      <c r="X457" s="4"/>
      <c r="Y457" s="7"/>
      <c r="Z457" s="4"/>
      <c r="AA457" s="4"/>
      <c r="AB457" s="4"/>
    </row>
    <row r="458" spans="1:28" x14ac:dyDescent="0.25">
      <c r="A458" s="8" t="s">
        <v>799</v>
      </c>
      <c r="B458" s="8" t="s">
        <v>800</v>
      </c>
      <c r="C458" s="8" t="s">
        <v>37</v>
      </c>
      <c r="D458" s="8" t="s">
        <v>38</v>
      </c>
      <c r="E458" s="8" t="s">
        <v>39</v>
      </c>
      <c r="F458" s="8"/>
      <c r="G458" s="8" t="s">
        <v>40</v>
      </c>
      <c r="H458" s="8"/>
      <c r="I458" s="8"/>
      <c r="J458" s="9"/>
      <c r="K458" s="9" t="s">
        <v>66</v>
      </c>
      <c r="L458" s="9" t="s">
        <v>45</v>
      </c>
      <c r="M458" s="10">
        <v>1</v>
      </c>
      <c r="N458" s="11">
        <v>18000</v>
      </c>
      <c r="O458" s="11">
        <v>18000</v>
      </c>
      <c r="P458" s="11">
        <v>0</v>
      </c>
      <c r="Q458" s="11">
        <v>18000</v>
      </c>
      <c r="R458" s="11">
        <v>0</v>
      </c>
      <c r="S458" s="11">
        <v>0</v>
      </c>
      <c r="T458" s="11">
        <v>1800</v>
      </c>
      <c r="U458" s="11">
        <v>0</v>
      </c>
      <c r="V458" s="11">
        <v>0</v>
      </c>
      <c r="W458" s="11">
        <v>19800</v>
      </c>
      <c r="X458" s="9" t="s">
        <v>43</v>
      </c>
      <c r="Y458" s="12">
        <v>19800</v>
      </c>
      <c r="Z458" s="9"/>
      <c r="AA458" s="9"/>
      <c r="AB458" s="9"/>
    </row>
    <row r="459" spans="1:28" x14ac:dyDescent="0.25">
      <c r="A459" s="3" t="s">
        <v>801</v>
      </c>
      <c r="B459" s="3" t="s">
        <v>802</v>
      </c>
      <c r="C459" s="3" t="s">
        <v>37</v>
      </c>
      <c r="D459" s="3" t="s">
        <v>38</v>
      </c>
      <c r="E459" s="3" t="s">
        <v>39</v>
      </c>
      <c r="F459" s="3"/>
      <c r="G459" s="3" t="s">
        <v>40</v>
      </c>
      <c r="H459" s="3"/>
      <c r="I459" s="3"/>
      <c r="J459" s="4"/>
      <c r="K459" s="4" t="s">
        <v>66</v>
      </c>
      <c r="L459" s="4" t="s">
        <v>45</v>
      </c>
      <c r="M459" s="5">
        <v>1</v>
      </c>
      <c r="N459" s="6">
        <v>18000</v>
      </c>
      <c r="O459" s="6">
        <v>18000</v>
      </c>
      <c r="P459" s="6">
        <v>0</v>
      </c>
      <c r="Q459" s="6">
        <v>51000</v>
      </c>
      <c r="R459" s="6">
        <v>0</v>
      </c>
      <c r="S459" s="6">
        <v>0</v>
      </c>
      <c r="T459" s="6">
        <v>5100</v>
      </c>
      <c r="U459" s="6">
        <v>0</v>
      </c>
      <c r="V459" s="6">
        <v>0</v>
      </c>
      <c r="W459" s="6">
        <v>56100</v>
      </c>
      <c r="X459" s="4" t="s">
        <v>43</v>
      </c>
      <c r="Y459" s="7">
        <v>56100</v>
      </c>
      <c r="Z459" s="4"/>
      <c r="AA459" s="4"/>
      <c r="AB459" s="4"/>
    </row>
    <row r="460" spans="1:28" x14ac:dyDescent="0.25">
      <c r="A460" s="3" t="s">
        <v>801</v>
      </c>
      <c r="B460" s="3" t="s">
        <v>802</v>
      </c>
      <c r="C460" s="3" t="s">
        <v>37</v>
      </c>
      <c r="D460" s="3" t="s">
        <v>38</v>
      </c>
      <c r="E460" s="3" t="s">
        <v>39</v>
      </c>
      <c r="F460" s="3"/>
      <c r="G460" s="3" t="s">
        <v>40</v>
      </c>
      <c r="H460" s="3"/>
      <c r="I460" s="3"/>
      <c r="J460" s="4"/>
      <c r="K460" s="4" t="s">
        <v>44</v>
      </c>
      <c r="L460" s="4" t="s">
        <v>45</v>
      </c>
      <c r="M460" s="5">
        <v>1</v>
      </c>
      <c r="N460" s="6">
        <v>18000</v>
      </c>
      <c r="O460" s="6">
        <v>18000</v>
      </c>
      <c r="P460" s="6">
        <v>0</v>
      </c>
      <c r="Q460" s="6"/>
      <c r="R460" s="6"/>
      <c r="S460" s="6"/>
      <c r="T460" s="6"/>
      <c r="U460" s="6"/>
      <c r="V460" s="6"/>
      <c r="W460" s="6"/>
      <c r="X460" s="4"/>
      <c r="Y460" s="7"/>
      <c r="Z460" s="4"/>
      <c r="AA460" s="4"/>
      <c r="AB460" s="4"/>
    </row>
    <row r="461" spans="1:28" x14ac:dyDescent="0.25">
      <c r="A461" s="3" t="s">
        <v>801</v>
      </c>
      <c r="B461" s="3" t="s">
        <v>802</v>
      </c>
      <c r="C461" s="3" t="s">
        <v>37</v>
      </c>
      <c r="D461" s="3" t="s">
        <v>38</v>
      </c>
      <c r="E461" s="3" t="s">
        <v>39</v>
      </c>
      <c r="F461" s="3"/>
      <c r="G461" s="3" t="s">
        <v>40</v>
      </c>
      <c r="H461" s="3"/>
      <c r="I461" s="3"/>
      <c r="J461" s="4"/>
      <c r="K461" s="4" t="s">
        <v>79</v>
      </c>
      <c r="L461" s="4" t="s">
        <v>45</v>
      </c>
      <c r="M461" s="5">
        <v>1</v>
      </c>
      <c r="N461" s="6">
        <v>15000</v>
      </c>
      <c r="O461" s="6">
        <v>15000</v>
      </c>
      <c r="P461" s="6">
        <v>0</v>
      </c>
      <c r="Q461" s="6"/>
      <c r="R461" s="6"/>
      <c r="S461" s="6"/>
      <c r="T461" s="6"/>
      <c r="U461" s="6"/>
      <c r="V461" s="6"/>
      <c r="W461" s="6"/>
      <c r="X461" s="4"/>
      <c r="Y461" s="7"/>
      <c r="Z461" s="4"/>
      <c r="AA461" s="4"/>
      <c r="AB461" s="4"/>
    </row>
    <row r="462" spans="1:28" x14ac:dyDescent="0.25">
      <c r="A462" s="8" t="s">
        <v>803</v>
      </c>
      <c r="B462" s="8" t="s">
        <v>804</v>
      </c>
      <c r="C462" s="8" t="s">
        <v>37</v>
      </c>
      <c r="D462" s="8" t="s">
        <v>38</v>
      </c>
      <c r="E462" s="8" t="s">
        <v>39</v>
      </c>
      <c r="F462" s="8"/>
      <c r="G462" s="8" t="s">
        <v>40</v>
      </c>
      <c r="H462" s="8"/>
      <c r="I462" s="8"/>
      <c r="J462" s="9"/>
      <c r="K462" s="9" t="s">
        <v>51</v>
      </c>
      <c r="L462" s="9" t="s">
        <v>42</v>
      </c>
      <c r="M462" s="10">
        <v>1</v>
      </c>
      <c r="N462" s="11">
        <v>20000</v>
      </c>
      <c r="O462" s="11">
        <v>20000</v>
      </c>
      <c r="P462" s="11">
        <v>0</v>
      </c>
      <c r="Q462" s="11">
        <v>20000</v>
      </c>
      <c r="R462" s="11">
        <v>0</v>
      </c>
      <c r="S462" s="11">
        <v>0</v>
      </c>
      <c r="T462" s="11">
        <v>2000</v>
      </c>
      <c r="U462" s="11">
        <v>0</v>
      </c>
      <c r="V462" s="11">
        <v>0</v>
      </c>
      <c r="W462" s="11">
        <v>22000</v>
      </c>
      <c r="X462" s="9" t="s">
        <v>43</v>
      </c>
      <c r="Y462" s="12">
        <v>22000</v>
      </c>
      <c r="Z462" s="9"/>
      <c r="AA462" s="9"/>
      <c r="AB462" s="9"/>
    </row>
    <row r="463" spans="1:28" x14ac:dyDescent="0.25">
      <c r="A463" s="3" t="s">
        <v>805</v>
      </c>
      <c r="B463" s="3" t="s">
        <v>806</v>
      </c>
      <c r="C463" s="3" t="s">
        <v>37</v>
      </c>
      <c r="D463" s="3" t="s">
        <v>38</v>
      </c>
      <c r="E463" s="3" t="s">
        <v>39</v>
      </c>
      <c r="F463" s="3"/>
      <c r="G463" s="3" t="s">
        <v>40</v>
      </c>
      <c r="H463" s="3"/>
      <c r="I463" s="3"/>
      <c r="J463" s="4"/>
      <c r="K463" s="4" t="s">
        <v>238</v>
      </c>
      <c r="L463" s="4" t="s">
        <v>45</v>
      </c>
      <c r="M463" s="5">
        <v>1</v>
      </c>
      <c r="N463" s="6">
        <v>22000</v>
      </c>
      <c r="O463" s="6">
        <v>22000</v>
      </c>
      <c r="P463" s="6">
        <v>0</v>
      </c>
      <c r="Q463" s="6">
        <v>22000</v>
      </c>
      <c r="R463" s="6">
        <v>0</v>
      </c>
      <c r="S463" s="6">
        <v>0</v>
      </c>
      <c r="T463" s="6">
        <v>2200</v>
      </c>
      <c r="U463" s="6">
        <v>0</v>
      </c>
      <c r="V463" s="6">
        <v>0</v>
      </c>
      <c r="W463" s="6">
        <v>24200</v>
      </c>
      <c r="X463" s="4" t="s">
        <v>43</v>
      </c>
      <c r="Y463" s="7">
        <v>24200</v>
      </c>
      <c r="Z463" s="4"/>
      <c r="AA463" s="4"/>
      <c r="AB463" s="4"/>
    </row>
    <row r="464" spans="1:28" x14ac:dyDescent="0.25">
      <c r="A464" s="8" t="s">
        <v>807</v>
      </c>
      <c r="B464" s="8" t="s">
        <v>808</v>
      </c>
      <c r="C464" s="8" t="s">
        <v>37</v>
      </c>
      <c r="D464" s="8" t="s">
        <v>38</v>
      </c>
      <c r="E464" s="8" t="s">
        <v>39</v>
      </c>
      <c r="F464" s="8"/>
      <c r="G464" s="8" t="s">
        <v>40</v>
      </c>
      <c r="H464" s="8"/>
      <c r="I464" s="8"/>
      <c r="J464" s="9"/>
      <c r="K464" s="9" t="s">
        <v>79</v>
      </c>
      <c r="L464" s="9" t="s">
        <v>45</v>
      </c>
      <c r="M464" s="10">
        <v>1</v>
      </c>
      <c r="N464" s="11">
        <v>15000</v>
      </c>
      <c r="O464" s="11">
        <v>15000</v>
      </c>
      <c r="P464" s="11">
        <v>0</v>
      </c>
      <c r="Q464" s="11">
        <v>33000</v>
      </c>
      <c r="R464" s="11">
        <v>0</v>
      </c>
      <c r="S464" s="11">
        <v>0</v>
      </c>
      <c r="T464" s="11">
        <v>3300</v>
      </c>
      <c r="U464" s="11">
        <v>0</v>
      </c>
      <c r="V464" s="11">
        <v>0</v>
      </c>
      <c r="W464" s="11">
        <v>36300</v>
      </c>
      <c r="X464" s="9" t="s">
        <v>43</v>
      </c>
      <c r="Y464" s="12">
        <v>36300</v>
      </c>
      <c r="Z464" s="9"/>
      <c r="AA464" s="9"/>
      <c r="AB464" s="9"/>
    </row>
    <row r="465" spans="1:28" x14ac:dyDescent="0.25">
      <c r="A465" s="8" t="s">
        <v>807</v>
      </c>
      <c r="B465" s="8" t="s">
        <v>808</v>
      </c>
      <c r="C465" s="8" t="s">
        <v>37</v>
      </c>
      <c r="D465" s="8" t="s">
        <v>38</v>
      </c>
      <c r="E465" s="8" t="s">
        <v>39</v>
      </c>
      <c r="F465" s="8"/>
      <c r="G465" s="8" t="s">
        <v>40</v>
      </c>
      <c r="H465" s="8"/>
      <c r="I465" s="8"/>
      <c r="J465" s="9"/>
      <c r="K465" s="9" t="s">
        <v>84</v>
      </c>
      <c r="L465" s="9" t="s">
        <v>45</v>
      </c>
      <c r="M465" s="10">
        <v>1</v>
      </c>
      <c r="N465" s="11">
        <v>18000</v>
      </c>
      <c r="O465" s="11">
        <v>18000</v>
      </c>
      <c r="P465" s="11">
        <v>0</v>
      </c>
      <c r="Q465" s="11"/>
      <c r="R465" s="11"/>
      <c r="S465" s="11"/>
      <c r="T465" s="11"/>
      <c r="U465" s="11"/>
      <c r="V465" s="11"/>
      <c r="W465" s="11"/>
      <c r="X465" s="9"/>
      <c r="Y465" s="12"/>
      <c r="Z465" s="9"/>
      <c r="AA465" s="9"/>
      <c r="AB465" s="9"/>
    </row>
    <row r="466" spans="1:28" x14ac:dyDescent="0.25">
      <c r="A466" s="3" t="s">
        <v>809</v>
      </c>
      <c r="B466" s="3" t="s">
        <v>810</v>
      </c>
      <c r="C466" s="3" t="s">
        <v>37</v>
      </c>
      <c r="D466" s="3" t="s">
        <v>38</v>
      </c>
      <c r="E466" s="3" t="s">
        <v>39</v>
      </c>
      <c r="F466" s="3"/>
      <c r="G466" s="3" t="s">
        <v>40</v>
      </c>
      <c r="H466" s="3"/>
      <c r="I466" s="3"/>
      <c r="J466" s="4"/>
      <c r="K466" s="4" t="s">
        <v>79</v>
      </c>
      <c r="L466" s="4" t="s">
        <v>45</v>
      </c>
      <c r="M466" s="5">
        <v>1</v>
      </c>
      <c r="N466" s="6">
        <v>15000</v>
      </c>
      <c r="O466" s="6">
        <v>15000</v>
      </c>
      <c r="P466" s="6">
        <v>0</v>
      </c>
      <c r="Q466" s="6">
        <v>15000</v>
      </c>
      <c r="R466" s="6">
        <v>0</v>
      </c>
      <c r="S466" s="6">
        <v>0</v>
      </c>
      <c r="T466" s="6">
        <v>1500</v>
      </c>
      <c r="U466" s="6">
        <v>0</v>
      </c>
      <c r="V466" s="6">
        <v>0</v>
      </c>
      <c r="W466" s="6">
        <v>16500</v>
      </c>
      <c r="X466" s="4" t="s">
        <v>43</v>
      </c>
      <c r="Y466" s="7">
        <v>16500</v>
      </c>
      <c r="Z466" s="4"/>
      <c r="AA466" s="4"/>
      <c r="AB466" s="4"/>
    </row>
    <row r="467" spans="1:28" x14ac:dyDescent="0.25">
      <c r="A467" s="8" t="s">
        <v>811</v>
      </c>
      <c r="B467" s="8" t="s">
        <v>812</v>
      </c>
      <c r="C467" s="8" t="s">
        <v>37</v>
      </c>
      <c r="D467" s="8" t="s">
        <v>38</v>
      </c>
      <c r="E467" s="8" t="s">
        <v>39</v>
      </c>
      <c r="F467" s="8"/>
      <c r="G467" s="8" t="s">
        <v>40</v>
      </c>
      <c r="H467" s="8"/>
      <c r="I467" s="8"/>
      <c r="J467" s="9"/>
      <c r="K467" s="9" t="s">
        <v>147</v>
      </c>
      <c r="L467" s="9" t="s">
        <v>45</v>
      </c>
      <c r="M467" s="10">
        <v>1</v>
      </c>
      <c r="N467" s="11">
        <v>13000</v>
      </c>
      <c r="O467" s="11">
        <v>13000</v>
      </c>
      <c r="P467" s="11">
        <v>0</v>
      </c>
      <c r="Q467" s="11">
        <v>13000</v>
      </c>
      <c r="R467" s="11">
        <v>0</v>
      </c>
      <c r="S467" s="11">
        <v>0</v>
      </c>
      <c r="T467" s="11">
        <v>1300</v>
      </c>
      <c r="U467" s="11">
        <v>0</v>
      </c>
      <c r="V467" s="11">
        <v>0</v>
      </c>
      <c r="W467" s="11">
        <v>14300</v>
      </c>
      <c r="X467" s="9" t="s">
        <v>43</v>
      </c>
      <c r="Y467" s="12">
        <v>14300</v>
      </c>
      <c r="Z467" s="9"/>
      <c r="AA467" s="9"/>
      <c r="AB467" s="9"/>
    </row>
    <row r="468" spans="1:28" x14ac:dyDescent="0.25">
      <c r="A468" s="3" t="s">
        <v>813</v>
      </c>
      <c r="B468" s="3" t="s">
        <v>814</v>
      </c>
      <c r="C468" s="3" t="s">
        <v>37</v>
      </c>
      <c r="D468" s="3" t="s">
        <v>38</v>
      </c>
      <c r="E468" s="3" t="s">
        <v>39</v>
      </c>
      <c r="F468" s="3"/>
      <c r="G468" s="3" t="s">
        <v>40</v>
      </c>
      <c r="H468" s="3"/>
      <c r="I468" s="3"/>
      <c r="J468" s="4"/>
      <c r="K468" s="4" t="s">
        <v>132</v>
      </c>
      <c r="L468" s="4" t="s">
        <v>45</v>
      </c>
      <c r="M468" s="5">
        <v>1</v>
      </c>
      <c r="N468" s="6">
        <v>18000</v>
      </c>
      <c r="O468" s="6">
        <v>18000</v>
      </c>
      <c r="P468" s="6">
        <v>0</v>
      </c>
      <c r="Q468" s="6">
        <v>18000</v>
      </c>
      <c r="R468" s="6">
        <v>0</v>
      </c>
      <c r="S468" s="6">
        <v>0</v>
      </c>
      <c r="T468" s="6">
        <v>1800</v>
      </c>
      <c r="U468" s="6">
        <v>0</v>
      </c>
      <c r="V468" s="6">
        <v>0</v>
      </c>
      <c r="W468" s="6">
        <v>19800</v>
      </c>
      <c r="X468" s="4" t="s">
        <v>43</v>
      </c>
      <c r="Y468" s="7">
        <v>19800</v>
      </c>
      <c r="Z468" s="4"/>
      <c r="AA468" s="4"/>
      <c r="AB468" s="4"/>
    </row>
    <row r="469" spans="1:28" x14ac:dyDescent="0.25">
      <c r="A469" s="8" t="s">
        <v>815</v>
      </c>
      <c r="B469" s="8" t="s">
        <v>816</v>
      </c>
      <c r="C469" s="8" t="s">
        <v>37</v>
      </c>
      <c r="D469" s="8" t="s">
        <v>38</v>
      </c>
      <c r="E469" s="8" t="s">
        <v>39</v>
      </c>
      <c r="F469" s="8"/>
      <c r="G469" s="8" t="s">
        <v>40</v>
      </c>
      <c r="H469" s="8"/>
      <c r="I469" s="8"/>
      <c r="J469" s="9"/>
      <c r="K469" s="9" t="s">
        <v>79</v>
      </c>
      <c r="L469" s="9" t="s">
        <v>45</v>
      </c>
      <c r="M469" s="10">
        <v>1</v>
      </c>
      <c r="N469" s="11">
        <v>15000</v>
      </c>
      <c r="O469" s="11">
        <v>15000</v>
      </c>
      <c r="P469" s="11">
        <v>0</v>
      </c>
      <c r="Q469" s="11">
        <v>33000</v>
      </c>
      <c r="R469" s="11">
        <v>0</v>
      </c>
      <c r="S469" s="11">
        <v>0</v>
      </c>
      <c r="T469" s="11">
        <v>3300</v>
      </c>
      <c r="U469" s="11">
        <v>0</v>
      </c>
      <c r="V469" s="11">
        <v>0</v>
      </c>
      <c r="W469" s="11">
        <v>36300</v>
      </c>
      <c r="X469" s="9" t="s">
        <v>43</v>
      </c>
      <c r="Y469" s="12">
        <v>36300</v>
      </c>
      <c r="Z469" s="9"/>
      <c r="AA469" s="9"/>
      <c r="AB469" s="9"/>
    </row>
    <row r="470" spans="1:28" x14ac:dyDescent="0.25">
      <c r="A470" s="8" t="s">
        <v>815</v>
      </c>
      <c r="B470" s="8" t="s">
        <v>816</v>
      </c>
      <c r="C470" s="8" t="s">
        <v>37</v>
      </c>
      <c r="D470" s="8" t="s">
        <v>38</v>
      </c>
      <c r="E470" s="8" t="s">
        <v>39</v>
      </c>
      <c r="F470" s="8"/>
      <c r="G470" s="8" t="s">
        <v>40</v>
      </c>
      <c r="H470" s="8"/>
      <c r="I470" s="8"/>
      <c r="J470" s="9"/>
      <c r="K470" s="9" t="s">
        <v>66</v>
      </c>
      <c r="L470" s="9" t="s">
        <v>45</v>
      </c>
      <c r="M470" s="10">
        <v>1</v>
      </c>
      <c r="N470" s="11">
        <v>18000</v>
      </c>
      <c r="O470" s="11">
        <v>18000</v>
      </c>
      <c r="P470" s="11">
        <v>0</v>
      </c>
      <c r="Q470" s="11"/>
      <c r="R470" s="11"/>
      <c r="S470" s="11"/>
      <c r="T470" s="11"/>
      <c r="U470" s="11"/>
      <c r="V470" s="11"/>
      <c r="W470" s="11"/>
      <c r="X470" s="9"/>
      <c r="Y470" s="12"/>
      <c r="Z470" s="9"/>
      <c r="AA470" s="9"/>
      <c r="AB470" s="9"/>
    </row>
    <row r="471" spans="1:28" x14ac:dyDescent="0.25">
      <c r="A471" s="3" t="s">
        <v>817</v>
      </c>
      <c r="B471" s="3" t="s">
        <v>818</v>
      </c>
      <c r="C471" s="3" t="s">
        <v>37</v>
      </c>
      <c r="D471" s="3" t="s">
        <v>38</v>
      </c>
      <c r="E471" s="3" t="s">
        <v>39</v>
      </c>
      <c r="F471" s="3"/>
      <c r="G471" s="3" t="s">
        <v>40</v>
      </c>
      <c r="H471" s="3"/>
      <c r="I471" s="3"/>
      <c r="J471" s="4"/>
      <c r="K471" s="4" t="s">
        <v>66</v>
      </c>
      <c r="L471" s="4" t="s">
        <v>45</v>
      </c>
      <c r="M471" s="5">
        <v>1</v>
      </c>
      <c r="N471" s="6">
        <v>18000</v>
      </c>
      <c r="O471" s="6">
        <v>18000</v>
      </c>
      <c r="P471" s="6">
        <v>0</v>
      </c>
      <c r="Q471" s="6">
        <v>33000</v>
      </c>
      <c r="R471" s="6">
        <v>0</v>
      </c>
      <c r="S471" s="6">
        <v>0</v>
      </c>
      <c r="T471" s="6">
        <v>3300</v>
      </c>
      <c r="U471" s="6">
        <v>0</v>
      </c>
      <c r="V471" s="6">
        <v>0</v>
      </c>
      <c r="W471" s="6">
        <v>36300</v>
      </c>
      <c r="X471" s="4" t="s">
        <v>43</v>
      </c>
      <c r="Y471" s="7">
        <v>36300</v>
      </c>
      <c r="Z471" s="4"/>
      <c r="AA471" s="4"/>
      <c r="AB471" s="4"/>
    </row>
    <row r="472" spans="1:28" x14ac:dyDescent="0.25">
      <c r="A472" s="3" t="s">
        <v>817</v>
      </c>
      <c r="B472" s="3" t="s">
        <v>818</v>
      </c>
      <c r="C472" s="3" t="s">
        <v>37</v>
      </c>
      <c r="D472" s="3" t="s">
        <v>38</v>
      </c>
      <c r="E472" s="3" t="s">
        <v>39</v>
      </c>
      <c r="F472" s="3"/>
      <c r="G472" s="3" t="s">
        <v>40</v>
      </c>
      <c r="H472" s="3"/>
      <c r="I472" s="3"/>
      <c r="J472" s="4"/>
      <c r="K472" s="4" t="s">
        <v>79</v>
      </c>
      <c r="L472" s="4" t="s">
        <v>45</v>
      </c>
      <c r="M472" s="5">
        <v>1</v>
      </c>
      <c r="N472" s="6">
        <v>15000</v>
      </c>
      <c r="O472" s="6">
        <v>15000</v>
      </c>
      <c r="P472" s="6">
        <v>0</v>
      </c>
      <c r="Q472" s="6"/>
      <c r="R472" s="6"/>
      <c r="S472" s="6"/>
      <c r="T472" s="6"/>
      <c r="U472" s="6"/>
      <c r="V472" s="6"/>
      <c r="W472" s="6"/>
      <c r="X472" s="4"/>
      <c r="Y472" s="7"/>
      <c r="Z472" s="4"/>
      <c r="AA472" s="4"/>
      <c r="AB472" s="4"/>
    </row>
    <row r="473" spans="1:28" x14ac:dyDescent="0.25">
      <c r="A473" s="8" t="s">
        <v>819</v>
      </c>
      <c r="B473" s="8" t="s">
        <v>820</v>
      </c>
      <c r="C473" s="8" t="s">
        <v>37</v>
      </c>
      <c r="D473" s="8" t="s">
        <v>38</v>
      </c>
      <c r="E473" s="8" t="s">
        <v>39</v>
      </c>
      <c r="F473" s="8"/>
      <c r="G473" s="8" t="s">
        <v>40</v>
      </c>
      <c r="H473" s="8"/>
      <c r="I473" s="8"/>
      <c r="J473" s="9"/>
      <c r="K473" s="9" t="s">
        <v>41</v>
      </c>
      <c r="L473" s="9" t="s">
        <v>42</v>
      </c>
      <c r="M473" s="10">
        <v>1</v>
      </c>
      <c r="N473" s="11">
        <v>20000</v>
      </c>
      <c r="O473" s="11">
        <v>20000</v>
      </c>
      <c r="P473" s="11">
        <v>0</v>
      </c>
      <c r="Q473" s="11">
        <v>40000</v>
      </c>
      <c r="R473" s="11">
        <v>0</v>
      </c>
      <c r="S473" s="11">
        <v>0</v>
      </c>
      <c r="T473" s="11">
        <v>4000</v>
      </c>
      <c r="U473" s="11">
        <v>0</v>
      </c>
      <c r="V473" s="11">
        <v>0</v>
      </c>
      <c r="W473" s="11">
        <v>44000</v>
      </c>
      <c r="X473" s="9" t="s">
        <v>43</v>
      </c>
      <c r="Y473" s="12">
        <v>44000</v>
      </c>
      <c r="Z473" s="9"/>
      <c r="AA473" s="9"/>
      <c r="AB473" s="9"/>
    </row>
    <row r="474" spans="1:28" x14ac:dyDescent="0.25">
      <c r="A474" s="8" t="s">
        <v>819</v>
      </c>
      <c r="B474" s="8" t="s">
        <v>820</v>
      </c>
      <c r="C474" s="8" t="s">
        <v>37</v>
      </c>
      <c r="D474" s="8" t="s">
        <v>38</v>
      </c>
      <c r="E474" s="8" t="s">
        <v>39</v>
      </c>
      <c r="F474" s="8"/>
      <c r="G474" s="8" t="s">
        <v>40</v>
      </c>
      <c r="H474" s="8"/>
      <c r="I474" s="8"/>
      <c r="J474" s="9"/>
      <c r="K474" s="9" t="s">
        <v>127</v>
      </c>
      <c r="L474" s="9" t="s">
        <v>42</v>
      </c>
      <c r="M474" s="10">
        <v>1</v>
      </c>
      <c r="N474" s="11">
        <v>20000</v>
      </c>
      <c r="O474" s="11">
        <v>20000</v>
      </c>
      <c r="P474" s="11">
        <v>0</v>
      </c>
      <c r="Q474" s="11"/>
      <c r="R474" s="11"/>
      <c r="S474" s="11"/>
      <c r="T474" s="11"/>
      <c r="U474" s="11"/>
      <c r="V474" s="11"/>
      <c r="W474" s="11"/>
      <c r="X474" s="9"/>
      <c r="Y474" s="12"/>
      <c r="Z474" s="9"/>
      <c r="AA474" s="9"/>
      <c r="AB474" s="9"/>
    </row>
    <row r="475" spans="1:28" x14ac:dyDescent="0.25">
      <c r="A475" s="3" t="s">
        <v>821</v>
      </c>
      <c r="B475" s="3" t="s">
        <v>822</v>
      </c>
      <c r="C475" s="3" t="s">
        <v>37</v>
      </c>
      <c r="D475" s="3" t="s">
        <v>38</v>
      </c>
      <c r="E475" s="3" t="s">
        <v>39</v>
      </c>
      <c r="F475" s="3"/>
      <c r="G475" s="3" t="s">
        <v>40</v>
      </c>
      <c r="H475" s="3"/>
      <c r="I475" s="3"/>
      <c r="J475" s="4"/>
      <c r="K475" s="4" t="s">
        <v>66</v>
      </c>
      <c r="L475" s="4" t="s">
        <v>45</v>
      </c>
      <c r="M475" s="5">
        <v>1</v>
      </c>
      <c r="N475" s="6">
        <v>18000</v>
      </c>
      <c r="O475" s="6">
        <v>18000</v>
      </c>
      <c r="P475" s="6">
        <v>0</v>
      </c>
      <c r="Q475" s="6">
        <v>18000</v>
      </c>
      <c r="R475" s="6">
        <v>0</v>
      </c>
      <c r="S475" s="6">
        <v>0</v>
      </c>
      <c r="T475" s="6">
        <v>1800</v>
      </c>
      <c r="U475" s="6">
        <v>0</v>
      </c>
      <c r="V475" s="6">
        <v>0</v>
      </c>
      <c r="W475" s="6">
        <v>19800</v>
      </c>
      <c r="X475" s="4" t="s">
        <v>43</v>
      </c>
      <c r="Y475" s="7">
        <v>19800</v>
      </c>
      <c r="Z475" s="4"/>
      <c r="AA475" s="4"/>
      <c r="AB475" s="4"/>
    </row>
    <row r="476" spans="1:28" x14ac:dyDescent="0.25">
      <c r="A476" s="8" t="s">
        <v>823</v>
      </c>
      <c r="B476" s="8" t="s">
        <v>824</v>
      </c>
      <c r="C476" s="8" t="s">
        <v>37</v>
      </c>
      <c r="D476" s="8" t="s">
        <v>38</v>
      </c>
      <c r="E476" s="8" t="s">
        <v>39</v>
      </c>
      <c r="F476" s="8"/>
      <c r="G476" s="8" t="s">
        <v>40</v>
      </c>
      <c r="H476" s="8"/>
      <c r="I476" s="8"/>
      <c r="J476" s="9"/>
      <c r="K476" s="9" t="s">
        <v>79</v>
      </c>
      <c r="L476" s="9" t="s">
        <v>45</v>
      </c>
      <c r="M476" s="10">
        <v>1</v>
      </c>
      <c r="N476" s="11">
        <v>15000</v>
      </c>
      <c r="O476" s="11">
        <v>15000</v>
      </c>
      <c r="P476" s="11">
        <v>0</v>
      </c>
      <c r="Q476" s="11">
        <v>15000</v>
      </c>
      <c r="R476" s="11">
        <v>0</v>
      </c>
      <c r="S476" s="11">
        <v>0</v>
      </c>
      <c r="T476" s="11">
        <v>1500</v>
      </c>
      <c r="U476" s="11">
        <v>0</v>
      </c>
      <c r="V476" s="11">
        <v>0</v>
      </c>
      <c r="W476" s="11">
        <v>16500</v>
      </c>
      <c r="X476" s="9" t="s">
        <v>43</v>
      </c>
      <c r="Y476" s="12">
        <v>16500</v>
      </c>
      <c r="Z476" s="9"/>
      <c r="AA476" s="9"/>
      <c r="AB476" s="9"/>
    </row>
    <row r="477" spans="1:28" x14ac:dyDescent="0.25">
      <c r="A477" s="3" t="s">
        <v>825</v>
      </c>
      <c r="B477" s="3" t="s">
        <v>826</v>
      </c>
      <c r="C477" s="3" t="s">
        <v>37</v>
      </c>
      <c r="D477" s="3" t="s">
        <v>38</v>
      </c>
      <c r="E477" s="3" t="s">
        <v>39</v>
      </c>
      <c r="F477" s="3"/>
      <c r="G477" s="3" t="s">
        <v>40</v>
      </c>
      <c r="H477" s="3"/>
      <c r="I477" s="3"/>
      <c r="J477" s="4"/>
      <c r="K477" s="4" t="s">
        <v>238</v>
      </c>
      <c r="L477" s="4" t="s">
        <v>45</v>
      </c>
      <c r="M477" s="5">
        <v>1</v>
      </c>
      <c r="N477" s="6">
        <v>22000</v>
      </c>
      <c r="O477" s="6">
        <v>22000</v>
      </c>
      <c r="P477" s="6">
        <v>0</v>
      </c>
      <c r="Q477" s="6">
        <v>22000</v>
      </c>
      <c r="R477" s="6">
        <v>0</v>
      </c>
      <c r="S477" s="6">
        <v>0</v>
      </c>
      <c r="T477" s="6">
        <v>2200</v>
      </c>
      <c r="U477" s="6">
        <v>0</v>
      </c>
      <c r="V477" s="6">
        <v>0</v>
      </c>
      <c r="W477" s="6">
        <v>24200</v>
      </c>
      <c r="X477" s="4" t="s">
        <v>43</v>
      </c>
      <c r="Y477" s="7">
        <v>24200</v>
      </c>
      <c r="Z477" s="4"/>
      <c r="AA477" s="4"/>
      <c r="AB477" s="4"/>
    </row>
    <row r="478" spans="1:28" x14ac:dyDescent="0.25">
      <c r="A478" s="8" t="s">
        <v>827</v>
      </c>
      <c r="B478" s="8" t="s">
        <v>828</v>
      </c>
      <c r="C478" s="8" t="s">
        <v>37</v>
      </c>
      <c r="D478" s="8" t="s">
        <v>38</v>
      </c>
      <c r="E478" s="8" t="s">
        <v>39</v>
      </c>
      <c r="F478" s="8"/>
      <c r="G478" s="8" t="s">
        <v>40</v>
      </c>
      <c r="H478" s="8"/>
      <c r="I478" s="8"/>
      <c r="J478" s="9"/>
      <c r="K478" s="9" t="s">
        <v>147</v>
      </c>
      <c r="L478" s="9" t="s">
        <v>45</v>
      </c>
      <c r="M478" s="10">
        <v>1</v>
      </c>
      <c r="N478" s="11">
        <v>13000</v>
      </c>
      <c r="O478" s="11">
        <v>13000</v>
      </c>
      <c r="P478" s="11">
        <v>0</v>
      </c>
      <c r="Q478" s="11">
        <v>64000</v>
      </c>
      <c r="R478" s="11">
        <v>0</v>
      </c>
      <c r="S478" s="11">
        <v>0</v>
      </c>
      <c r="T478" s="11">
        <v>6400</v>
      </c>
      <c r="U478" s="11">
        <v>0</v>
      </c>
      <c r="V478" s="11">
        <v>0</v>
      </c>
      <c r="W478" s="11">
        <v>70400</v>
      </c>
      <c r="X478" s="9" t="s">
        <v>43</v>
      </c>
      <c r="Y478" s="12">
        <v>70400</v>
      </c>
      <c r="Z478" s="9"/>
      <c r="AA478" s="9"/>
      <c r="AB478" s="9"/>
    </row>
    <row r="479" spans="1:28" x14ac:dyDescent="0.25">
      <c r="A479" s="8" t="s">
        <v>827</v>
      </c>
      <c r="B479" s="8" t="s">
        <v>828</v>
      </c>
      <c r="C479" s="8" t="s">
        <v>37</v>
      </c>
      <c r="D479" s="8" t="s">
        <v>38</v>
      </c>
      <c r="E479" s="8" t="s">
        <v>39</v>
      </c>
      <c r="F479" s="8"/>
      <c r="G479" s="8" t="s">
        <v>40</v>
      </c>
      <c r="H479" s="8"/>
      <c r="I479" s="8"/>
      <c r="J479" s="9"/>
      <c r="K479" s="9" t="s">
        <v>84</v>
      </c>
      <c r="L479" s="9" t="s">
        <v>45</v>
      </c>
      <c r="M479" s="10">
        <v>2</v>
      </c>
      <c r="N479" s="11">
        <v>18000</v>
      </c>
      <c r="O479" s="11">
        <v>36000</v>
      </c>
      <c r="P479" s="11">
        <v>0</v>
      </c>
      <c r="Q479" s="11"/>
      <c r="R479" s="11"/>
      <c r="S479" s="11"/>
      <c r="T479" s="11"/>
      <c r="U479" s="11"/>
      <c r="V479" s="11"/>
      <c r="W479" s="11"/>
      <c r="X479" s="9"/>
      <c r="Y479" s="12"/>
      <c r="Z479" s="9"/>
      <c r="AA479" s="9"/>
      <c r="AB479" s="9"/>
    </row>
    <row r="480" spans="1:28" x14ac:dyDescent="0.25">
      <c r="A480" s="8" t="s">
        <v>827</v>
      </c>
      <c r="B480" s="8" t="s">
        <v>828</v>
      </c>
      <c r="C480" s="8" t="s">
        <v>37</v>
      </c>
      <c r="D480" s="8" t="s">
        <v>38</v>
      </c>
      <c r="E480" s="8" t="s">
        <v>39</v>
      </c>
      <c r="F480" s="8"/>
      <c r="G480" s="8" t="s">
        <v>40</v>
      </c>
      <c r="H480" s="8"/>
      <c r="I480" s="8"/>
      <c r="J480" s="9"/>
      <c r="K480" s="9" t="s">
        <v>79</v>
      </c>
      <c r="L480" s="9" t="s">
        <v>45</v>
      </c>
      <c r="M480" s="10">
        <v>1</v>
      </c>
      <c r="N480" s="11">
        <v>15000</v>
      </c>
      <c r="O480" s="11">
        <v>15000</v>
      </c>
      <c r="P480" s="11">
        <v>0</v>
      </c>
      <c r="Q480" s="11"/>
      <c r="R480" s="11"/>
      <c r="S480" s="11"/>
      <c r="T480" s="11"/>
      <c r="U480" s="11"/>
      <c r="V480" s="11"/>
      <c r="W480" s="11"/>
      <c r="X480" s="9"/>
      <c r="Y480" s="12"/>
      <c r="Z480" s="9"/>
      <c r="AA480" s="9"/>
      <c r="AB480" s="9"/>
    </row>
    <row r="481" spans="1:28" x14ac:dyDescent="0.25">
      <c r="A481" s="3" t="s">
        <v>829</v>
      </c>
      <c r="B481" s="3" t="s">
        <v>830</v>
      </c>
      <c r="C481" s="3" t="s">
        <v>37</v>
      </c>
      <c r="D481" s="3" t="s">
        <v>38</v>
      </c>
      <c r="E481" s="3" t="s">
        <v>39</v>
      </c>
      <c r="F481" s="3"/>
      <c r="G481" s="3" t="s">
        <v>40</v>
      </c>
      <c r="H481" s="3"/>
      <c r="I481" s="3"/>
      <c r="J481" s="4"/>
      <c r="K481" s="4" t="s">
        <v>84</v>
      </c>
      <c r="L481" s="4" t="s">
        <v>45</v>
      </c>
      <c r="M481" s="5">
        <v>1</v>
      </c>
      <c r="N481" s="6">
        <v>18000</v>
      </c>
      <c r="O481" s="6">
        <v>18000</v>
      </c>
      <c r="P481" s="6">
        <v>0</v>
      </c>
      <c r="Q481" s="6">
        <v>58000</v>
      </c>
      <c r="R481" s="6">
        <v>0</v>
      </c>
      <c r="S481" s="6">
        <v>0</v>
      </c>
      <c r="T481" s="6">
        <v>5800</v>
      </c>
      <c r="U481" s="6">
        <v>0</v>
      </c>
      <c r="V481" s="6">
        <v>0</v>
      </c>
      <c r="W481" s="6">
        <v>63800</v>
      </c>
      <c r="X481" s="4" t="s">
        <v>43</v>
      </c>
      <c r="Y481" s="7">
        <v>63800</v>
      </c>
      <c r="Z481" s="4"/>
      <c r="AA481" s="4"/>
      <c r="AB481" s="4"/>
    </row>
    <row r="482" spans="1:28" x14ac:dyDescent="0.25">
      <c r="A482" s="3" t="s">
        <v>829</v>
      </c>
      <c r="B482" s="3" t="s">
        <v>830</v>
      </c>
      <c r="C482" s="3" t="s">
        <v>37</v>
      </c>
      <c r="D482" s="3" t="s">
        <v>38</v>
      </c>
      <c r="E482" s="3" t="s">
        <v>39</v>
      </c>
      <c r="F482" s="3"/>
      <c r="G482" s="3" t="s">
        <v>40</v>
      </c>
      <c r="H482" s="3"/>
      <c r="I482" s="3"/>
      <c r="J482" s="4"/>
      <c r="K482" s="4" t="s">
        <v>132</v>
      </c>
      <c r="L482" s="4" t="s">
        <v>45</v>
      </c>
      <c r="M482" s="5">
        <v>1</v>
      </c>
      <c r="N482" s="6">
        <v>18000</v>
      </c>
      <c r="O482" s="6">
        <v>18000</v>
      </c>
      <c r="P482" s="6">
        <v>0</v>
      </c>
      <c r="Q482" s="6"/>
      <c r="R482" s="6"/>
      <c r="S482" s="6"/>
      <c r="T482" s="6"/>
      <c r="U482" s="6"/>
      <c r="V482" s="6"/>
      <c r="W482" s="6"/>
      <c r="X482" s="4"/>
      <c r="Y482" s="7"/>
      <c r="Z482" s="4"/>
      <c r="AA482" s="4"/>
      <c r="AB482" s="4"/>
    </row>
    <row r="483" spans="1:28" x14ac:dyDescent="0.25">
      <c r="A483" s="3" t="s">
        <v>829</v>
      </c>
      <c r="B483" s="3" t="s">
        <v>830</v>
      </c>
      <c r="C483" s="3" t="s">
        <v>37</v>
      </c>
      <c r="D483" s="3" t="s">
        <v>38</v>
      </c>
      <c r="E483" s="3" t="s">
        <v>39</v>
      </c>
      <c r="F483" s="3"/>
      <c r="G483" s="3" t="s">
        <v>40</v>
      </c>
      <c r="H483" s="3"/>
      <c r="I483" s="3"/>
      <c r="J483" s="4"/>
      <c r="K483" s="4" t="s">
        <v>238</v>
      </c>
      <c r="L483" s="4" t="s">
        <v>45</v>
      </c>
      <c r="M483" s="5">
        <v>1</v>
      </c>
      <c r="N483" s="6">
        <v>22000</v>
      </c>
      <c r="O483" s="6">
        <v>22000</v>
      </c>
      <c r="P483" s="6">
        <v>0</v>
      </c>
      <c r="Q483" s="6"/>
      <c r="R483" s="6"/>
      <c r="S483" s="6"/>
      <c r="T483" s="6"/>
      <c r="U483" s="6"/>
      <c r="V483" s="6"/>
      <c r="W483" s="6"/>
      <c r="X483" s="4"/>
      <c r="Y483" s="7"/>
      <c r="Z483" s="4"/>
      <c r="AA483" s="4"/>
      <c r="AB483" s="4"/>
    </row>
    <row r="484" spans="1:28" x14ac:dyDescent="0.25">
      <c r="A484" s="8" t="s">
        <v>831</v>
      </c>
      <c r="B484" s="8" t="s">
        <v>832</v>
      </c>
      <c r="C484" s="8" t="s">
        <v>37</v>
      </c>
      <c r="D484" s="8" t="s">
        <v>38</v>
      </c>
      <c r="E484" s="8" t="s">
        <v>39</v>
      </c>
      <c r="F484" s="8"/>
      <c r="G484" s="8" t="s">
        <v>40</v>
      </c>
      <c r="H484" s="8"/>
      <c r="I484" s="8"/>
      <c r="J484" s="9"/>
      <c r="K484" s="9" t="s">
        <v>132</v>
      </c>
      <c r="L484" s="9" t="s">
        <v>45</v>
      </c>
      <c r="M484" s="10">
        <v>1</v>
      </c>
      <c r="N484" s="11">
        <v>18000</v>
      </c>
      <c r="O484" s="11">
        <v>18000</v>
      </c>
      <c r="P484" s="11">
        <v>0</v>
      </c>
      <c r="Q484" s="11">
        <v>18000</v>
      </c>
      <c r="R484" s="11">
        <v>0</v>
      </c>
      <c r="S484" s="11">
        <v>0</v>
      </c>
      <c r="T484" s="11">
        <v>1800</v>
      </c>
      <c r="U484" s="11">
        <v>0</v>
      </c>
      <c r="V484" s="11">
        <v>0</v>
      </c>
      <c r="W484" s="11">
        <v>19800</v>
      </c>
      <c r="X484" s="9" t="s">
        <v>43</v>
      </c>
      <c r="Y484" s="12">
        <v>19800</v>
      </c>
      <c r="Z484" s="9"/>
      <c r="AA484" s="9"/>
      <c r="AB484" s="9"/>
    </row>
    <row r="485" spans="1:28" x14ac:dyDescent="0.25">
      <c r="A485" s="3" t="s">
        <v>833</v>
      </c>
      <c r="B485" s="3" t="s">
        <v>834</v>
      </c>
      <c r="C485" s="3" t="s">
        <v>37</v>
      </c>
      <c r="D485" s="3" t="s">
        <v>38</v>
      </c>
      <c r="E485" s="3" t="s">
        <v>39</v>
      </c>
      <c r="F485" s="3"/>
      <c r="G485" s="3" t="s">
        <v>40</v>
      </c>
      <c r="H485" s="3"/>
      <c r="I485" s="3"/>
      <c r="J485" s="4"/>
      <c r="K485" s="4" t="s">
        <v>66</v>
      </c>
      <c r="L485" s="4" t="s">
        <v>45</v>
      </c>
      <c r="M485" s="5">
        <v>1</v>
      </c>
      <c r="N485" s="6">
        <v>18000</v>
      </c>
      <c r="O485" s="6">
        <v>18000</v>
      </c>
      <c r="P485" s="6">
        <v>0</v>
      </c>
      <c r="Q485" s="6">
        <v>18000</v>
      </c>
      <c r="R485" s="6">
        <v>0</v>
      </c>
      <c r="S485" s="6">
        <v>0</v>
      </c>
      <c r="T485" s="6">
        <v>1800</v>
      </c>
      <c r="U485" s="6">
        <v>0</v>
      </c>
      <c r="V485" s="6">
        <v>0</v>
      </c>
      <c r="W485" s="6">
        <v>19800</v>
      </c>
      <c r="X485" s="4" t="s">
        <v>43</v>
      </c>
      <c r="Y485" s="7">
        <v>19800</v>
      </c>
      <c r="Z485" s="4"/>
      <c r="AA485" s="4"/>
      <c r="AB485" s="4"/>
    </row>
    <row r="486" spans="1:28" x14ac:dyDescent="0.25">
      <c r="W486" s="17"/>
      <c r="Y486" s="17"/>
    </row>
  </sheetData>
  <mergeCells count="1">
    <mergeCell ref="A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E3E29-0A88-493A-935D-D965ECD5B3A2}">
  <dimension ref="B3:L441"/>
  <sheetViews>
    <sheetView topLeftCell="A16" workbookViewId="0">
      <selection activeCell="B11" sqref="B11"/>
    </sheetView>
  </sheetViews>
  <sheetFormatPr defaultRowHeight="15" x14ac:dyDescent="0.25"/>
  <cols>
    <col min="2" max="2" width="12.28515625" bestFit="1" customWidth="1"/>
    <col min="3" max="3" width="20.85546875" bestFit="1" customWidth="1"/>
    <col min="4" max="4" width="22.42578125" customWidth="1"/>
    <col min="5" max="6" width="15.140625" bestFit="1" customWidth="1"/>
    <col min="7" max="7" width="20.85546875" bestFit="1" customWidth="1"/>
    <col min="11" max="11" width="18.42578125" bestFit="1" customWidth="1"/>
    <col min="12" max="12" width="12.85546875" bestFit="1" customWidth="1"/>
  </cols>
  <sheetData>
    <row r="3" spans="2:12" x14ac:dyDescent="0.25">
      <c r="B3" t="s">
        <v>841</v>
      </c>
    </row>
    <row r="4" spans="2:12" x14ac:dyDescent="0.25">
      <c r="B4" s="13" t="s">
        <v>836</v>
      </c>
      <c r="C4" t="s">
        <v>837</v>
      </c>
      <c r="E4" t="s">
        <v>838</v>
      </c>
    </row>
    <row r="5" spans="2:12" x14ac:dyDescent="0.25">
      <c r="B5" s="14" t="s">
        <v>42</v>
      </c>
      <c r="C5">
        <v>1660000</v>
      </c>
      <c r="E5" s="15">
        <f>GETPIVOTDATA("Penjualan Kotor",$B$4,"Kategori","Single Origin")/GETPIVOTDATA("Penjualan Kotor",$B$4)</f>
        <v>0.18622391743325106</v>
      </c>
      <c r="F5" s="16">
        <f>1-E5</f>
        <v>0.81377608256674894</v>
      </c>
    </row>
    <row r="6" spans="2:12" x14ac:dyDescent="0.25">
      <c r="B6" s="14" t="s">
        <v>45</v>
      </c>
      <c r="C6">
        <v>7254000</v>
      </c>
      <c r="E6" s="15">
        <f>GETPIVOTDATA("Penjualan Kotor",$B$4,"Kategori","Special Cold Brew")/GETPIVOTDATA("Penjualan Kotor",$B$4)</f>
        <v>0.81377608256674894</v>
      </c>
      <c r="F6" s="16">
        <f>1-E6</f>
        <v>0.18622391743325106</v>
      </c>
      <c r="G6" s="23"/>
      <c r="H6" s="24"/>
      <c r="I6" s="25"/>
    </row>
    <row r="7" spans="2:12" x14ac:dyDescent="0.25">
      <c r="B7" s="14" t="s">
        <v>835</v>
      </c>
      <c r="C7">
        <v>8914000</v>
      </c>
      <c r="E7" s="16"/>
      <c r="G7" s="26"/>
      <c r="H7" s="27"/>
      <c r="I7" s="28"/>
    </row>
    <row r="8" spans="2:12" x14ac:dyDescent="0.25">
      <c r="G8" s="26"/>
      <c r="H8" s="27"/>
      <c r="I8" s="28"/>
      <c r="K8" s="13" t="s">
        <v>836</v>
      </c>
    </row>
    <row r="9" spans="2:12" x14ac:dyDescent="0.25">
      <c r="B9" t="s">
        <v>842</v>
      </c>
      <c r="G9" s="26"/>
      <c r="H9" s="27"/>
      <c r="I9" s="28"/>
      <c r="K9" s="32">
        <v>13000</v>
      </c>
      <c r="L9" s="34">
        <f>MAX(K9:K24)</f>
        <v>22000</v>
      </c>
    </row>
    <row r="10" spans="2:12" x14ac:dyDescent="0.25">
      <c r="B10" t="s">
        <v>837</v>
      </c>
      <c r="G10" s="26"/>
      <c r="H10" s="27"/>
      <c r="I10" s="28"/>
      <c r="K10" s="33" t="s">
        <v>147</v>
      </c>
      <c r="L10" t="str">
        <f>K24</f>
        <v>Chocolate</v>
      </c>
    </row>
    <row r="11" spans="2:12" x14ac:dyDescent="0.25">
      <c r="B11" s="35">
        <v>8914000</v>
      </c>
      <c r="G11" s="26"/>
      <c r="H11" s="27"/>
      <c r="I11" s="28"/>
      <c r="K11" s="32">
        <v>15000</v>
      </c>
    </row>
    <row r="12" spans="2:12" x14ac:dyDescent="0.25">
      <c r="G12" s="26"/>
      <c r="H12" s="27"/>
      <c r="I12" s="28"/>
      <c r="K12" s="33" t="s">
        <v>79</v>
      </c>
    </row>
    <row r="13" spans="2:12" x14ac:dyDescent="0.25">
      <c r="B13" t="s">
        <v>843</v>
      </c>
      <c r="G13" s="26"/>
      <c r="H13" s="27"/>
      <c r="I13" s="28"/>
      <c r="K13" s="33" t="s">
        <v>48</v>
      </c>
    </row>
    <row r="14" spans="2:12" x14ac:dyDescent="0.25">
      <c r="B14" s="13" t="s">
        <v>836</v>
      </c>
      <c r="C14" t="s">
        <v>840</v>
      </c>
      <c r="E14" t="s">
        <v>838</v>
      </c>
      <c r="G14" s="26"/>
      <c r="H14" s="27"/>
      <c r="I14" s="28"/>
      <c r="K14" s="32">
        <v>18000</v>
      </c>
    </row>
    <row r="15" spans="2:12" x14ac:dyDescent="0.25">
      <c r="B15" s="14" t="s">
        <v>51</v>
      </c>
      <c r="C15" s="35">
        <v>762000</v>
      </c>
      <c r="D15" s="20">
        <f>MAX(C15:C25)</f>
        <v>3016000</v>
      </c>
      <c r="E15" s="15">
        <f>GETPIVOTDATA("Subtotal",$B$14,"Nama Produk","Aceh Gayo")/GETPIVOTDATA("Subtotal",$B$14)</f>
        <v>8.5483509086829709E-2</v>
      </c>
      <c r="F15" s="16">
        <f>1-E15</f>
        <v>0.91451649091317033</v>
      </c>
      <c r="G15" s="26"/>
      <c r="H15" s="27"/>
      <c r="I15" s="28"/>
      <c r="K15" s="33" t="s">
        <v>66</v>
      </c>
    </row>
    <row r="16" spans="2:12" x14ac:dyDescent="0.25">
      <c r="B16" s="14" t="s">
        <v>79</v>
      </c>
      <c r="C16" s="35">
        <v>995000</v>
      </c>
      <c r="D16" s="19" t="str">
        <f>INDEX(B15:B25,MATCH(D15,C15:C25,0))</f>
        <v>Bigbensu</v>
      </c>
      <c r="E16" s="15">
        <f>GETPIVOTDATA("Subtotal",$B$14,"Nama Produk","Bigben Original")/GETPIVOTDATA("Subtotal",$B$14)</f>
        <v>0.11162216737715952</v>
      </c>
      <c r="F16" s="16">
        <f t="shared" ref="F16:F25" si="0">1-E16</f>
        <v>0.88837783262284042</v>
      </c>
      <c r="G16" s="26"/>
      <c r="H16" s="27"/>
      <c r="I16" s="28"/>
      <c r="K16" s="33" t="s">
        <v>84</v>
      </c>
    </row>
    <row r="17" spans="2:11" x14ac:dyDescent="0.25">
      <c r="B17" s="14" t="s">
        <v>48</v>
      </c>
      <c r="C17" s="35">
        <v>3016000</v>
      </c>
      <c r="E17" s="15">
        <f>GETPIVOTDATA("Subtotal",$B$14,"Nama Produk","Bigbensu")/GETPIVOTDATA("Subtotal",$B$14)</f>
        <v>0.33834417769800312</v>
      </c>
      <c r="F17" s="16">
        <f t="shared" si="0"/>
        <v>0.66165582230199682</v>
      </c>
      <c r="G17" s="26"/>
      <c r="H17" s="27"/>
      <c r="I17" s="28"/>
      <c r="K17" s="33" t="s">
        <v>44</v>
      </c>
    </row>
    <row r="18" spans="2:11" x14ac:dyDescent="0.25">
      <c r="B18" s="14" t="s">
        <v>66</v>
      </c>
      <c r="C18" s="35">
        <v>790000</v>
      </c>
      <c r="E18" s="15">
        <f>GETPIVOTDATA("Subtotal",$B$14,"Nama Produk","Caramel Latte")/GETPIVOTDATA("Subtotal",$B$14)</f>
        <v>8.8624635404980931E-2</v>
      </c>
      <c r="F18" s="16">
        <f>1-E18</f>
        <v>0.91137536459501911</v>
      </c>
      <c r="G18" s="26"/>
      <c r="H18" s="27"/>
      <c r="I18" s="28"/>
      <c r="K18" s="33" t="s">
        <v>132</v>
      </c>
    </row>
    <row r="19" spans="2:11" x14ac:dyDescent="0.25">
      <c r="B19" s="14" t="s">
        <v>238</v>
      </c>
      <c r="C19" s="35">
        <v>447000</v>
      </c>
      <c r="E19" s="15">
        <f>GETPIVOTDATA("Subtotal",$B$14,"Nama Produk","Chocolate")/GETPIVOTDATA("Subtotal",$B$14)</f>
        <v>5.0145838007628452E-2</v>
      </c>
      <c r="F19" s="16">
        <f t="shared" si="0"/>
        <v>0.94985416199237149</v>
      </c>
      <c r="G19" s="26"/>
      <c r="H19" s="27"/>
      <c r="I19" s="28"/>
      <c r="K19" s="32">
        <v>20000</v>
      </c>
    </row>
    <row r="20" spans="2:11" x14ac:dyDescent="0.25">
      <c r="B20" s="14" t="s">
        <v>41</v>
      </c>
      <c r="C20" s="35">
        <v>473000</v>
      </c>
      <c r="E20" s="15">
        <f>GETPIVOTDATA("Subtotal",$B$14,"Nama Produk","Flores Bajawa")/GETPIVOTDATA("Subtotal",$B$14)</f>
        <v>5.3062598160197441E-2</v>
      </c>
      <c r="F20" s="16">
        <f>1-E20</f>
        <v>0.94693740183980257</v>
      </c>
      <c r="G20" s="26"/>
      <c r="H20" s="27"/>
      <c r="I20" s="28"/>
      <c r="K20" s="33" t="s">
        <v>51</v>
      </c>
    </row>
    <row r="21" spans="2:11" x14ac:dyDescent="0.25">
      <c r="B21" s="14" t="s">
        <v>84</v>
      </c>
      <c r="C21" s="35">
        <v>857000</v>
      </c>
      <c r="E21" s="15">
        <f>GETPIVOTDATA("Subtotal",$B$14,"Nama Produk","Greentea Latte")/GETPIVOTDATA("Subtotal",$B$14)</f>
        <v>9.6140901951985644E-2</v>
      </c>
      <c r="F21" s="16">
        <f t="shared" si="0"/>
        <v>0.90385909804801434</v>
      </c>
      <c r="G21" s="26"/>
      <c r="H21" s="27"/>
      <c r="I21" s="28"/>
      <c r="K21" s="33" t="s">
        <v>41</v>
      </c>
    </row>
    <row r="22" spans="2:11" x14ac:dyDescent="0.25">
      <c r="B22" s="14" t="s">
        <v>44</v>
      </c>
      <c r="C22" s="35">
        <v>794000</v>
      </c>
      <c r="E22" s="15">
        <f>GETPIVOTDATA("Subtotal",$B$14,"Nama Produk","Hazelnut Latte")/GETPIVOTDATA("Subtotal",$B$14)</f>
        <v>8.9073367736145395E-2</v>
      </c>
      <c r="F22" s="16">
        <f t="shared" si="0"/>
        <v>0.91092663226385462</v>
      </c>
      <c r="G22" s="26"/>
      <c r="H22" s="27"/>
      <c r="I22" s="28"/>
      <c r="K22" s="33" t="s">
        <v>127</v>
      </c>
    </row>
    <row r="23" spans="2:11" x14ac:dyDescent="0.25">
      <c r="B23" s="14" t="s">
        <v>127</v>
      </c>
      <c r="C23" s="35">
        <v>340000</v>
      </c>
      <c r="E23" s="15">
        <f>GETPIVOTDATA("Subtotal",$B$14,"Nama Produk","Java Preanger")/GETPIVOTDATA("Subtotal",$B$14)</f>
        <v>3.8142248148979131E-2</v>
      </c>
      <c r="F23" s="16">
        <f t="shared" si="0"/>
        <v>0.96185775185102085</v>
      </c>
      <c r="G23" s="29"/>
      <c r="H23" s="30"/>
      <c r="I23" s="31"/>
      <c r="K23" s="32">
        <v>22000</v>
      </c>
    </row>
    <row r="24" spans="2:11" x14ac:dyDescent="0.25">
      <c r="B24" s="14" t="s">
        <v>147</v>
      </c>
      <c r="C24" s="35">
        <v>227000</v>
      </c>
      <c r="E24" s="15">
        <f>GETPIVOTDATA("Subtotal",$B$14,"Nama Produk","Milk Berry")/GETPIVOTDATA("Subtotal",$B$14)</f>
        <v>2.5465559793583128E-2</v>
      </c>
      <c r="F24" s="16">
        <f t="shared" si="0"/>
        <v>0.97453444020641689</v>
      </c>
      <c r="K24" s="33" t="s">
        <v>238</v>
      </c>
    </row>
    <row r="25" spans="2:11" x14ac:dyDescent="0.25">
      <c r="B25" s="14" t="s">
        <v>132</v>
      </c>
      <c r="C25" s="35">
        <v>213000</v>
      </c>
      <c r="E25" s="15">
        <f>GETPIVOTDATA("Subtotal",$B$14,"Nama Produk","Vanilla Latte")/GETPIVOTDATA("Subtotal",$B$14)</f>
        <v>2.3894996634507518E-2</v>
      </c>
      <c r="F25" s="16">
        <f t="shared" si="0"/>
        <v>0.97610500336549244</v>
      </c>
      <c r="K25" s="32" t="s">
        <v>835</v>
      </c>
    </row>
    <row r="26" spans="2:11" x14ac:dyDescent="0.25">
      <c r="B26" s="14" t="s">
        <v>835</v>
      </c>
      <c r="C26" s="35">
        <v>8914000</v>
      </c>
      <c r="E26" s="16"/>
    </row>
    <row r="28" spans="2:11" x14ac:dyDescent="0.25">
      <c r="B28" t="s">
        <v>844</v>
      </c>
    </row>
    <row r="29" spans="2:11" x14ac:dyDescent="0.25">
      <c r="B29" s="13" t="s">
        <v>836</v>
      </c>
      <c r="C29" t="s">
        <v>845</v>
      </c>
      <c r="E29" t="s">
        <v>838</v>
      </c>
      <c r="G29" t="s">
        <v>845</v>
      </c>
    </row>
    <row r="30" spans="2:11" x14ac:dyDescent="0.25">
      <c r="B30" s="14" t="s">
        <v>51</v>
      </c>
      <c r="C30">
        <v>37</v>
      </c>
      <c r="D30" s="19">
        <f>MAX(C30:C40)</f>
        <v>185</v>
      </c>
      <c r="E30" s="15">
        <f>GETPIVOTDATA("Jumlah Produk",$B$29,"Nama Produk","Aceh Gayo")/GETPIVOTDATA("Jumlah Produk",$B$29)</f>
        <v>7.020872865275142E-2</v>
      </c>
      <c r="F30" s="16">
        <f>1-E30</f>
        <v>0.92979127134724859</v>
      </c>
      <c r="G30">
        <v>527</v>
      </c>
    </row>
    <row r="31" spans="2:11" x14ac:dyDescent="0.25">
      <c r="B31" s="14" t="s">
        <v>79</v>
      </c>
      <c r="C31">
        <v>60</v>
      </c>
      <c r="D31" s="22" t="str">
        <f>INDEX(B30:B40,MATCH(D30,C30:C40,0))</f>
        <v>Bigbensu</v>
      </c>
      <c r="E31" s="15">
        <f>GETPIVOTDATA("Jumlah Produk",$B$29,"Nama Produk","Bigben Original")/GETPIVOTDATA("Jumlah Produk",$B$29)</f>
        <v>0.11385199240986717</v>
      </c>
      <c r="F31" s="16">
        <f t="shared" ref="F31:F40" si="1">1-E31</f>
        <v>0.88614800759013279</v>
      </c>
    </row>
    <row r="32" spans="2:11" x14ac:dyDescent="0.25">
      <c r="B32" s="14" t="s">
        <v>48</v>
      </c>
      <c r="C32">
        <v>185</v>
      </c>
      <c r="E32" s="15">
        <f>GETPIVOTDATA("Jumlah Produk",$B$29,"Nama Produk","Bigbensu")/GETPIVOTDATA("Jumlah Produk",$B$29)</f>
        <v>0.35104364326375709</v>
      </c>
      <c r="F32" s="16">
        <f t="shared" si="1"/>
        <v>0.64895635673624286</v>
      </c>
    </row>
    <row r="33" spans="2:6" x14ac:dyDescent="0.25">
      <c r="B33" s="14" t="s">
        <v>66</v>
      </c>
      <c r="C33">
        <v>41</v>
      </c>
      <c r="E33" s="15">
        <f>GETPIVOTDATA("Jumlah Produk",$B$29,"Nama Produk","Caramel Latte")/GETPIVOTDATA("Jumlah Produk",$B$29)</f>
        <v>7.7798861480075907E-2</v>
      </c>
      <c r="F33" s="16">
        <f t="shared" si="1"/>
        <v>0.92220113851992414</v>
      </c>
    </row>
    <row r="34" spans="2:6" x14ac:dyDescent="0.25">
      <c r="B34" s="14" t="s">
        <v>238</v>
      </c>
      <c r="C34">
        <v>23</v>
      </c>
      <c r="E34" s="15">
        <f>GETPIVOTDATA("Jumlah Produk",$B$29,"Nama Produk","Chocolate")/GETPIVOTDATA("Jumlah Produk",$B$29)</f>
        <v>4.3643263757115747E-2</v>
      </c>
      <c r="F34" s="16">
        <f t="shared" si="1"/>
        <v>0.9563567362428842</v>
      </c>
    </row>
    <row r="35" spans="2:6" x14ac:dyDescent="0.25">
      <c r="B35" s="14" t="s">
        <v>41</v>
      </c>
      <c r="C35">
        <v>25</v>
      </c>
      <c r="E35" s="15">
        <f>GETPIVOTDATA("Jumlah Produk",$B$29,"Nama Produk","Flores Bajawa")/GETPIVOTDATA("Jumlah Produk",$B$29)</f>
        <v>4.743833017077799E-2</v>
      </c>
      <c r="F35" s="16">
        <f t="shared" si="1"/>
        <v>0.95256166982922197</v>
      </c>
    </row>
    <row r="36" spans="2:6" x14ac:dyDescent="0.25">
      <c r="B36" s="14" t="s">
        <v>84</v>
      </c>
      <c r="C36">
        <v>47</v>
      </c>
      <c r="E36" s="15">
        <f>GETPIVOTDATA("Jumlah Produk",$B$29,"Nama Produk","Greentea Latte")/GETPIVOTDATA("Jumlah Produk",$B$29)</f>
        <v>8.9184060721062622E-2</v>
      </c>
      <c r="F36" s="16">
        <f t="shared" si="1"/>
        <v>0.91081593927893734</v>
      </c>
    </row>
    <row r="37" spans="2:6" x14ac:dyDescent="0.25">
      <c r="B37" s="14" t="s">
        <v>44</v>
      </c>
      <c r="C37">
        <v>52</v>
      </c>
      <c r="E37" s="15">
        <f>GETPIVOTDATA("Jumlah Produk",$B$29,"Nama Produk","Hazelnut Latte")/GETPIVOTDATA("Jumlah Produk",$B$29)</f>
        <v>9.8671726755218223E-2</v>
      </c>
      <c r="F37" s="16">
        <f t="shared" si="1"/>
        <v>0.90132827324478182</v>
      </c>
    </row>
    <row r="38" spans="2:6" x14ac:dyDescent="0.25">
      <c r="B38" s="14" t="s">
        <v>127</v>
      </c>
      <c r="C38">
        <v>21</v>
      </c>
      <c r="E38" s="15">
        <f>GETPIVOTDATA("Jumlah Produk",$B$29,"Nama Produk","Java Preanger")/GETPIVOTDATA("Jumlah Produk",$B$29)</f>
        <v>3.9848197343453511E-2</v>
      </c>
      <c r="F38" s="16">
        <f t="shared" si="1"/>
        <v>0.96015180265654654</v>
      </c>
    </row>
    <row r="39" spans="2:6" x14ac:dyDescent="0.25">
      <c r="B39" s="14" t="s">
        <v>147</v>
      </c>
      <c r="C39">
        <v>19</v>
      </c>
      <c r="E39" s="15">
        <f>GETPIVOTDATA("Jumlah Produk",$B$29,"Nama Produk","Milk Berry")/GETPIVOTDATA("Jumlah Produk",$B$29)</f>
        <v>3.6053130929791274E-2</v>
      </c>
      <c r="F39" s="16">
        <f t="shared" si="1"/>
        <v>0.96394686907020877</v>
      </c>
    </row>
    <row r="40" spans="2:6" x14ac:dyDescent="0.25">
      <c r="B40" s="14" t="s">
        <v>132</v>
      </c>
      <c r="C40">
        <v>17</v>
      </c>
      <c r="E40" s="15">
        <f>GETPIVOTDATA("Jumlah Produk",$B$29,"Nama Produk","Vanilla Latte")/GETPIVOTDATA("Jumlah Produk",$B$29)</f>
        <v>3.2258064516129031E-2</v>
      </c>
      <c r="F40" s="16">
        <f t="shared" si="1"/>
        <v>0.967741935483871</v>
      </c>
    </row>
    <row r="41" spans="2:6" x14ac:dyDescent="0.25">
      <c r="B41" s="14" t="s">
        <v>835</v>
      </c>
      <c r="C41">
        <v>527</v>
      </c>
      <c r="E41" s="16"/>
    </row>
    <row r="43" spans="2:6" x14ac:dyDescent="0.25">
      <c r="B43" s="14" t="s">
        <v>846</v>
      </c>
    </row>
    <row r="44" spans="2:6" x14ac:dyDescent="0.25">
      <c r="B44" t="s">
        <v>839</v>
      </c>
    </row>
    <row r="45" spans="2:6" x14ac:dyDescent="0.25">
      <c r="B45">
        <v>891400</v>
      </c>
    </row>
    <row r="47" spans="2:6" x14ac:dyDescent="0.25">
      <c r="B47" t="s">
        <v>847</v>
      </c>
    </row>
    <row r="49" spans="2:3" x14ac:dyDescent="0.25">
      <c r="B49" s="13" t="s">
        <v>836</v>
      </c>
      <c r="C49" t="s">
        <v>840</v>
      </c>
    </row>
    <row r="50" spans="2:3" x14ac:dyDescent="0.25">
      <c r="B50" s="14" t="s">
        <v>833</v>
      </c>
      <c r="C50">
        <v>18000</v>
      </c>
    </row>
    <row r="51" spans="2:3" x14ac:dyDescent="0.25">
      <c r="B51" s="14" t="s">
        <v>831</v>
      </c>
      <c r="C51">
        <v>18000</v>
      </c>
    </row>
    <row r="52" spans="2:3" x14ac:dyDescent="0.25">
      <c r="B52" s="14" t="s">
        <v>829</v>
      </c>
      <c r="C52">
        <v>58000</v>
      </c>
    </row>
    <row r="53" spans="2:3" x14ac:dyDescent="0.25">
      <c r="B53" s="14" t="s">
        <v>827</v>
      </c>
      <c r="C53">
        <v>64000</v>
      </c>
    </row>
    <row r="54" spans="2:3" x14ac:dyDescent="0.25">
      <c r="B54" s="14" t="s">
        <v>825</v>
      </c>
      <c r="C54">
        <v>22000</v>
      </c>
    </row>
    <row r="55" spans="2:3" x14ac:dyDescent="0.25">
      <c r="B55" s="14" t="s">
        <v>823</v>
      </c>
      <c r="C55">
        <v>15000</v>
      </c>
    </row>
    <row r="56" spans="2:3" x14ac:dyDescent="0.25">
      <c r="B56" s="14" t="s">
        <v>821</v>
      </c>
      <c r="C56">
        <v>18000</v>
      </c>
    </row>
    <row r="57" spans="2:3" x14ac:dyDescent="0.25">
      <c r="B57" s="14" t="s">
        <v>819</v>
      </c>
      <c r="C57">
        <v>40000</v>
      </c>
    </row>
    <row r="58" spans="2:3" x14ac:dyDescent="0.25">
      <c r="B58" s="14" t="s">
        <v>817</v>
      </c>
      <c r="C58">
        <v>33000</v>
      </c>
    </row>
    <row r="59" spans="2:3" x14ac:dyDescent="0.25">
      <c r="B59" s="14" t="s">
        <v>815</v>
      </c>
      <c r="C59">
        <v>33000</v>
      </c>
    </row>
    <row r="60" spans="2:3" x14ac:dyDescent="0.25">
      <c r="B60" s="14" t="s">
        <v>813</v>
      </c>
      <c r="C60">
        <v>18000</v>
      </c>
    </row>
    <row r="61" spans="2:3" x14ac:dyDescent="0.25">
      <c r="B61" s="14" t="s">
        <v>811</v>
      </c>
      <c r="C61">
        <v>13000</v>
      </c>
    </row>
    <row r="62" spans="2:3" x14ac:dyDescent="0.25">
      <c r="B62" s="14" t="s">
        <v>809</v>
      </c>
      <c r="C62">
        <v>15000</v>
      </c>
    </row>
    <row r="63" spans="2:3" x14ac:dyDescent="0.25">
      <c r="B63" s="14" t="s">
        <v>807</v>
      </c>
      <c r="C63">
        <v>33000</v>
      </c>
    </row>
    <row r="64" spans="2:3" x14ac:dyDescent="0.25">
      <c r="B64" s="14" t="s">
        <v>805</v>
      </c>
      <c r="C64">
        <v>22000</v>
      </c>
    </row>
    <row r="65" spans="2:3" x14ac:dyDescent="0.25">
      <c r="B65" s="14" t="s">
        <v>803</v>
      </c>
      <c r="C65">
        <v>20000</v>
      </c>
    </row>
    <row r="66" spans="2:3" x14ac:dyDescent="0.25">
      <c r="B66" s="14" t="s">
        <v>801</v>
      </c>
      <c r="C66">
        <v>51000</v>
      </c>
    </row>
    <row r="67" spans="2:3" x14ac:dyDescent="0.25">
      <c r="B67" s="14" t="s">
        <v>799</v>
      </c>
      <c r="C67">
        <v>18000</v>
      </c>
    </row>
    <row r="68" spans="2:3" x14ac:dyDescent="0.25">
      <c r="B68" s="14" t="s">
        <v>797</v>
      </c>
      <c r="C68">
        <v>35000</v>
      </c>
    </row>
    <row r="69" spans="2:3" x14ac:dyDescent="0.25">
      <c r="B69" s="14" t="s">
        <v>795</v>
      </c>
      <c r="C69">
        <v>18000</v>
      </c>
    </row>
    <row r="70" spans="2:3" x14ac:dyDescent="0.25">
      <c r="B70" s="14" t="s">
        <v>793</v>
      </c>
      <c r="C70">
        <v>15000</v>
      </c>
    </row>
    <row r="71" spans="2:3" x14ac:dyDescent="0.25">
      <c r="B71" s="14" t="s">
        <v>791</v>
      </c>
      <c r="C71">
        <v>15000</v>
      </c>
    </row>
    <row r="72" spans="2:3" x14ac:dyDescent="0.25">
      <c r="B72" s="14" t="s">
        <v>789</v>
      </c>
      <c r="C72">
        <v>30000</v>
      </c>
    </row>
    <row r="73" spans="2:3" x14ac:dyDescent="0.25">
      <c r="B73" s="14" t="s">
        <v>787</v>
      </c>
      <c r="C73">
        <v>33000</v>
      </c>
    </row>
    <row r="74" spans="2:3" x14ac:dyDescent="0.25">
      <c r="B74" s="14" t="s">
        <v>785</v>
      </c>
      <c r="C74">
        <v>18000</v>
      </c>
    </row>
    <row r="75" spans="2:3" x14ac:dyDescent="0.25">
      <c r="B75" s="14" t="s">
        <v>783</v>
      </c>
      <c r="C75">
        <v>18000</v>
      </c>
    </row>
    <row r="76" spans="2:3" x14ac:dyDescent="0.25">
      <c r="B76" s="14" t="s">
        <v>781</v>
      </c>
      <c r="C76">
        <v>20000</v>
      </c>
    </row>
    <row r="77" spans="2:3" x14ac:dyDescent="0.25">
      <c r="B77" s="14" t="s">
        <v>779</v>
      </c>
      <c r="C77">
        <v>15000</v>
      </c>
    </row>
    <row r="78" spans="2:3" x14ac:dyDescent="0.25">
      <c r="B78" s="14" t="s">
        <v>777</v>
      </c>
      <c r="C78">
        <v>22000</v>
      </c>
    </row>
    <row r="79" spans="2:3" x14ac:dyDescent="0.25">
      <c r="B79" s="14" t="s">
        <v>775</v>
      </c>
      <c r="C79">
        <v>15000</v>
      </c>
    </row>
    <row r="80" spans="2:3" x14ac:dyDescent="0.25">
      <c r="B80" s="14" t="s">
        <v>773</v>
      </c>
      <c r="C80">
        <v>53000</v>
      </c>
    </row>
    <row r="81" spans="2:3" x14ac:dyDescent="0.25">
      <c r="B81" s="14" t="s">
        <v>771</v>
      </c>
      <c r="C81">
        <v>35000</v>
      </c>
    </row>
    <row r="82" spans="2:3" x14ac:dyDescent="0.25">
      <c r="B82" s="14" t="s">
        <v>769</v>
      </c>
      <c r="C82">
        <v>15000</v>
      </c>
    </row>
    <row r="83" spans="2:3" x14ac:dyDescent="0.25">
      <c r="B83" s="14" t="s">
        <v>767</v>
      </c>
      <c r="C83">
        <v>18000</v>
      </c>
    </row>
    <row r="84" spans="2:3" x14ac:dyDescent="0.25">
      <c r="B84" s="14" t="s">
        <v>765</v>
      </c>
      <c r="C84">
        <v>20000</v>
      </c>
    </row>
    <row r="85" spans="2:3" x14ac:dyDescent="0.25">
      <c r="B85" s="14" t="s">
        <v>763</v>
      </c>
      <c r="C85">
        <v>13000</v>
      </c>
    </row>
    <row r="86" spans="2:3" x14ac:dyDescent="0.25">
      <c r="B86" s="14" t="s">
        <v>761</v>
      </c>
      <c r="C86">
        <v>20000</v>
      </c>
    </row>
    <row r="87" spans="2:3" x14ac:dyDescent="0.25">
      <c r="B87" s="14" t="s">
        <v>759</v>
      </c>
      <c r="C87">
        <v>20000</v>
      </c>
    </row>
    <row r="88" spans="2:3" x14ac:dyDescent="0.25">
      <c r="B88" s="14" t="s">
        <v>757</v>
      </c>
      <c r="C88">
        <v>33000</v>
      </c>
    </row>
    <row r="89" spans="2:3" x14ac:dyDescent="0.25">
      <c r="B89" s="14" t="s">
        <v>755</v>
      </c>
      <c r="C89">
        <v>33000</v>
      </c>
    </row>
    <row r="90" spans="2:3" x14ac:dyDescent="0.25">
      <c r="B90" s="14" t="s">
        <v>753</v>
      </c>
      <c r="C90">
        <v>61000</v>
      </c>
    </row>
    <row r="91" spans="2:3" x14ac:dyDescent="0.25">
      <c r="B91" s="14" t="s">
        <v>751</v>
      </c>
      <c r="C91">
        <v>18000</v>
      </c>
    </row>
    <row r="92" spans="2:3" x14ac:dyDescent="0.25">
      <c r="B92" s="14" t="s">
        <v>749</v>
      </c>
      <c r="C92">
        <v>20000</v>
      </c>
    </row>
    <row r="93" spans="2:3" x14ac:dyDescent="0.25">
      <c r="B93" s="14" t="s">
        <v>747</v>
      </c>
      <c r="C93">
        <v>15000</v>
      </c>
    </row>
    <row r="94" spans="2:3" x14ac:dyDescent="0.25">
      <c r="B94" s="14" t="s">
        <v>745</v>
      </c>
      <c r="C94">
        <v>18000</v>
      </c>
    </row>
    <row r="95" spans="2:3" x14ac:dyDescent="0.25">
      <c r="B95" s="14" t="s">
        <v>743</v>
      </c>
      <c r="C95">
        <v>35000</v>
      </c>
    </row>
    <row r="96" spans="2:3" x14ac:dyDescent="0.25">
      <c r="B96" s="14" t="s">
        <v>741</v>
      </c>
      <c r="C96">
        <v>13000</v>
      </c>
    </row>
    <row r="97" spans="2:3" x14ac:dyDescent="0.25">
      <c r="B97" s="14" t="s">
        <v>739</v>
      </c>
      <c r="C97">
        <v>30000</v>
      </c>
    </row>
    <row r="98" spans="2:3" x14ac:dyDescent="0.25">
      <c r="B98" s="14" t="s">
        <v>737</v>
      </c>
      <c r="C98">
        <v>15000</v>
      </c>
    </row>
    <row r="99" spans="2:3" x14ac:dyDescent="0.25">
      <c r="B99" s="14" t="s">
        <v>735</v>
      </c>
      <c r="C99">
        <v>33000</v>
      </c>
    </row>
    <row r="100" spans="2:3" x14ac:dyDescent="0.25">
      <c r="B100" s="14" t="s">
        <v>733</v>
      </c>
      <c r="C100">
        <v>36000</v>
      </c>
    </row>
    <row r="101" spans="2:3" x14ac:dyDescent="0.25">
      <c r="B101" s="14" t="s">
        <v>731</v>
      </c>
      <c r="C101">
        <v>18000</v>
      </c>
    </row>
    <row r="102" spans="2:3" x14ac:dyDescent="0.25">
      <c r="B102" s="14" t="s">
        <v>729</v>
      </c>
      <c r="C102">
        <v>15000</v>
      </c>
    </row>
    <row r="103" spans="2:3" x14ac:dyDescent="0.25">
      <c r="B103" s="14" t="s">
        <v>727</v>
      </c>
      <c r="C103">
        <v>15000</v>
      </c>
    </row>
    <row r="104" spans="2:3" x14ac:dyDescent="0.25">
      <c r="B104" s="14" t="s">
        <v>725</v>
      </c>
      <c r="C104">
        <v>15000</v>
      </c>
    </row>
    <row r="105" spans="2:3" x14ac:dyDescent="0.25">
      <c r="B105" s="14" t="s">
        <v>723</v>
      </c>
      <c r="C105">
        <v>18000</v>
      </c>
    </row>
    <row r="106" spans="2:3" x14ac:dyDescent="0.25">
      <c r="B106" s="14" t="s">
        <v>721</v>
      </c>
      <c r="C106">
        <v>15000</v>
      </c>
    </row>
    <row r="107" spans="2:3" x14ac:dyDescent="0.25">
      <c r="B107" s="14" t="s">
        <v>719</v>
      </c>
      <c r="C107">
        <v>18000</v>
      </c>
    </row>
    <row r="108" spans="2:3" x14ac:dyDescent="0.25">
      <c r="B108" s="14" t="s">
        <v>717</v>
      </c>
      <c r="C108">
        <v>18000</v>
      </c>
    </row>
    <row r="109" spans="2:3" x14ac:dyDescent="0.25">
      <c r="B109" s="14" t="s">
        <v>715</v>
      </c>
      <c r="C109">
        <v>15000</v>
      </c>
    </row>
    <row r="110" spans="2:3" x14ac:dyDescent="0.25">
      <c r="B110" s="14" t="s">
        <v>713</v>
      </c>
      <c r="C110">
        <v>15000</v>
      </c>
    </row>
    <row r="111" spans="2:3" x14ac:dyDescent="0.25">
      <c r="B111" s="14" t="s">
        <v>711</v>
      </c>
      <c r="C111">
        <v>15000</v>
      </c>
    </row>
    <row r="112" spans="2:3" x14ac:dyDescent="0.25">
      <c r="B112" s="14" t="s">
        <v>709</v>
      </c>
      <c r="C112">
        <v>15000</v>
      </c>
    </row>
    <row r="113" spans="2:3" x14ac:dyDescent="0.25">
      <c r="B113" s="14" t="s">
        <v>707</v>
      </c>
      <c r="C113">
        <v>18000</v>
      </c>
    </row>
    <row r="114" spans="2:3" x14ac:dyDescent="0.25">
      <c r="B114" s="14" t="s">
        <v>705</v>
      </c>
      <c r="C114">
        <v>15000</v>
      </c>
    </row>
    <row r="115" spans="2:3" x14ac:dyDescent="0.25">
      <c r="B115" s="14" t="s">
        <v>703</v>
      </c>
      <c r="C115">
        <v>18000</v>
      </c>
    </row>
    <row r="116" spans="2:3" x14ac:dyDescent="0.25">
      <c r="B116" s="14" t="s">
        <v>701</v>
      </c>
      <c r="C116">
        <v>18000</v>
      </c>
    </row>
    <row r="117" spans="2:3" x14ac:dyDescent="0.25">
      <c r="B117" s="14" t="s">
        <v>699</v>
      </c>
      <c r="C117">
        <v>15000</v>
      </c>
    </row>
    <row r="118" spans="2:3" x14ac:dyDescent="0.25">
      <c r="B118" s="14" t="s">
        <v>697</v>
      </c>
      <c r="C118">
        <v>36000</v>
      </c>
    </row>
    <row r="119" spans="2:3" x14ac:dyDescent="0.25">
      <c r="B119" s="14" t="s">
        <v>695</v>
      </c>
      <c r="C119">
        <v>20000</v>
      </c>
    </row>
    <row r="120" spans="2:3" x14ac:dyDescent="0.25">
      <c r="B120" s="14" t="s">
        <v>693</v>
      </c>
      <c r="C120">
        <v>18000</v>
      </c>
    </row>
    <row r="121" spans="2:3" x14ac:dyDescent="0.25">
      <c r="B121" s="14" t="s">
        <v>691</v>
      </c>
      <c r="C121">
        <v>15000</v>
      </c>
    </row>
    <row r="122" spans="2:3" x14ac:dyDescent="0.25">
      <c r="B122" s="14" t="s">
        <v>689</v>
      </c>
      <c r="C122">
        <v>33000</v>
      </c>
    </row>
    <row r="123" spans="2:3" x14ac:dyDescent="0.25">
      <c r="B123" s="14" t="s">
        <v>687</v>
      </c>
      <c r="C123">
        <v>36000</v>
      </c>
    </row>
    <row r="124" spans="2:3" x14ac:dyDescent="0.25">
      <c r="B124" s="14" t="s">
        <v>685</v>
      </c>
      <c r="C124">
        <v>33000</v>
      </c>
    </row>
    <row r="125" spans="2:3" x14ac:dyDescent="0.25">
      <c r="B125" s="14" t="s">
        <v>683</v>
      </c>
      <c r="C125">
        <v>20000</v>
      </c>
    </row>
    <row r="126" spans="2:3" x14ac:dyDescent="0.25">
      <c r="B126" s="14" t="s">
        <v>681</v>
      </c>
      <c r="C126">
        <v>15000</v>
      </c>
    </row>
    <row r="127" spans="2:3" x14ac:dyDescent="0.25">
      <c r="B127" s="14" t="s">
        <v>679</v>
      </c>
      <c r="C127">
        <v>18000</v>
      </c>
    </row>
    <row r="128" spans="2:3" x14ac:dyDescent="0.25">
      <c r="B128" s="14" t="s">
        <v>677</v>
      </c>
      <c r="C128">
        <v>15000</v>
      </c>
    </row>
    <row r="129" spans="2:3" x14ac:dyDescent="0.25">
      <c r="B129" s="14" t="s">
        <v>675</v>
      </c>
      <c r="C129">
        <v>15000</v>
      </c>
    </row>
    <row r="130" spans="2:3" x14ac:dyDescent="0.25">
      <c r="B130" s="14" t="s">
        <v>673</v>
      </c>
      <c r="C130">
        <v>87000</v>
      </c>
    </row>
    <row r="131" spans="2:3" x14ac:dyDescent="0.25">
      <c r="B131" s="14" t="s">
        <v>671</v>
      </c>
      <c r="C131">
        <v>18000</v>
      </c>
    </row>
    <row r="132" spans="2:3" x14ac:dyDescent="0.25">
      <c r="B132" s="14" t="s">
        <v>669</v>
      </c>
      <c r="C132">
        <v>30000</v>
      </c>
    </row>
    <row r="133" spans="2:3" x14ac:dyDescent="0.25">
      <c r="B133" s="14" t="s">
        <v>667</v>
      </c>
      <c r="C133">
        <v>28000</v>
      </c>
    </row>
    <row r="134" spans="2:3" x14ac:dyDescent="0.25">
      <c r="B134" s="14" t="s">
        <v>665</v>
      </c>
      <c r="C134">
        <v>15000</v>
      </c>
    </row>
    <row r="135" spans="2:3" x14ac:dyDescent="0.25">
      <c r="B135" s="14" t="s">
        <v>663</v>
      </c>
      <c r="C135">
        <v>20000</v>
      </c>
    </row>
    <row r="136" spans="2:3" x14ac:dyDescent="0.25">
      <c r="B136" s="14" t="s">
        <v>661</v>
      </c>
      <c r="C136">
        <v>18000</v>
      </c>
    </row>
    <row r="137" spans="2:3" x14ac:dyDescent="0.25">
      <c r="B137" s="14" t="s">
        <v>659</v>
      </c>
      <c r="C137">
        <v>18000</v>
      </c>
    </row>
    <row r="138" spans="2:3" x14ac:dyDescent="0.25">
      <c r="B138" s="14" t="s">
        <v>657</v>
      </c>
      <c r="C138">
        <v>15000</v>
      </c>
    </row>
    <row r="139" spans="2:3" x14ac:dyDescent="0.25">
      <c r="B139" s="14" t="s">
        <v>655</v>
      </c>
      <c r="C139">
        <v>15000</v>
      </c>
    </row>
    <row r="140" spans="2:3" x14ac:dyDescent="0.25">
      <c r="B140" s="14" t="s">
        <v>653</v>
      </c>
      <c r="C140">
        <v>48000</v>
      </c>
    </row>
    <row r="141" spans="2:3" x14ac:dyDescent="0.25">
      <c r="B141" s="14" t="s">
        <v>651</v>
      </c>
      <c r="C141">
        <v>15000</v>
      </c>
    </row>
    <row r="142" spans="2:3" x14ac:dyDescent="0.25">
      <c r="B142" s="14" t="s">
        <v>649</v>
      </c>
      <c r="C142">
        <v>15000</v>
      </c>
    </row>
    <row r="143" spans="2:3" x14ac:dyDescent="0.25">
      <c r="B143" s="14" t="s">
        <v>647</v>
      </c>
      <c r="C143">
        <v>35000</v>
      </c>
    </row>
    <row r="144" spans="2:3" x14ac:dyDescent="0.25">
      <c r="B144" s="14" t="s">
        <v>645</v>
      </c>
      <c r="C144">
        <v>15000</v>
      </c>
    </row>
    <row r="145" spans="2:3" x14ac:dyDescent="0.25">
      <c r="B145" s="14" t="s">
        <v>643</v>
      </c>
      <c r="C145">
        <v>18000</v>
      </c>
    </row>
    <row r="146" spans="2:3" x14ac:dyDescent="0.25">
      <c r="B146" s="14" t="s">
        <v>641</v>
      </c>
      <c r="C146">
        <v>15000</v>
      </c>
    </row>
    <row r="147" spans="2:3" x14ac:dyDescent="0.25">
      <c r="B147" s="14" t="s">
        <v>639</v>
      </c>
      <c r="C147">
        <v>18000</v>
      </c>
    </row>
    <row r="148" spans="2:3" x14ac:dyDescent="0.25">
      <c r="B148" s="14" t="s">
        <v>637</v>
      </c>
      <c r="C148">
        <v>15000</v>
      </c>
    </row>
    <row r="149" spans="2:3" x14ac:dyDescent="0.25">
      <c r="B149" s="14" t="s">
        <v>635</v>
      </c>
      <c r="C149">
        <v>64000</v>
      </c>
    </row>
    <row r="150" spans="2:3" x14ac:dyDescent="0.25">
      <c r="B150" s="14" t="s">
        <v>633</v>
      </c>
      <c r="C150">
        <v>22000</v>
      </c>
    </row>
    <row r="151" spans="2:3" x14ac:dyDescent="0.25">
      <c r="B151" s="14" t="s">
        <v>631</v>
      </c>
      <c r="C151">
        <v>20000</v>
      </c>
    </row>
    <row r="152" spans="2:3" x14ac:dyDescent="0.25">
      <c r="B152" s="14" t="s">
        <v>629</v>
      </c>
      <c r="C152">
        <v>20000</v>
      </c>
    </row>
    <row r="153" spans="2:3" x14ac:dyDescent="0.25">
      <c r="B153" s="14" t="s">
        <v>627</v>
      </c>
      <c r="C153">
        <v>42000</v>
      </c>
    </row>
    <row r="154" spans="2:3" x14ac:dyDescent="0.25">
      <c r="B154" s="14" t="s">
        <v>625</v>
      </c>
      <c r="C154">
        <v>20000</v>
      </c>
    </row>
    <row r="155" spans="2:3" x14ac:dyDescent="0.25">
      <c r="B155" s="14" t="s">
        <v>623</v>
      </c>
      <c r="C155">
        <v>20000</v>
      </c>
    </row>
    <row r="156" spans="2:3" x14ac:dyDescent="0.25">
      <c r="B156" s="14" t="s">
        <v>621</v>
      </c>
      <c r="C156">
        <v>20000</v>
      </c>
    </row>
    <row r="157" spans="2:3" x14ac:dyDescent="0.25">
      <c r="B157" s="14" t="s">
        <v>619</v>
      </c>
      <c r="C157">
        <v>13000</v>
      </c>
    </row>
    <row r="158" spans="2:3" x14ac:dyDescent="0.25">
      <c r="B158" s="14" t="s">
        <v>617</v>
      </c>
      <c r="C158">
        <v>60000</v>
      </c>
    </row>
    <row r="159" spans="2:3" x14ac:dyDescent="0.25">
      <c r="B159" s="14" t="s">
        <v>615</v>
      </c>
      <c r="C159">
        <v>15000</v>
      </c>
    </row>
    <row r="160" spans="2:3" x14ac:dyDescent="0.25">
      <c r="B160" s="14" t="s">
        <v>613</v>
      </c>
      <c r="C160">
        <v>49000</v>
      </c>
    </row>
    <row r="161" spans="2:3" x14ac:dyDescent="0.25">
      <c r="B161" s="14" t="s">
        <v>611</v>
      </c>
      <c r="C161">
        <v>18000</v>
      </c>
    </row>
    <row r="162" spans="2:3" x14ac:dyDescent="0.25">
      <c r="B162" s="14" t="s">
        <v>609</v>
      </c>
      <c r="C162">
        <v>33000</v>
      </c>
    </row>
    <row r="163" spans="2:3" x14ac:dyDescent="0.25">
      <c r="B163" s="14" t="s">
        <v>607</v>
      </c>
      <c r="C163">
        <v>15000</v>
      </c>
    </row>
    <row r="164" spans="2:3" x14ac:dyDescent="0.25">
      <c r="B164" s="14" t="s">
        <v>605</v>
      </c>
      <c r="C164">
        <v>18000</v>
      </c>
    </row>
    <row r="165" spans="2:3" x14ac:dyDescent="0.25">
      <c r="B165" s="14" t="s">
        <v>603</v>
      </c>
      <c r="C165">
        <v>30000</v>
      </c>
    </row>
    <row r="166" spans="2:3" x14ac:dyDescent="0.25">
      <c r="B166" s="14" t="s">
        <v>601</v>
      </c>
      <c r="C166">
        <v>20000</v>
      </c>
    </row>
    <row r="167" spans="2:3" x14ac:dyDescent="0.25">
      <c r="B167" s="14" t="s">
        <v>599</v>
      </c>
      <c r="C167">
        <v>22000</v>
      </c>
    </row>
    <row r="168" spans="2:3" x14ac:dyDescent="0.25">
      <c r="B168" s="14" t="s">
        <v>597</v>
      </c>
      <c r="C168">
        <v>15000</v>
      </c>
    </row>
    <row r="169" spans="2:3" x14ac:dyDescent="0.25">
      <c r="B169" s="14" t="s">
        <v>595</v>
      </c>
      <c r="C169">
        <v>15000</v>
      </c>
    </row>
    <row r="170" spans="2:3" x14ac:dyDescent="0.25">
      <c r="B170" s="14" t="s">
        <v>593</v>
      </c>
      <c r="C170">
        <v>22000</v>
      </c>
    </row>
    <row r="171" spans="2:3" x14ac:dyDescent="0.25">
      <c r="B171" s="14" t="s">
        <v>591</v>
      </c>
      <c r="C171">
        <v>15000</v>
      </c>
    </row>
    <row r="172" spans="2:3" x14ac:dyDescent="0.25">
      <c r="B172" s="14" t="s">
        <v>589</v>
      </c>
      <c r="C172">
        <v>15000</v>
      </c>
    </row>
    <row r="173" spans="2:3" x14ac:dyDescent="0.25">
      <c r="B173" s="14" t="s">
        <v>587</v>
      </c>
      <c r="C173">
        <v>15000</v>
      </c>
    </row>
    <row r="174" spans="2:3" x14ac:dyDescent="0.25">
      <c r="B174" s="14" t="s">
        <v>585</v>
      </c>
      <c r="C174">
        <v>15000</v>
      </c>
    </row>
    <row r="175" spans="2:3" x14ac:dyDescent="0.25">
      <c r="B175" s="14" t="s">
        <v>583</v>
      </c>
      <c r="C175">
        <v>15000</v>
      </c>
    </row>
    <row r="176" spans="2:3" x14ac:dyDescent="0.25">
      <c r="B176" s="14" t="s">
        <v>581</v>
      </c>
      <c r="C176">
        <v>22000</v>
      </c>
    </row>
    <row r="177" spans="2:3" x14ac:dyDescent="0.25">
      <c r="B177" s="14" t="s">
        <v>579</v>
      </c>
      <c r="C177">
        <v>15000</v>
      </c>
    </row>
    <row r="178" spans="2:3" x14ac:dyDescent="0.25">
      <c r="B178" s="14" t="s">
        <v>577</v>
      </c>
      <c r="C178">
        <v>18000</v>
      </c>
    </row>
    <row r="179" spans="2:3" x14ac:dyDescent="0.25">
      <c r="B179" s="14" t="s">
        <v>575</v>
      </c>
      <c r="C179">
        <v>18000</v>
      </c>
    </row>
    <row r="180" spans="2:3" x14ac:dyDescent="0.25">
      <c r="B180" s="14" t="s">
        <v>573</v>
      </c>
      <c r="C180">
        <v>15000</v>
      </c>
    </row>
    <row r="181" spans="2:3" x14ac:dyDescent="0.25">
      <c r="B181" s="14" t="s">
        <v>571</v>
      </c>
      <c r="C181">
        <v>15000</v>
      </c>
    </row>
    <row r="182" spans="2:3" x14ac:dyDescent="0.25">
      <c r="B182" s="14" t="s">
        <v>569</v>
      </c>
      <c r="C182">
        <v>20000</v>
      </c>
    </row>
    <row r="183" spans="2:3" x14ac:dyDescent="0.25">
      <c r="B183" s="14" t="s">
        <v>567</v>
      </c>
      <c r="C183">
        <v>72000</v>
      </c>
    </row>
    <row r="184" spans="2:3" x14ac:dyDescent="0.25">
      <c r="B184" s="14" t="s">
        <v>565</v>
      </c>
      <c r="C184">
        <v>30000</v>
      </c>
    </row>
    <row r="185" spans="2:3" x14ac:dyDescent="0.25">
      <c r="B185" s="14" t="s">
        <v>563</v>
      </c>
      <c r="C185">
        <v>22000</v>
      </c>
    </row>
    <row r="186" spans="2:3" x14ac:dyDescent="0.25">
      <c r="B186" s="14" t="s">
        <v>561</v>
      </c>
      <c r="C186">
        <v>15000</v>
      </c>
    </row>
    <row r="187" spans="2:3" x14ac:dyDescent="0.25">
      <c r="B187" s="14" t="s">
        <v>559</v>
      </c>
      <c r="C187">
        <v>31000</v>
      </c>
    </row>
    <row r="188" spans="2:3" x14ac:dyDescent="0.25">
      <c r="B188" s="14" t="s">
        <v>557</v>
      </c>
      <c r="C188">
        <v>15000</v>
      </c>
    </row>
    <row r="189" spans="2:3" x14ac:dyDescent="0.25">
      <c r="B189" s="14" t="s">
        <v>555</v>
      </c>
      <c r="C189">
        <v>15000</v>
      </c>
    </row>
    <row r="190" spans="2:3" x14ac:dyDescent="0.25">
      <c r="B190" s="14" t="s">
        <v>553</v>
      </c>
      <c r="C190">
        <v>15000</v>
      </c>
    </row>
    <row r="191" spans="2:3" x14ac:dyDescent="0.25">
      <c r="B191" s="14" t="s">
        <v>551</v>
      </c>
      <c r="C191">
        <v>60000</v>
      </c>
    </row>
    <row r="192" spans="2:3" x14ac:dyDescent="0.25">
      <c r="B192" s="14" t="s">
        <v>549</v>
      </c>
      <c r="C192">
        <v>51000</v>
      </c>
    </row>
    <row r="193" spans="2:3" x14ac:dyDescent="0.25">
      <c r="B193" s="14" t="s">
        <v>547</v>
      </c>
      <c r="C193">
        <v>15000</v>
      </c>
    </row>
    <row r="194" spans="2:3" x14ac:dyDescent="0.25">
      <c r="B194" s="14" t="s">
        <v>545</v>
      </c>
      <c r="C194">
        <v>20000</v>
      </c>
    </row>
    <row r="195" spans="2:3" x14ac:dyDescent="0.25">
      <c r="B195" s="14" t="s">
        <v>543</v>
      </c>
      <c r="C195">
        <v>15000</v>
      </c>
    </row>
    <row r="196" spans="2:3" x14ac:dyDescent="0.25">
      <c r="B196" s="14" t="s">
        <v>541</v>
      </c>
      <c r="C196">
        <v>18000</v>
      </c>
    </row>
    <row r="197" spans="2:3" x14ac:dyDescent="0.25">
      <c r="B197" s="14" t="s">
        <v>539</v>
      </c>
      <c r="C197">
        <v>18000</v>
      </c>
    </row>
    <row r="198" spans="2:3" x14ac:dyDescent="0.25">
      <c r="B198" s="14" t="s">
        <v>537</v>
      </c>
      <c r="C198">
        <v>18000</v>
      </c>
    </row>
    <row r="199" spans="2:3" x14ac:dyDescent="0.25">
      <c r="B199" s="14" t="s">
        <v>535</v>
      </c>
      <c r="C199">
        <v>20000</v>
      </c>
    </row>
    <row r="200" spans="2:3" x14ac:dyDescent="0.25">
      <c r="B200" s="14" t="s">
        <v>533</v>
      </c>
      <c r="C200">
        <v>30000</v>
      </c>
    </row>
    <row r="201" spans="2:3" x14ac:dyDescent="0.25">
      <c r="B201" s="14" t="s">
        <v>531</v>
      </c>
      <c r="C201">
        <v>18000</v>
      </c>
    </row>
    <row r="202" spans="2:3" x14ac:dyDescent="0.25">
      <c r="B202" s="14" t="s">
        <v>529</v>
      </c>
      <c r="C202">
        <v>20000</v>
      </c>
    </row>
    <row r="203" spans="2:3" x14ac:dyDescent="0.25">
      <c r="B203" s="14" t="s">
        <v>527</v>
      </c>
      <c r="C203">
        <v>35000</v>
      </c>
    </row>
    <row r="204" spans="2:3" x14ac:dyDescent="0.25">
      <c r="B204" s="14" t="s">
        <v>525</v>
      </c>
      <c r="C204">
        <v>18000</v>
      </c>
    </row>
    <row r="205" spans="2:3" x14ac:dyDescent="0.25">
      <c r="B205" s="14" t="s">
        <v>523</v>
      </c>
      <c r="C205">
        <v>15000</v>
      </c>
    </row>
    <row r="206" spans="2:3" x14ac:dyDescent="0.25">
      <c r="B206" s="14" t="s">
        <v>521</v>
      </c>
      <c r="C206">
        <v>102000</v>
      </c>
    </row>
    <row r="207" spans="2:3" x14ac:dyDescent="0.25">
      <c r="B207" s="14" t="s">
        <v>519</v>
      </c>
      <c r="C207">
        <v>15000</v>
      </c>
    </row>
    <row r="208" spans="2:3" x14ac:dyDescent="0.25">
      <c r="B208" s="14" t="s">
        <v>517</v>
      </c>
      <c r="C208">
        <v>15000</v>
      </c>
    </row>
    <row r="209" spans="2:3" x14ac:dyDescent="0.25">
      <c r="B209" s="14" t="s">
        <v>515</v>
      </c>
      <c r="C209">
        <v>22000</v>
      </c>
    </row>
    <row r="210" spans="2:3" x14ac:dyDescent="0.25">
      <c r="B210" s="14" t="s">
        <v>513</v>
      </c>
      <c r="C210">
        <v>60000</v>
      </c>
    </row>
    <row r="211" spans="2:3" x14ac:dyDescent="0.25">
      <c r="B211" s="14" t="s">
        <v>511</v>
      </c>
      <c r="C211">
        <v>18000</v>
      </c>
    </row>
    <row r="212" spans="2:3" x14ac:dyDescent="0.25">
      <c r="B212" s="14" t="s">
        <v>509</v>
      </c>
      <c r="C212">
        <v>18000</v>
      </c>
    </row>
    <row r="213" spans="2:3" x14ac:dyDescent="0.25">
      <c r="B213" s="14" t="s">
        <v>507</v>
      </c>
      <c r="C213">
        <v>20000</v>
      </c>
    </row>
    <row r="214" spans="2:3" x14ac:dyDescent="0.25">
      <c r="B214" s="14" t="s">
        <v>505</v>
      </c>
      <c r="C214">
        <v>20000</v>
      </c>
    </row>
    <row r="215" spans="2:3" x14ac:dyDescent="0.25">
      <c r="B215" s="14" t="s">
        <v>503</v>
      </c>
      <c r="C215">
        <v>20000</v>
      </c>
    </row>
    <row r="216" spans="2:3" x14ac:dyDescent="0.25">
      <c r="B216" s="14" t="s">
        <v>501</v>
      </c>
      <c r="C216">
        <v>22000</v>
      </c>
    </row>
    <row r="217" spans="2:3" x14ac:dyDescent="0.25">
      <c r="B217" s="14" t="s">
        <v>499</v>
      </c>
      <c r="C217">
        <v>15000</v>
      </c>
    </row>
    <row r="218" spans="2:3" x14ac:dyDescent="0.25">
      <c r="B218" s="14" t="s">
        <v>497</v>
      </c>
      <c r="C218">
        <v>15000</v>
      </c>
    </row>
    <row r="219" spans="2:3" x14ac:dyDescent="0.25">
      <c r="B219" s="14" t="s">
        <v>495</v>
      </c>
      <c r="C219">
        <v>15000</v>
      </c>
    </row>
    <row r="220" spans="2:3" x14ac:dyDescent="0.25">
      <c r="B220" s="14" t="s">
        <v>493</v>
      </c>
      <c r="C220">
        <v>37000</v>
      </c>
    </row>
    <row r="221" spans="2:3" x14ac:dyDescent="0.25">
      <c r="B221" s="14" t="s">
        <v>491</v>
      </c>
      <c r="C221">
        <v>15000</v>
      </c>
    </row>
    <row r="222" spans="2:3" x14ac:dyDescent="0.25">
      <c r="B222" s="14" t="s">
        <v>489</v>
      </c>
      <c r="C222">
        <v>15000</v>
      </c>
    </row>
    <row r="223" spans="2:3" x14ac:dyDescent="0.25">
      <c r="B223" s="14" t="s">
        <v>487</v>
      </c>
      <c r="C223">
        <v>45000</v>
      </c>
    </row>
    <row r="224" spans="2:3" x14ac:dyDescent="0.25">
      <c r="B224" s="14" t="s">
        <v>485</v>
      </c>
      <c r="C224">
        <v>20000</v>
      </c>
    </row>
    <row r="225" spans="2:3" x14ac:dyDescent="0.25">
      <c r="B225" s="14" t="s">
        <v>483</v>
      </c>
      <c r="C225">
        <v>15000</v>
      </c>
    </row>
    <row r="226" spans="2:3" x14ac:dyDescent="0.25">
      <c r="B226" s="14" t="s">
        <v>481</v>
      </c>
      <c r="C226">
        <v>15000</v>
      </c>
    </row>
    <row r="227" spans="2:3" x14ac:dyDescent="0.25">
      <c r="B227" s="14" t="s">
        <v>479</v>
      </c>
      <c r="C227">
        <v>18000</v>
      </c>
    </row>
    <row r="228" spans="2:3" x14ac:dyDescent="0.25">
      <c r="B228" s="14" t="s">
        <v>477</v>
      </c>
      <c r="C228">
        <v>18000</v>
      </c>
    </row>
    <row r="229" spans="2:3" x14ac:dyDescent="0.25">
      <c r="B229" s="14" t="s">
        <v>475</v>
      </c>
      <c r="C229">
        <v>59000</v>
      </c>
    </row>
    <row r="230" spans="2:3" x14ac:dyDescent="0.25">
      <c r="B230" s="14" t="s">
        <v>473</v>
      </c>
      <c r="C230">
        <v>45000</v>
      </c>
    </row>
    <row r="231" spans="2:3" x14ac:dyDescent="0.25">
      <c r="B231" s="14" t="s">
        <v>471</v>
      </c>
      <c r="C231">
        <v>20000</v>
      </c>
    </row>
    <row r="232" spans="2:3" x14ac:dyDescent="0.25">
      <c r="B232" s="14" t="s">
        <v>469</v>
      </c>
      <c r="C232">
        <v>40000</v>
      </c>
    </row>
    <row r="233" spans="2:3" x14ac:dyDescent="0.25">
      <c r="B233" s="14" t="s">
        <v>467</v>
      </c>
      <c r="C233">
        <v>15000</v>
      </c>
    </row>
    <row r="234" spans="2:3" x14ac:dyDescent="0.25">
      <c r="B234" s="14" t="s">
        <v>465</v>
      </c>
      <c r="C234">
        <v>20000</v>
      </c>
    </row>
    <row r="235" spans="2:3" x14ac:dyDescent="0.25">
      <c r="B235" s="14" t="s">
        <v>463</v>
      </c>
      <c r="C235">
        <v>15000</v>
      </c>
    </row>
    <row r="236" spans="2:3" x14ac:dyDescent="0.25">
      <c r="B236" s="14" t="s">
        <v>461</v>
      </c>
      <c r="C236">
        <v>15000</v>
      </c>
    </row>
    <row r="237" spans="2:3" x14ac:dyDescent="0.25">
      <c r="B237" s="14" t="s">
        <v>459</v>
      </c>
      <c r="C237">
        <v>61000</v>
      </c>
    </row>
    <row r="238" spans="2:3" x14ac:dyDescent="0.25">
      <c r="B238" s="14" t="s">
        <v>457</v>
      </c>
      <c r="C238">
        <v>15000</v>
      </c>
    </row>
    <row r="239" spans="2:3" x14ac:dyDescent="0.25">
      <c r="B239" s="14" t="s">
        <v>455</v>
      </c>
      <c r="C239">
        <v>18000</v>
      </c>
    </row>
    <row r="240" spans="2:3" x14ac:dyDescent="0.25">
      <c r="B240" s="14" t="s">
        <v>453</v>
      </c>
      <c r="C240">
        <v>15000</v>
      </c>
    </row>
    <row r="241" spans="2:3" x14ac:dyDescent="0.25">
      <c r="B241" s="14" t="s">
        <v>451</v>
      </c>
      <c r="C241">
        <v>15000</v>
      </c>
    </row>
    <row r="242" spans="2:3" x14ac:dyDescent="0.25">
      <c r="B242" s="14" t="s">
        <v>449</v>
      </c>
      <c r="C242">
        <v>18000</v>
      </c>
    </row>
    <row r="243" spans="2:3" x14ac:dyDescent="0.25">
      <c r="B243" s="14" t="s">
        <v>447</v>
      </c>
      <c r="C243">
        <v>15000</v>
      </c>
    </row>
    <row r="244" spans="2:3" x14ac:dyDescent="0.25">
      <c r="B244" s="14" t="s">
        <v>445</v>
      </c>
      <c r="C244">
        <v>18000</v>
      </c>
    </row>
    <row r="245" spans="2:3" x14ac:dyDescent="0.25">
      <c r="B245" s="14" t="s">
        <v>443</v>
      </c>
      <c r="C245">
        <v>15000</v>
      </c>
    </row>
    <row r="246" spans="2:3" x14ac:dyDescent="0.25">
      <c r="B246" s="14" t="s">
        <v>441</v>
      </c>
      <c r="C246">
        <v>18000</v>
      </c>
    </row>
    <row r="247" spans="2:3" x14ac:dyDescent="0.25">
      <c r="B247" s="14" t="s">
        <v>439</v>
      </c>
      <c r="C247">
        <v>20000</v>
      </c>
    </row>
    <row r="248" spans="2:3" x14ac:dyDescent="0.25">
      <c r="B248" s="14" t="s">
        <v>437</v>
      </c>
      <c r="C248">
        <v>15000</v>
      </c>
    </row>
    <row r="249" spans="2:3" x14ac:dyDescent="0.25">
      <c r="B249" s="14" t="s">
        <v>435</v>
      </c>
      <c r="C249">
        <v>20000</v>
      </c>
    </row>
    <row r="250" spans="2:3" x14ac:dyDescent="0.25">
      <c r="B250" s="14" t="s">
        <v>433</v>
      </c>
      <c r="C250">
        <v>20000</v>
      </c>
    </row>
    <row r="251" spans="2:3" x14ac:dyDescent="0.25">
      <c r="B251" s="14" t="s">
        <v>431</v>
      </c>
      <c r="C251">
        <v>30000</v>
      </c>
    </row>
    <row r="252" spans="2:3" x14ac:dyDescent="0.25">
      <c r="B252" s="14" t="s">
        <v>429</v>
      </c>
      <c r="C252">
        <v>15000</v>
      </c>
    </row>
    <row r="253" spans="2:3" x14ac:dyDescent="0.25">
      <c r="B253" s="14" t="s">
        <v>427</v>
      </c>
      <c r="C253">
        <v>30000</v>
      </c>
    </row>
    <row r="254" spans="2:3" x14ac:dyDescent="0.25">
      <c r="B254" s="14" t="s">
        <v>425</v>
      </c>
      <c r="C254">
        <v>15000</v>
      </c>
    </row>
    <row r="255" spans="2:3" x14ac:dyDescent="0.25">
      <c r="B255" s="14" t="s">
        <v>423</v>
      </c>
      <c r="C255">
        <v>15000</v>
      </c>
    </row>
    <row r="256" spans="2:3" x14ac:dyDescent="0.25">
      <c r="B256" s="14" t="s">
        <v>421</v>
      </c>
      <c r="C256">
        <v>15000</v>
      </c>
    </row>
    <row r="257" spans="2:3" x14ac:dyDescent="0.25">
      <c r="B257" s="14" t="s">
        <v>419</v>
      </c>
      <c r="C257">
        <v>18000</v>
      </c>
    </row>
    <row r="258" spans="2:3" x14ac:dyDescent="0.25">
      <c r="B258" s="14" t="s">
        <v>417</v>
      </c>
      <c r="C258">
        <v>36000</v>
      </c>
    </row>
    <row r="259" spans="2:3" x14ac:dyDescent="0.25">
      <c r="B259" s="14" t="s">
        <v>415</v>
      </c>
      <c r="C259">
        <v>15000</v>
      </c>
    </row>
    <row r="260" spans="2:3" x14ac:dyDescent="0.25">
      <c r="B260" s="14" t="s">
        <v>413</v>
      </c>
      <c r="C260">
        <v>33000</v>
      </c>
    </row>
    <row r="261" spans="2:3" x14ac:dyDescent="0.25">
      <c r="B261" s="14" t="s">
        <v>411</v>
      </c>
      <c r="C261">
        <v>33000</v>
      </c>
    </row>
    <row r="262" spans="2:3" x14ac:dyDescent="0.25">
      <c r="B262" s="14" t="s">
        <v>409</v>
      </c>
      <c r="C262">
        <v>20000</v>
      </c>
    </row>
    <row r="263" spans="2:3" x14ac:dyDescent="0.25">
      <c r="B263" s="14" t="s">
        <v>407</v>
      </c>
      <c r="C263">
        <v>30000</v>
      </c>
    </row>
    <row r="264" spans="2:3" x14ac:dyDescent="0.25">
      <c r="B264" s="14" t="s">
        <v>405</v>
      </c>
      <c r="C264">
        <v>20000</v>
      </c>
    </row>
    <row r="265" spans="2:3" x14ac:dyDescent="0.25">
      <c r="B265" s="14" t="s">
        <v>403</v>
      </c>
      <c r="C265">
        <v>20000</v>
      </c>
    </row>
    <row r="266" spans="2:3" x14ac:dyDescent="0.25">
      <c r="B266" s="14" t="s">
        <v>401</v>
      </c>
      <c r="C266">
        <v>15000</v>
      </c>
    </row>
    <row r="267" spans="2:3" x14ac:dyDescent="0.25">
      <c r="B267" s="14" t="s">
        <v>399</v>
      </c>
      <c r="C267">
        <v>36000</v>
      </c>
    </row>
    <row r="268" spans="2:3" x14ac:dyDescent="0.25">
      <c r="B268" s="14" t="s">
        <v>397</v>
      </c>
      <c r="C268">
        <v>18000</v>
      </c>
    </row>
    <row r="269" spans="2:3" x14ac:dyDescent="0.25">
      <c r="B269" s="14" t="s">
        <v>395</v>
      </c>
      <c r="C269">
        <v>18000</v>
      </c>
    </row>
    <row r="270" spans="2:3" x14ac:dyDescent="0.25">
      <c r="B270" s="14" t="s">
        <v>393</v>
      </c>
      <c r="C270">
        <v>20000</v>
      </c>
    </row>
    <row r="271" spans="2:3" x14ac:dyDescent="0.25">
      <c r="B271" s="14" t="s">
        <v>391</v>
      </c>
      <c r="C271">
        <v>22000</v>
      </c>
    </row>
    <row r="272" spans="2:3" x14ac:dyDescent="0.25">
      <c r="B272" s="14" t="s">
        <v>389</v>
      </c>
      <c r="C272">
        <v>36000</v>
      </c>
    </row>
    <row r="273" spans="2:3" x14ac:dyDescent="0.25">
      <c r="B273" s="14" t="s">
        <v>387</v>
      </c>
      <c r="C273">
        <v>18000</v>
      </c>
    </row>
    <row r="274" spans="2:3" x14ac:dyDescent="0.25">
      <c r="B274" s="14" t="s">
        <v>385</v>
      </c>
      <c r="C274">
        <v>18000</v>
      </c>
    </row>
    <row r="275" spans="2:3" x14ac:dyDescent="0.25">
      <c r="B275" s="14" t="s">
        <v>383</v>
      </c>
      <c r="C275">
        <v>18000</v>
      </c>
    </row>
    <row r="276" spans="2:3" x14ac:dyDescent="0.25">
      <c r="B276" s="14" t="s">
        <v>381</v>
      </c>
      <c r="C276">
        <v>15000</v>
      </c>
    </row>
    <row r="277" spans="2:3" x14ac:dyDescent="0.25">
      <c r="B277" s="14" t="s">
        <v>379</v>
      </c>
      <c r="C277">
        <v>15000</v>
      </c>
    </row>
    <row r="278" spans="2:3" x14ac:dyDescent="0.25">
      <c r="B278" s="14" t="s">
        <v>377</v>
      </c>
      <c r="C278">
        <v>15000</v>
      </c>
    </row>
    <row r="279" spans="2:3" x14ac:dyDescent="0.25">
      <c r="B279" s="14" t="s">
        <v>375</v>
      </c>
      <c r="C279">
        <v>15000</v>
      </c>
    </row>
    <row r="280" spans="2:3" x14ac:dyDescent="0.25">
      <c r="B280" s="14" t="s">
        <v>373</v>
      </c>
      <c r="C280">
        <v>15000</v>
      </c>
    </row>
    <row r="281" spans="2:3" x14ac:dyDescent="0.25">
      <c r="B281" s="14" t="s">
        <v>371</v>
      </c>
      <c r="C281">
        <v>33000</v>
      </c>
    </row>
    <row r="282" spans="2:3" x14ac:dyDescent="0.25">
      <c r="B282" s="14" t="s">
        <v>369</v>
      </c>
      <c r="C282">
        <v>33000</v>
      </c>
    </row>
    <row r="283" spans="2:3" x14ac:dyDescent="0.25">
      <c r="B283" s="14" t="s">
        <v>367</v>
      </c>
      <c r="C283">
        <v>15000</v>
      </c>
    </row>
    <row r="284" spans="2:3" x14ac:dyDescent="0.25">
      <c r="B284" s="14" t="s">
        <v>365</v>
      </c>
      <c r="C284">
        <v>18000</v>
      </c>
    </row>
    <row r="285" spans="2:3" x14ac:dyDescent="0.25">
      <c r="B285" s="14" t="s">
        <v>363</v>
      </c>
      <c r="C285">
        <v>15000</v>
      </c>
    </row>
    <row r="286" spans="2:3" x14ac:dyDescent="0.25">
      <c r="B286" s="14" t="s">
        <v>361</v>
      </c>
      <c r="C286">
        <v>15000</v>
      </c>
    </row>
    <row r="287" spans="2:3" x14ac:dyDescent="0.25">
      <c r="B287" s="14" t="s">
        <v>359</v>
      </c>
      <c r="C287">
        <v>15000</v>
      </c>
    </row>
    <row r="288" spans="2:3" x14ac:dyDescent="0.25">
      <c r="B288" s="14" t="s">
        <v>357</v>
      </c>
      <c r="C288">
        <v>18000</v>
      </c>
    </row>
    <row r="289" spans="2:3" x14ac:dyDescent="0.25">
      <c r="B289" s="14" t="s">
        <v>355</v>
      </c>
      <c r="C289">
        <v>15000</v>
      </c>
    </row>
    <row r="290" spans="2:3" x14ac:dyDescent="0.25">
      <c r="B290" s="14" t="s">
        <v>353</v>
      </c>
      <c r="C290">
        <v>20000</v>
      </c>
    </row>
    <row r="291" spans="2:3" x14ac:dyDescent="0.25">
      <c r="B291" s="14" t="s">
        <v>351</v>
      </c>
      <c r="C291">
        <v>36000</v>
      </c>
    </row>
    <row r="292" spans="2:3" x14ac:dyDescent="0.25">
      <c r="B292" s="14" t="s">
        <v>349</v>
      </c>
      <c r="C292">
        <v>20000</v>
      </c>
    </row>
    <row r="293" spans="2:3" x14ac:dyDescent="0.25">
      <c r="B293" s="14" t="s">
        <v>347</v>
      </c>
      <c r="C293">
        <v>51000</v>
      </c>
    </row>
    <row r="294" spans="2:3" x14ac:dyDescent="0.25">
      <c r="B294" s="14" t="s">
        <v>345</v>
      </c>
      <c r="C294">
        <v>18000</v>
      </c>
    </row>
    <row r="295" spans="2:3" x14ac:dyDescent="0.25">
      <c r="B295" s="14" t="s">
        <v>343</v>
      </c>
      <c r="C295">
        <v>40000</v>
      </c>
    </row>
    <row r="296" spans="2:3" x14ac:dyDescent="0.25">
      <c r="B296" s="14" t="s">
        <v>341</v>
      </c>
      <c r="C296">
        <v>78000</v>
      </c>
    </row>
    <row r="297" spans="2:3" x14ac:dyDescent="0.25">
      <c r="B297" s="14" t="s">
        <v>339</v>
      </c>
      <c r="C297">
        <v>36000</v>
      </c>
    </row>
    <row r="298" spans="2:3" x14ac:dyDescent="0.25">
      <c r="B298" s="14" t="s">
        <v>337</v>
      </c>
      <c r="C298">
        <v>15000</v>
      </c>
    </row>
    <row r="299" spans="2:3" x14ac:dyDescent="0.25">
      <c r="B299" s="14" t="s">
        <v>335</v>
      </c>
      <c r="C299">
        <v>18000</v>
      </c>
    </row>
    <row r="300" spans="2:3" x14ac:dyDescent="0.25">
      <c r="B300" s="14" t="s">
        <v>333</v>
      </c>
      <c r="C300">
        <v>15000</v>
      </c>
    </row>
    <row r="301" spans="2:3" x14ac:dyDescent="0.25">
      <c r="B301" s="14" t="s">
        <v>331</v>
      </c>
      <c r="C301">
        <v>15000</v>
      </c>
    </row>
    <row r="302" spans="2:3" x14ac:dyDescent="0.25">
      <c r="B302" s="14" t="s">
        <v>329</v>
      </c>
      <c r="C302">
        <v>20000</v>
      </c>
    </row>
    <row r="303" spans="2:3" x14ac:dyDescent="0.25">
      <c r="B303" s="14" t="s">
        <v>327</v>
      </c>
      <c r="C303">
        <v>15000</v>
      </c>
    </row>
    <row r="304" spans="2:3" x14ac:dyDescent="0.25">
      <c r="B304" s="14" t="s">
        <v>325</v>
      </c>
      <c r="C304">
        <v>128000</v>
      </c>
    </row>
    <row r="305" spans="2:3" x14ac:dyDescent="0.25">
      <c r="B305" s="14" t="s">
        <v>323</v>
      </c>
      <c r="C305">
        <v>36000</v>
      </c>
    </row>
    <row r="306" spans="2:3" x14ac:dyDescent="0.25">
      <c r="B306" s="14" t="s">
        <v>321</v>
      </c>
      <c r="C306">
        <v>18000</v>
      </c>
    </row>
    <row r="307" spans="2:3" x14ac:dyDescent="0.25">
      <c r="B307" s="14" t="s">
        <v>319</v>
      </c>
      <c r="C307">
        <v>15000</v>
      </c>
    </row>
    <row r="308" spans="2:3" x14ac:dyDescent="0.25">
      <c r="B308" s="14" t="s">
        <v>317</v>
      </c>
      <c r="C308">
        <v>36000</v>
      </c>
    </row>
    <row r="309" spans="2:3" x14ac:dyDescent="0.25">
      <c r="B309" s="14" t="s">
        <v>315</v>
      </c>
      <c r="C309">
        <v>33000</v>
      </c>
    </row>
    <row r="310" spans="2:3" x14ac:dyDescent="0.25">
      <c r="B310" s="14" t="s">
        <v>313</v>
      </c>
      <c r="C310">
        <v>18000</v>
      </c>
    </row>
    <row r="311" spans="2:3" x14ac:dyDescent="0.25">
      <c r="B311" s="14" t="s">
        <v>311</v>
      </c>
      <c r="C311">
        <v>22000</v>
      </c>
    </row>
    <row r="312" spans="2:3" x14ac:dyDescent="0.25">
      <c r="B312" s="14" t="s">
        <v>309</v>
      </c>
      <c r="C312">
        <v>40000</v>
      </c>
    </row>
    <row r="313" spans="2:3" x14ac:dyDescent="0.25">
      <c r="B313" s="14" t="s">
        <v>307</v>
      </c>
      <c r="C313">
        <v>40000</v>
      </c>
    </row>
    <row r="314" spans="2:3" x14ac:dyDescent="0.25">
      <c r="B314" s="14" t="s">
        <v>305</v>
      </c>
      <c r="C314">
        <v>20000</v>
      </c>
    </row>
    <row r="315" spans="2:3" x14ac:dyDescent="0.25">
      <c r="B315" s="14" t="s">
        <v>303</v>
      </c>
      <c r="C315">
        <v>18000</v>
      </c>
    </row>
    <row r="316" spans="2:3" x14ac:dyDescent="0.25">
      <c r="B316" s="14" t="s">
        <v>301</v>
      </c>
      <c r="C316">
        <v>20000</v>
      </c>
    </row>
    <row r="317" spans="2:3" x14ac:dyDescent="0.25">
      <c r="B317" s="14" t="s">
        <v>299</v>
      </c>
      <c r="C317">
        <v>42000</v>
      </c>
    </row>
    <row r="318" spans="2:3" x14ac:dyDescent="0.25">
      <c r="B318" s="14" t="s">
        <v>297</v>
      </c>
      <c r="C318">
        <v>15000</v>
      </c>
    </row>
    <row r="319" spans="2:3" x14ac:dyDescent="0.25">
      <c r="B319" s="14" t="s">
        <v>295</v>
      </c>
      <c r="C319">
        <v>22000</v>
      </c>
    </row>
    <row r="320" spans="2:3" x14ac:dyDescent="0.25">
      <c r="B320" s="14" t="s">
        <v>293</v>
      </c>
      <c r="C320">
        <v>15000</v>
      </c>
    </row>
    <row r="321" spans="2:3" x14ac:dyDescent="0.25">
      <c r="B321" s="14" t="s">
        <v>291</v>
      </c>
      <c r="C321">
        <v>18000</v>
      </c>
    </row>
    <row r="322" spans="2:3" x14ac:dyDescent="0.25">
      <c r="B322" s="14" t="s">
        <v>289</v>
      </c>
      <c r="C322">
        <v>20000</v>
      </c>
    </row>
    <row r="323" spans="2:3" x14ac:dyDescent="0.25">
      <c r="B323" s="14" t="s">
        <v>287</v>
      </c>
      <c r="C323">
        <v>15000</v>
      </c>
    </row>
    <row r="324" spans="2:3" x14ac:dyDescent="0.25">
      <c r="B324" s="14" t="s">
        <v>285</v>
      </c>
      <c r="C324">
        <v>33000</v>
      </c>
    </row>
    <row r="325" spans="2:3" x14ac:dyDescent="0.25">
      <c r="B325" s="14" t="s">
        <v>283</v>
      </c>
      <c r="C325">
        <v>33000</v>
      </c>
    </row>
    <row r="326" spans="2:3" x14ac:dyDescent="0.25">
      <c r="B326" s="14" t="s">
        <v>281</v>
      </c>
      <c r="C326">
        <v>15000</v>
      </c>
    </row>
    <row r="327" spans="2:3" x14ac:dyDescent="0.25">
      <c r="B327" s="14" t="s">
        <v>279</v>
      </c>
      <c r="C327">
        <v>13000</v>
      </c>
    </row>
    <row r="328" spans="2:3" x14ac:dyDescent="0.25">
      <c r="B328" s="14" t="s">
        <v>277</v>
      </c>
      <c r="C328">
        <v>30000</v>
      </c>
    </row>
    <row r="329" spans="2:3" x14ac:dyDescent="0.25">
      <c r="B329" s="14" t="s">
        <v>275</v>
      </c>
      <c r="C329">
        <v>15000</v>
      </c>
    </row>
    <row r="330" spans="2:3" x14ac:dyDescent="0.25">
      <c r="B330" s="14" t="s">
        <v>273</v>
      </c>
      <c r="C330">
        <v>15000</v>
      </c>
    </row>
    <row r="331" spans="2:3" x14ac:dyDescent="0.25">
      <c r="B331" s="14" t="s">
        <v>271</v>
      </c>
      <c r="C331">
        <v>30000</v>
      </c>
    </row>
    <row r="332" spans="2:3" x14ac:dyDescent="0.25">
      <c r="B332" s="14" t="s">
        <v>269</v>
      </c>
      <c r="C332">
        <v>15000</v>
      </c>
    </row>
    <row r="333" spans="2:3" x14ac:dyDescent="0.25">
      <c r="B333" s="14" t="s">
        <v>267</v>
      </c>
      <c r="C333">
        <v>15000</v>
      </c>
    </row>
    <row r="334" spans="2:3" x14ac:dyDescent="0.25">
      <c r="B334" s="14" t="s">
        <v>265</v>
      </c>
      <c r="C334">
        <v>20000</v>
      </c>
    </row>
    <row r="335" spans="2:3" x14ac:dyDescent="0.25">
      <c r="B335" s="14" t="s">
        <v>263</v>
      </c>
      <c r="C335">
        <v>15000</v>
      </c>
    </row>
    <row r="336" spans="2:3" x14ac:dyDescent="0.25">
      <c r="B336" s="14" t="s">
        <v>261</v>
      </c>
      <c r="C336">
        <v>15000</v>
      </c>
    </row>
    <row r="337" spans="2:3" x14ac:dyDescent="0.25">
      <c r="B337" s="14" t="s">
        <v>259</v>
      </c>
      <c r="C337">
        <v>15000</v>
      </c>
    </row>
    <row r="338" spans="2:3" x14ac:dyDescent="0.25">
      <c r="B338" s="14" t="s">
        <v>257</v>
      </c>
      <c r="C338">
        <v>20000</v>
      </c>
    </row>
    <row r="339" spans="2:3" x14ac:dyDescent="0.25">
      <c r="B339" s="14" t="s">
        <v>255</v>
      </c>
      <c r="C339">
        <v>15000</v>
      </c>
    </row>
    <row r="340" spans="2:3" x14ac:dyDescent="0.25">
      <c r="B340" s="14" t="s">
        <v>253</v>
      </c>
      <c r="C340">
        <v>15000</v>
      </c>
    </row>
    <row r="341" spans="2:3" x14ac:dyDescent="0.25">
      <c r="B341" s="14" t="s">
        <v>251</v>
      </c>
      <c r="C341">
        <v>15000</v>
      </c>
    </row>
    <row r="342" spans="2:3" x14ac:dyDescent="0.25">
      <c r="B342" s="14" t="s">
        <v>249</v>
      </c>
      <c r="C342">
        <v>15000</v>
      </c>
    </row>
    <row r="343" spans="2:3" x14ac:dyDescent="0.25">
      <c r="B343" s="14" t="s">
        <v>247</v>
      </c>
      <c r="C343">
        <v>15000</v>
      </c>
    </row>
    <row r="344" spans="2:3" x14ac:dyDescent="0.25">
      <c r="B344" s="14" t="s">
        <v>245</v>
      </c>
      <c r="C344">
        <v>13000</v>
      </c>
    </row>
    <row r="345" spans="2:3" x14ac:dyDescent="0.25">
      <c r="B345" s="14" t="s">
        <v>243</v>
      </c>
      <c r="C345">
        <v>22000</v>
      </c>
    </row>
    <row r="346" spans="2:3" x14ac:dyDescent="0.25">
      <c r="B346" s="14" t="s">
        <v>241</v>
      </c>
      <c r="C346">
        <v>45000</v>
      </c>
    </row>
    <row r="347" spans="2:3" x14ac:dyDescent="0.25">
      <c r="B347" s="14" t="s">
        <v>239</v>
      </c>
      <c r="C347">
        <v>15000</v>
      </c>
    </row>
    <row r="348" spans="2:3" x14ac:dyDescent="0.25">
      <c r="B348" s="14" t="s">
        <v>236</v>
      </c>
      <c r="C348">
        <v>22000</v>
      </c>
    </row>
    <row r="349" spans="2:3" x14ac:dyDescent="0.25">
      <c r="B349" s="14" t="s">
        <v>234</v>
      </c>
      <c r="C349">
        <v>15000</v>
      </c>
    </row>
    <row r="350" spans="2:3" x14ac:dyDescent="0.25">
      <c r="B350" s="14" t="s">
        <v>232</v>
      </c>
      <c r="C350">
        <v>15000</v>
      </c>
    </row>
    <row r="351" spans="2:3" x14ac:dyDescent="0.25">
      <c r="B351" s="14" t="s">
        <v>230</v>
      </c>
      <c r="C351">
        <v>20000</v>
      </c>
    </row>
    <row r="352" spans="2:3" x14ac:dyDescent="0.25">
      <c r="B352" s="14" t="s">
        <v>228</v>
      </c>
      <c r="C352">
        <v>35000</v>
      </c>
    </row>
    <row r="353" spans="2:3" x14ac:dyDescent="0.25">
      <c r="B353" s="14" t="s">
        <v>226</v>
      </c>
      <c r="C353">
        <v>15000</v>
      </c>
    </row>
    <row r="354" spans="2:3" x14ac:dyDescent="0.25">
      <c r="B354" s="14" t="s">
        <v>224</v>
      </c>
      <c r="C354">
        <v>15000</v>
      </c>
    </row>
    <row r="355" spans="2:3" x14ac:dyDescent="0.25">
      <c r="B355" s="14" t="s">
        <v>222</v>
      </c>
      <c r="C355">
        <v>15000</v>
      </c>
    </row>
    <row r="356" spans="2:3" x14ac:dyDescent="0.25">
      <c r="B356" s="14" t="s">
        <v>220</v>
      </c>
      <c r="C356">
        <v>49000</v>
      </c>
    </row>
    <row r="357" spans="2:3" x14ac:dyDescent="0.25">
      <c r="B357" s="14" t="s">
        <v>218</v>
      </c>
      <c r="C357">
        <v>15000</v>
      </c>
    </row>
    <row r="358" spans="2:3" x14ac:dyDescent="0.25">
      <c r="B358" s="14" t="s">
        <v>216</v>
      </c>
      <c r="C358">
        <v>20000</v>
      </c>
    </row>
    <row r="359" spans="2:3" x14ac:dyDescent="0.25">
      <c r="B359" s="14" t="s">
        <v>214</v>
      </c>
      <c r="C359">
        <v>15000</v>
      </c>
    </row>
    <row r="360" spans="2:3" x14ac:dyDescent="0.25">
      <c r="B360" s="14" t="s">
        <v>212</v>
      </c>
      <c r="C360">
        <v>15000</v>
      </c>
    </row>
    <row r="361" spans="2:3" x14ac:dyDescent="0.25">
      <c r="B361" s="14" t="s">
        <v>210</v>
      </c>
      <c r="C361">
        <v>13000</v>
      </c>
    </row>
    <row r="362" spans="2:3" x14ac:dyDescent="0.25">
      <c r="B362" s="14" t="s">
        <v>208</v>
      </c>
      <c r="C362">
        <v>18000</v>
      </c>
    </row>
    <row r="363" spans="2:3" x14ac:dyDescent="0.25">
      <c r="B363" s="14" t="s">
        <v>206</v>
      </c>
      <c r="C363">
        <v>30000</v>
      </c>
    </row>
    <row r="364" spans="2:3" x14ac:dyDescent="0.25">
      <c r="B364" s="14" t="s">
        <v>204</v>
      </c>
      <c r="C364">
        <v>18000</v>
      </c>
    </row>
    <row r="365" spans="2:3" x14ac:dyDescent="0.25">
      <c r="B365" s="14" t="s">
        <v>202</v>
      </c>
      <c r="C365">
        <v>36000</v>
      </c>
    </row>
    <row r="366" spans="2:3" x14ac:dyDescent="0.25">
      <c r="B366" s="14" t="s">
        <v>200</v>
      </c>
      <c r="C366">
        <v>15000</v>
      </c>
    </row>
    <row r="367" spans="2:3" x14ac:dyDescent="0.25">
      <c r="B367" s="14" t="s">
        <v>198</v>
      </c>
      <c r="C367">
        <v>18000</v>
      </c>
    </row>
    <row r="368" spans="2:3" x14ac:dyDescent="0.25">
      <c r="B368" s="14" t="s">
        <v>196</v>
      </c>
      <c r="C368">
        <v>30000</v>
      </c>
    </row>
    <row r="369" spans="2:3" x14ac:dyDescent="0.25">
      <c r="B369" s="14" t="s">
        <v>194</v>
      </c>
      <c r="C369">
        <v>15000</v>
      </c>
    </row>
    <row r="370" spans="2:3" x14ac:dyDescent="0.25">
      <c r="B370" s="14" t="s">
        <v>192</v>
      </c>
      <c r="C370">
        <v>15000</v>
      </c>
    </row>
    <row r="371" spans="2:3" x14ac:dyDescent="0.25">
      <c r="B371" s="14" t="s">
        <v>190</v>
      </c>
      <c r="C371">
        <v>15000</v>
      </c>
    </row>
    <row r="372" spans="2:3" x14ac:dyDescent="0.25">
      <c r="B372" s="14" t="s">
        <v>188</v>
      </c>
      <c r="C372">
        <v>15000</v>
      </c>
    </row>
    <row r="373" spans="2:3" x14ac:dyDescent="0.25">
      <c r="B373" s="14" t="s">
        <v>186</v>
      </c>
      <c r="C373">
        <v>18000</v>
      </c>
    </row>
    <row r="374" spans="2:3" x14ac:dyDescent="0.25">
      <c r="B374" s="14" t="s">
        <v>184</v>
      </c>
      <c r="C374">
        <v>15000</v>
      </c>
    </row>
    <row r="375" spans="2:3" x14ac:dyDescent="0.25">
      <c r="B375" s="14" t="s">
        <v>182</v>
      </c>
      <c r="C375">
        <v>15000</v>
      </c>
    </row>
    <row r="376" spans="2:3" x14ac:dyDescent="0.25">
      <c r="B376" s="14" t="s">
        <v>180</v>
      </c>
      <c r="C376">
        <v>15000</v>
      </c>
    </row>
    <row r="377" spans="2:3" x14ac:dyDescent="0.25">
      <c r="B377" s="14" t="s">
        <v>178</v>
      </c>
      <c r="C377">
        <v>15000</v>
      </c>
    </row>
    <row r="378" spans="2:3" x14ac:dyDescent="0.25">
      <c r="B378" s="14" t="s">
        <v>176</v>
      </c>
      <c r="C378">
        <v>48000</v>
      </c>
    </row>
    <row r="379" spans="2:3" x14ac:dyDescent="0.25">
      <c r="B379" s="14" t="s">
        <v>174</v>
      </c>
      <c r="C379">
        <v>18000</v>
      </c>
    </row>
    <row r="380" spans="2:3" x14ac:dyDescent="0.25">
      <c r="B380" s="14" t="s">
        <v>172</v>
      </c>
      <c r="C380">
        <v>15000</v>
      </c>
    </row>
    <row r="381" spans="2:3" x14ac:dyDescent="0.25">
      <c r="B381" s="14" t="s">
        <v>170</v>
      </c>
      <c r="C381">
        <v>18000</v>
      </c>
    </row>
    <row r="382" spans="2:3" x14ac:dyDescent="0.25">
      <c r="B382" s="14" t="s">
        <v>168</v>
      </c>
      <c r="C382">
        <v>20000</v>
      </c>
    </row>
    <row r="383" spans="2:3" x14ac:dyDescent="0.25">
      <c r="B383" s="14" t="s">
        <v>166</v>
      </c>
      <c r="C383">
        <v>18000</v>
      </c>
    </row>
    <row r="384" spans="2:3" x14ac:dyDescent="0.25">
      <c r="B384" s="14" t="s">
        <v>164</v>
      </c>
      <c r="C384">
        <v>15000</v>
      </c>
    </row>
    <row r="385" spans="2:3" x14ac:dyDescent="0.25">
      <c r="B385" s="14" t="s">
        <v>162</v>
      </c>
      <c r="C385">
        <v>20000</v>
      </c>
    </row>
    <row r="386" spans="2:3" x14ac:dyDescent="0.25">
      <c r="B386" s="14" t="s">
        <v>160</v>
      </c>
      <c r="C386">
        <v>30000</v>
      </c>
    </row>
    <row r="387" spans="2:3" x14ac:dyDescent="0.25">
      <c r="B387" s="14" t="s">
        <v>158</v>
      </c>
      <c r="C387">
        <v>15000</v>
      </c>
    </row>
    <row r="388" spans="2:3" x14ac:dyDescent="0.25">
      <c r="B388" s="14" t="s">
        <v>156</v>
      </c>
      <c r="C388">
        <v>28000</v>
      </c>
    </row>
    <row r="389" spans="2:3" x14ac:dyDescent="0.25">
      <c r="B389" s="14" t="s">
        <v>154</v>
      </c>
      <c r="C389">
        <v>15000</v>
      </c>
    </row>
    <row r="390" spans="2:3" x14ac:dyDescent="0.25">
      <c r="B390" s="14" t="s">
        <v>152</v>
      </c>
      <c r="C390">
        <v>20000</v>
      </c>
    </row>
    <row r="391" spans="2:3" x14ac:dyDescent="0.25">
      <c r="B391" s="14" t="s">
        <v>150</v>
      </c>
      <c r="C391">
        <v>20000</v>
      </c>
    </row>
    <row r="392" spans="2:3" x14ac:dyDescent="0.25">
      <c r="B392" s="14" t="s">
        <v>148</v>
      </c>
      <c r="C392">
        <v>15000</v>
      </c>
    </row>
    <row r="393" spans="2:3" x14ac:dyDescent="0.25">
      <c r="B393" s="14" t="s">
        <v>145</v>
      </c>
      <c r="C393">
        <v>13000</v>
      </c>
    </row>
    <row r="394" spans="2:3" x14ac:dyDescent="0.25">
      <c r="B394" s="14" t="s">
        <v>143</v>
      </c>
      <c r="C394">
        <v>18000</v>
      </c>
    </row>
    <row r="395" spans="2:3" x14ac:dyDescent="0.25">
      <c r="B395" s="14" t="s">
        <v>141</v>
      </c>
      <c r="C395">
        <v>15000</v>
      </c>
    </row>
    <row r="396" spans="2:3" x14ac:dyDescent="0.25">
      <c r="B396" s="14" t="s">
        <v>139</v>
      </c>
      <c r="C396">
        <v>15000</v>
      </c>
    </row>
    <row r="397" spans="2:3" x14ac:dyDescent="0.25">
      <c r="B397" s="14" t="s">
        <v>137</v>
      </c>
      <c r="C397">
        <v>18000</v>
      </c>
    </row>
    <row r="398" spans="2:3" x14ac:dyDescent="0.25">
      <c r="B398" s="14" t="s">
        <v>135</v>
      </c>
      <c r="C398">
        <v>15000</v>
      </c>
    </row>
    <row r="399" spans="2:3" x14ac:dyDescent="0.25">
      <c r="B399" s="14" t="s">
        <v>133</v>
      </c>
      <c r="C399">
        <v>20000</v>
      </c>
    </row>
    <row r="400" spans="2:3" x14ac:dyDescent="0.25">
      <c r="B400" s="14" t="s">
        <v>130</v>
      </c>
      <c r="C400">
        <v>36000</v>
      </c>
    </row>
    <row r="401" spans="2:3" x14ac:dyDescent="0.25">
      <c r="B401" s="14" t="s">
        <v>128</v>
      </c>
      <c r="C401">
        <v>18000</v>
      </c>
    </row>
    <row r="402" spans="2:3" x14ac:dyDescent="0.25">
      <c r="B402" s="14" t="s">
        <v>125</v>
      </c>
      <c r="C402">
        <v>20000</v>
      </c>
    </row>
    <row r="403" spans="2:3" x14ac:dyDescent="0.25">
      <c r="B403" s="14" t="s">
        <v>123</v>
      </c>
      <c r="C403">
        <v>18000</v>
      </c>
    </row>
    <row r="404" spans="2:3" x14ac:dyDescent="0.25">
      <c r="B404" s="14" t="s">
        <v>121</v>
      </c>
      <c r="C404">
        <v>15000</v>
      </c>
    </row>
    <row r="405" spans="2:3" x14ac:dyDescent="0.25">
      <c r="B405" s="14" t="s">
        <v>119</v>
      </c>
      <c r="C405">
        <v>18000</v>
      </c>
    </row>
    <row r="406" spans="2:3" x14ac:dyDescent="0.25">
      <c r="B406" s="14" t="s">
        <v>117</v>
      </c>
      <c r="C406">
        <v>20000</v>
      </c>
    </row>
    <row r="407" spans="2:3" x14ac:dyDescent="0.25">
      <c r="B407" s="14" t="s">
        <v>115</v>
      </c>
      <c r="C407">
        <v>54000</v>
      </c>
    </row>
    <row r="408" spans="2:3" x14ac:dyDescent="0.25">
      <c r="B408" s="14" t="s">
        <v>113</v>
      </c>
      <c r="C408">
        <v>15000</v>
      </c>
    </row>
    <row r="409" spans="2:3" x14ac:dyDescent="0.25">
      <c r="B409" s="14" t="s">
        <v>111</v>
      </c>
      <c r="C409">
        <v>15000</v>
      </c>
    </row>
    <row r="410" spans="2:3" x14ac:dyDescent="0.25">
      <c r="B410" s="14" t="s">
        <v>109</v>
      </c>
      <c r="C410">
        <v>15000</v>
      </c>
    </row>
    <row r="411" spans="2:3" x14ac:dyDescent="0.25">
      <c r="B411" s="14" t="s">
        <v>107</v>
      </c>
      <c r="C411">
        <v>15000</v>
      </c>
    </row>
    <row r="412" spans="2:3" x14ac:dyDescent="0.25">
      <c r="B412" s="14" t="s">
        <v>105</v>
      </c>
      <c r="C412">
        <v>15000</v>
      </c>
    </row>
    <row r="413" spans="2:3" x14ac:dyDescent="0.25">
      <c r="B413" s="14" t="s">
        <v>103</v>
      </c>
      <c r="C413">
        <v>38000</v>
      </c>
    </row>
    <row r="414" spans="2:3" x14ac:dyDescent="0.25">
      <c r="B414" s="14" t="s">
        <v>101</v>
      </c>
      <c r="C414">
        <v>15000</v>
      </c>
    </row>
    <row r="415" spans="2:3" x14ac:dyDescent="0.25">
      <c r="B415" s="14" t="s">
        <v>99</v>
      </c>
      <c r="C415">
        <v>40000</v>
      </c>
    </row>
    <row r="416" spans="2:3" x14ac:dyDescent="0.25">
      <c r="B416" s="14" t="s">
        <v>97</v>
      </c>
      <c r="C416">
        <v>15000</v>
      </c>
    </row>
    <row r="417" spans="2:3" x14ac:dyDescent="0.25">
      <c r="B417" s="14" t="s">
        <v>95</v>
      </c>
      <c r="C417">
        <v>50000</v>
      </c>
    </row>
    <row r="418" spans="2:3" x14ac:dyDescent="0.25">
      <c r="B418" s="14" t="s">
        <v>93</v>
      </c>
      <c r="C418">
        <v>15000</v>
      </c>
    </row>
    <row r="419" spans="2:3" x14ac:dyDescent="0.25">
      <c r="B419" s="14" t="s">
        <v>91</v>
      </c>
      <c r="C419">
        <v>20000</v>
      </c>
    </row>
    <row r="420" spans="2:3" x14ac:dyDescent="0.25">
      <c r="B420" s="14" t="s">
        <v>89</v>
      </c>
      <c r="C420">
        <v>15000</v>
      </c>
    </row>
    <row r="421" spans="2:3" x14ac:dyDescent="0.25">
      <c r="B421" s="14" t="s">
        <v>87</v>
      </c>
      <c r="C421">
        <v>15000</v>
      </c>
    </row>
    <row r="422" spans="2:3" x14ac:dyDescent="0.25">
      <c r="B422" s="14" t="s">
        <v>85</v>
      </c>
      <c r="C422">
        <v>20000</v>
      </c>
    </row>
    <row r="423" spans="2:3" x14ac:dyDescent="0.25">
      <c r="B423" s="14" t="s">
        <v>82</v>
      </c>
      <c r="C423">
        <v>18000</v>
      </c>
    </row>
    <row r="424" spans="2:3" x14ac:dyDescent="0.25">
      <c r="B424" s="14" t="s">
        <v>80</v>
      </c>
      <c r="C424">
        <v>18000</v>
      </c>
    </row>
    <row r="425" spans="2:3" x14ac:dyDescent="0.25">
      <c r="B425" s="14" t="s">
        <v>77</v>
      </c>
      <c r="C425">
        <v>15000</v>
      </c>
    </row>
    <row r="426" spans="2:3" x14ac:dyDescent="0.25">
      <c r="B426" s="14" t="s">
        <v>75</v>
      </c>
      <c r="C426">
        <v>15000</v>
      </c>
    </row>
    <row r="427" spans="2:3" x14ac:dyDescent="0.25">
      <c r="B427" s="14" t="s">
        <v>73</v>
      </c>
      <c r="C427">
        <v>18000</v>
      </c>
    </row>
    <row r="428" spans="2:3" x14ac:dyDescent="0.25">
      <c r="B428" s="14" t="s">
        <v>71</v>
      </c>
      <c r="C428">
        <v>20000</v>
      </c>
    </row>
    <row r="429" spans="2:3" x14ac:dyDescent="0.25">
      <c r="B429" s="14" t="s">
        <v>69</v>
      </c>
      <c r="C429">
        <v>15000</v>
      </c>
    </row>
    <row r="430" spans="2:3" x14ac:dyDescent="0.25">
      <c r="B430" s="14" t="s">
        <v>67</v>
      </c>
      <c r="C430">
        <v>18000</v>
      </c>
    </row>
    <row r="431" spans="2:3" x14ac:dyDescent="0.25">
      <c r="B431" s="14" t="s">
        <v>64</v>
      </c>
      <c r="C431">
        <v>36000</v>
      </c>
    </row>
    <row r="432" spans="2:3" x14ac:dyDescent="0.25">
      <c r="B432" s="14" t="s">
        <v>62</v>
      </c>
      <c r="C432">
        <v>15000</v>
      </c>
    </row>
    <row r="433" spans="2:3" x14ac:dyDescent="0.25">
      <c r="B433" s="14" t="s">
        <v>60</v>
      </c>
      <c r="C433">
        <v>15000</v>
      </c>
    </row>
    <row r="434" spans="2:3" x14ac:dyDescent="0.25">
      <c r="B434" s="14" t="s">
        <v>58</v>
      </c>
      <c r="C434">
        <v>20000</v>
      </c>
    </row>
    <row r="435" spans="2:3" x14ac:dyDescent="0.25">
      <c r="B435" s="14" t="s">
        <v>56</v>
      </c>
      <c r="C435">
        <v>15000</v>
      </c>
    </row>
    <row r="436" spans="2:3" x14ac:dyDescent="0.25">
      <c r="B436" s="14" t="s">
        <v>54</v>
      </c>
      <c r="C436">
        <v>15000</v>
      </c>
    </row>
    <row r="437" spans="2:3" x14ac:dyDescent="0.25">
      <c r="B437" s="14" t="s">
        <v>52</v>
      </c>
      <c r="C437">
        <v>18000</v>
      </c>
    </row>
    <row r="438" spans="2:3" x14ac:dyDescent="0.25">
      <c r="B438" s="14" t="s">
        <v>49</v>
      </c>
      <c r="C438">
        <v>20000</v>
      </c>
    </row>
    <row r="439" spans="2:3" x14ac:dyDescent="0.25">
      <c r="B439" s="14" t="s">
        <v>46</v>
      </c>
      <c r="C439">
        <v>15000</v>
      </c>
    </row>
    <row r="440" spans="2:3" x14ac:dyDescent="0.25">
      <c r="B440" s="14" t="s">
        <v>35</v>
      </c>
      <c r="C440">
        <v>38000</v>
      </c>
    </row>
    <row r="441" spans="2:3" x14ac:dyDescent="0.25">
      <c r="B441" s="14" t="s">
        <v>835</v>
      </c>
      <c r="C441">
        <v>8914000</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08830-8469-408E-ABDC-3FDB504EC88D}">
  <dimension ref="G26:M40"/>
  <sheetViews>
    <sheetView tabSelected="1" topLeftCell="A22" workbookViewId="0">
      <selection activeCell="P32" sqref="P32"/>
    </sheetView>
  </sheetViews>
  <sheetFormatPr defaultRowHeight="15" x14ac:dyDescent="0.25"/>
  <cols>
    <col min="1" max="16384" width="9.140625" style="18"/>
  </cols>
  <sheetData>
    <row r="26" spans="13:13" x14ac:dyDescent="0.25">
      <c r="M26" s="18">
        <v>891400</v>
      </c>
    </row>
    <row r="27" spans="13:13" ht="15.75" customHeight="1" x14ac:dyDescent="0.25"/>
    <row r="31" spans="13:13" x14ac:dyDescent="0.25">
      <c r="M31" s="21">
        <v>891400</v>
      </c>
    </row>
    <row r="40" spans="7:7" x14ac:dyDescent="0.25">
      <c r="G40" s="36"/>
    </row>
  </sheetData>
  <pageMargins left="0.7" right="0.7" top="0.75" bottom="0.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185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Rifky Andalas</dc:creator>
  <cp:lastModifiedBy>Rifky Andalas</cp:lastModifiedBy>
  <cp:lastPrinted>2024-01-17T02:28:49Z</cp:lastPrinted>
  <dcterms:created xsi:type="dcterms:W3CDTF">2024-01-10T12:32:18Z</dcterms:created>
  <dcterms:modified xsi:type="dcterms:W3CDTF">2024-01-17T02:29:49Z</dcterms:modified>
</cp:coreProperties>
</file>