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eej\Dropbox\HW1\"/>
    </mc:Choice>
  </mc:AlternateContent>
  <xr:revisionPtr revIDLastSave="0" documentId="13_ncr:1_{8BCBC835-F30C-419F-B240-C9044979131F}" xr6:coauthVersionLast="36" xr6:coauthVersionMax="36" xr10:uidLastSave="{00000000-0000-0000-0000-000000000000}"/>
  <bookViews>
    <workbookView xWindow="0" yWindow="0" windowWidth="23040" windowHeight="10404" activeTab="4" xr2:uid="{00000000-000D-0000-FFFF-FFFF00000000}"/>
  </bookViews>
  <sheets>
    <sheet name="category" sheetId="2" r:id="rId1"/>
    <sheet name="Bonus" sheetId="8" r:id="rId2"/>
    <sheet name="sub-category" sheetId="4" r:id="rId3"/>
    <sheet name="Date" sheetId="7" r:id="rId4"/>
    <sheet name="Sheet1" sheetId="1" r:id="rId5"/>
  </sheets>
  <definedNames>
    <definedName name="_xlnm._FilterDatabase" localSheetId="4" hidden="1">Sheet1!$A$1:$T$4115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2" l="1"/>
  <c r="G7" i="2"/>
  <c r="G8" i="2"/>
  <c r="G9" i="2"/>
  <c r="G10" i="2"/>
  <c r="G11" i="2"/>
  <c r="G12" i="2"/>
  <c r="G13" i="2"/>
  <c r="G14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6" i="2"/>
  <c r="I6" i="2"/>
  <c r="J6" i="2"/>
  <c r="H6" i="7"/>
  <c r="H7" i="7"/>
  <c r="H8" i="7"/>
  <c r="H9" i="7"/>
  <c r="H10" i="7"/>
  <c r="H11" i="7"/>
  <c r="H12" i="7"/>
  <c r="H13" i="7"/>
  <c r="H14" i="7"/>
  <c r="H15" i="7"/>
  <c r="H16" i="7"/>
  <c r="H17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T2" i="1" l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3" i="8"/>
  <c r="B12" i="8"/>
  <c r="B11" i="8"/>
  <c r="B10" i="8"/>
  <c r="B9" i="8"/>
  <c r="B8" i="8"/>
  <c r="E8" i="8" s="1"/>
  <c r="H8" i="8" s="1"/>
  <c r="B7" i="8"/>
  <c r="E7" i="8" s="1"/>
  <c r="B6" i="8"/>
  <c r="B5" i="8"/>
  <c r="B4" i="8"/>
  <c r="B3" i="8"/>
  <c r="B2" i="8"/>
  <c r="E9" i="8" l="1"/>
  <c r="F9" i="8" s="1"/>
  <c r="E10" i="8"/>
  <c r="G7" i="8"/>
  <c r="H7" i="8"/>
  <c r="G9" i="8"/>
  <c r="F5" i="8"/>
  <c r="H5" i="8"/>
  <c r="H9" i="8"/>
  <c r="G10" i="8"/>
  <c r="G8" i="8"/>
  <c r="H10" i="8"/>
  <c r="E2" i="8"/>
  <c r="G2" i="8" s="1"/>
  <c r="E6" i="8"/>
  <c r="F6" i="8" s="1"/>
  <c r="F10" i="8"/>
  <c r="E13" i="8"/>
  <c r="H13" i="8" s="1"/>
  <c r="E5" i="8"/>
  <c r="G5" i="8" s="1"/>
  <c r="E12" i="8"/>
  <c r="G12" i="8" s="1"/>
  <c r="E4" i="8"/>
  <c r="G4" i="8" s="1"/>
  <c r="F8" i="8"/>
  <c r="E11" i="8"/>
  <c r="G11" i="8" s="1"/>
  <c r="E3" i="8"/>
  <c r="H3" i="8" s="1"/>
  <c r="F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6" i="8" l="1"/>
  <c r="G6" i="8"/>
  <c r="F13" i="8"/>
  <c r="G13" i="8"/>
  <c r="F11" i="8"/>
  <c r="F3" i="8"/>
  <c r="F12" i="8"/>
  <c r="F2" i="8"/>
  <c r="F4" i="8"/>
  <c r="H11" i="8"/>
  <c r="H12" i="8"/>
  <c r="G3" i="8"/>
  <c r="H4" i="8"/>
  <c r="H2" i="8"/>
</calcChain>
</file>

<file path=xl/sharedStrings.xml><?xml version="1.0" encoding="utf-8"?>
<sst xmlns="http://schemas.openxmlformats.org/spreadsheetml/2006/main" count="24827" uniqueCount="8405">
  <si>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</si>
  <si>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</si>
  <si>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</si>
  <si>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</si>
  <si>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</si>
  <si>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</si>
  <si>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</si>
  <si>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</si>
  <si>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</si>
  <si>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</si>
  <si>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</si>
  <si>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</si>
  <si>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</si>
  <si>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</si>
  <si>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</si>
  <si>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</si>
  <si>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</si>
  <si>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</si>
  <si>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</si>
  <si>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</si>
  <si>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</si>
  <si>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</si>
  <si>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</si>
  <si>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</si>
  <si>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</si>
  <si>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</si>
  <si>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</si>
  <si>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</si>
  <si>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</si>
  <si>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</si>
  <si>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</si>
  <si>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</si>
  <si>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</si>
  <si>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</si>
  <si>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</si>
  <si>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</si>
  <si>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</si>
  <si>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</si>
  <si>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</si>
  <si>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</si>
  <si>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</si>
  <si>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</si>
  <si>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</si>
  <si>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</si>
  <si>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</si>
  <si>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</si>
  <si>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</si>
  <si>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</si>
  <si>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</si>
  <si>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</si>
  <si>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</si>
  <si>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</si>
  <si>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</si>
  <si>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</si>
  <si>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</si>
  <si>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</si>
  <si>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</si>
  <si>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</si>
  <si>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</si>
  <si>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</si>
  <si>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</si>
  <si>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</si>
  <si>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</si>
  <si>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</si>
  <si>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</si>
  <si>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</si>
  <si>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</si>
  <si>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</si>
  <si>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</si>
  <si>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</si>
  <si>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</si>
  <si>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</si>
  <si>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</si>
  <si>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</si>
  <si>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</si>
  <si>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</si>
  <si>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</si>
  <si>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</si>
  <si>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</si>
  <si>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</si>
  <si>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</si>
  <si>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</si>
  <si>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</si>
  <si>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</si>
  <si>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</si>
  <si>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</si>
  <si>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</si>
  <si>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</si>
  <si>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</si>
  <si>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</si>
  <si>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</si>
  <si>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</si>
  <si>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</si>
  <si>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</si>
  <si>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</si>
  <si>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</si>
  <si>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</si>
  <si>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</si>
  <si>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</si>
  <si>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</si>
  <si>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</si>
  <si>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</si>
  <si>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</si>
  <si>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</si>
  <si>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</si>
  <si>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</si>
  <si>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</si>
  <si>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</si>
  <si>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</si>
  <si>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</si>
  <si>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</si>
  <si>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</si>
  <si>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</si>
  <si>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</si>
  <si>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</si>
  <si>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</si>
  <si>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</si>
  <si>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</si>
  <si>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</si>
  <si>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</si>
  <si>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</si>
  <si>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</si>
  <si>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</si>
  <si>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</si>
  <si>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</si>
  <si>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</si>
  <si>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</si>
  <si>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</si>
  <si>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</si>
  <si>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</si>
  <si>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</si>
  <si>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</si>
  <si>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</si>
  <si>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</si>
  <si>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</si>
  <si>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</si>
  <si>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</si>
  <si>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</si>
  <si>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</si>
  <si>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</si>
  <si>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</si>
  <si>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</si>
  <si>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</si>
  <si>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</si>
  <si>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</si>
  <si>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</si>
  <si>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</si>
  <si>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</si>
  <si>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</si>
  <si>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</si>
  <si>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</si>
  <si>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</si>
  <si>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</si>
  <si>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</si>
  <si>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</si>
  <si>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</si>
  <si>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</si>
  <si>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</si>
  <si>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</si>
  <si>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</si>
  <si>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</si>
  <si>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</si>
  <si>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</si>
  <si>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</si>
  <si>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</si>
  <si>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</si>
  <si>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</si>
  <si>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</si>
  <si>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</si>
  <si>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</si>
  <si>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</si>
  <si>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</si>
  <si>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</si>
  <si>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</si>
  <si>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</si>
  <si>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</si>
  <si>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</si>
  <si>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</si>
  <si>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</si>
  <si>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</si>
  <si>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</si>
  <si>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</si>
  <si>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</si>
  <si>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</si>
  <si>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</si>
  <si>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</si>
  <si>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</si>
  <si>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</si>
  <si>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</si>
  <si>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</si>
  <si>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</si>
  <si>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</si>
  <si>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</si>
  <si>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</si>
  <si>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</si>
  <si>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</si>
  <si>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</si>
  <si>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</si>
  <si>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</si>
  <si>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</si>
  <si>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</si>
  <si>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</si>
  <si>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</si>
  <si>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</si>
  <si>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</si>
  <si>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</si>
  <si>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</si>
  <si>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</si>
  <si>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</si>
  <si>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</si>
  <si>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</si>
  <si>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</si>
  <si>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</si>
  <si>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</si>
  <si>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</si>
  <si>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</si>
  <si>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</si>
  <si>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</si>
  <si>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</si>
  <si>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</si>
  <si>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</si>
  <si>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</si>
  <si>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</si>
  <si>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</si>
  <si>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</si>
  <si>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</si>
  <si>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</si>
  <si>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</si>
  <si>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</si>
  <si>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</si>
  <si>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</si>
  <si>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</si>
  <si>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</si>
  <si>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</si>
  <si>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</si>
  <si>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</si>
  <si>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</si>
  <si>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</si>
  <si>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</si>
  <si>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</si>
  <si>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</si>
  <si>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</si>
  <si>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</si>
  <si>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</si>
  <si>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</si>
  <si>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</si>
  <si>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</si>
  <si>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</si>
  <si>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</si>
  <si>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</si>
  <si>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</si>
  <si>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</si>
  <si>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</si>
  <si>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</si>
  <si>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</si>
  <si>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</si>
  <si>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</si>
  <si>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</si>
  <si>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</si>
  <si>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</si>
  <si>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</si>
  <si>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</si>
  <si>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</si>
  <si>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</si>
  <si>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</si>
  <si>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</si>
  <si>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</si>
  <si>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</si>
  <si>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</si>
  <si>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</si>
  <si>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</si>
  <si>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</si>
  <si>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</si>
  <si>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</si>
  <si>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</si>
  <si>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</si>
  <si>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</si>
  <si>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</si>
  <si>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</si>
  <si>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</si>
  <si>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</si>
  <si>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</si>
  <si>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</si>
  <si>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</si>
  <si>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</si>
  <si>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</si>
  <si>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</si>
  <si>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</si>
  <si>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</si>
  <si>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</si>
  <si>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</si>
  <si>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</si>
  <si>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</si>
  <si>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</si>
  <si>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</si>
  <si>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</si>
  <si>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</si>
  <si>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</si>
  <si>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</si>
  <si>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</si>
  <si>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</si>
  <si>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</si>
  <si>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</si>
  <si>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</si>
  <si>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</si>
  <si>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</si>
  <si>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</si>
  <si>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</si>
  <si>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</si>
  <si>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</si>
  <si>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</si>
  <si>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</si>
  <si>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</si>
  <si>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</si>
  <si>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</si>
  <si>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</si>
  <si>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</si>
  <si>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</si>
  <si>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</si>
  <si>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</si>
  <si>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</si>
  <si>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</si>
  <si>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</si>
  <si>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</si>
  <si>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</si>
  <si>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</si>
  <si>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</si>
  <si>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</si>
  <si>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</si>
  <si>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</si>
  <si>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</si>
  <si>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</si>
  <si>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</si>
  <si>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</si>
  <si>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</si>
  <si>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</si>
  <si>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</si>
  <si>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</si>
  <si>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</si>
  <si>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</si>
  <si>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</si>
  <si>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</si>
  <si>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</si>
  <si>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</si>
  <si>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</si>
  <si>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</si>
  <si>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</si>
  <si>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</si>
  <si>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</si>
  <si>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</si>
  <si>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</si>
  <si>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</si>
  <si>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</si>
  <si>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</si>
  <si>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</si>
  <si>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</si>
  <si>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</si>
  <si>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</si>
  <si>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</si>
  <si>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</si>
  <si>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</si>
  <si>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</si>
  <si>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</si>
  <si>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</si>
  <si>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</si>
  <si>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</si>
  <si>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</si>
  <si>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</si>
  <si>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</si>
  <si>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</si>
  <si>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</si>
  <si>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</si>
  <si>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</si>
  <si>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</si>
  <si>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</si>
  <si>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</si>
  <si>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</si>
  <si>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</si>
  <si>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</si>
  <si>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</si>
  <si>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</si>
  <si>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</si>
  <si>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</si>
  <si>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</si>
  <si>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</si>
  <si>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</si>
  <si>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</si>
  <si>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</si>
  <si>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</si>
  <si>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</si>
  <si>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</si>
  <si>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</si>
  <si>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</si>
  <si>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</si>
  <si>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</si>
  <si>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</si>
  <si>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</si>
  <si>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</si>
  <si>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</si>
  <si>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</si>
  <si>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</si>
  <si>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</si>
  <si>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</si>
  <si>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</si>
  <si>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</si>
  <si>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</si>
  <si>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</si>
  <si>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</si>
  <si>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</si>
  <si>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</si>
  <si>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</si>
  <si>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</si>
  <si>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</si>
  <si>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</si>
  <si>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</si>
  <si>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</si>
  <si>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</si>
  <si>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</si>
  <si>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</si>
  <si>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</si>
  <si>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</si>
  <si>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</si>
  <si>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</si>
  <si>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</si>
  <si>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</si>
  <si>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</si>
  <si>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</si>
  <si>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</si>
  <si>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</si>
  <si>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</si>
  <si>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</si>
  <si>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</si>
  <si>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</si>
  <si>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</si>
  <si>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</si>
  <si>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</si>
  <si>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</si>
  <si>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</si>
  <si>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</si>
  <si>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</si>
  <si>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</si>
  <si>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</si>
  <si>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</si>
  <si>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</si>
  <si>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</si>
  <si>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</si>
  <si>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</si>
  <si>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</si>
  <si>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</si>
  <si>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</si>
  <si>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</si>
  <si>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</si>
  <si>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</si>
  <si>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</si>
  <si>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</si>
  <si>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</si>
  <si>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</si>
  <si>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</si>
  <si>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</si>
  <si>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</si>
  <si>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</si>
  <si>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</si>
  <si>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</si>
  <si>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</si>
  <si>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</si>
  <si>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</si>
  <si>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</si>
  <si>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</si>
  <si>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</si>
  <si>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</si>
  <si>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</si>
  <si>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</si>
  <si>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</si>
  <si>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</si>
  <si>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</si>
  <si>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</si>
  <si>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</si>
  <si>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</si>
  <si>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</si>
  <si>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</si>
  <si>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</si>
  <si>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</si>
  <si>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</si>
  <si>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</si>
  <si>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</si>
  <si>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</si>
  <si>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</si>
  <si>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</si>
  <si>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</si>
  <si>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</si>
  <si>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</si>
  <si>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</si>
  <si>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</si>
  <si>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</si>
  <si>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</si>
  <si>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</si>
  <si>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</si>
  <si>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</si>
  <si>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</si>
  <si>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</si>
  <si>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</si>
  <si>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</si>
  <si>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</si>
  <si>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</si>
  <si>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</si>
  <si>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</si>
  <si>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</si>
  <si>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</si>
  <si>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</si>
  <si>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</si>
  <si>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</si>
  <si>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</si>
  <si>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</si>
  <si>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</si>
  <si>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</si>
  <si>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</si>
  <si>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</si>
  <si>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</si>
  <si>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</si>
  <si>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</si>
  <si>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</si>
  <si>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</si>
  <si>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</si>
  <si>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</si>
  <si>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</si>
  <si>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</si>
  <si>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</si>
  <si>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</si>
  <si>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</si>
  <si>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</si>
  <si>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</si>
  <si>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</si>
  <si>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</si>
  <si>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</si>
  <si>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</si>
  <si>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</si>
  <si>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</si>
  <si>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</si>
  <si>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</si>
  <si>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</si>
  <si>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</si>
  <si>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</si>
  <si>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</si>
  <si>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</si>
  <si>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</si>
  <si>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</si>
  <si>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</si>
  <si>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</si>
  <si>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</si>
  <si>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</si>
  <si>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</si>
  <si>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</si>
  <si>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</si>
  <si>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</si>
  <si>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</si>
  <si>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</si>
  <si>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</si>
  <si>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</si>
  <si>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</si>
  <si>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</si>
  <si>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</si>
  <si>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</si>
  <si>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</si>
  <si>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</si>
  <si>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</si>
  <si>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</si>
  <si>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</si>
  <si>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</si>
  <si>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</si>
  <si>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</si>
  <si>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</si>
  <si>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</si>
  <si>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</si>
  <si>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</si>
  <si>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</si>
  <si>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</si>
  <si>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</si>
  <si>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</si>
  <si>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</si>
  <si>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</si>
  <si>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</si>
  <si>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</si>
  <si>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</si>
  <si>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</si>
  <si>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</si>
  <si>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</si>
  <si>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</si>
  <si>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</si>
  <si>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</si>
  <si>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</si>
  <si>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</si>
  <si>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</si>
  <si>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</si>
  <si>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</si>
  <si>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</si>
  <si>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</si>
  <si>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</si>
  <si>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</si>
  <si>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</si>
  <si>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</si>
  <si>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</si>
  <si>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</si>
  <si>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</si>
  <si>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</si>
  <si>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</si>
  <si>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</si>
  <si>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</si>
  <si>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</si>
  <si>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</si>
  <si>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</si>
  <si>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</si>
  <si>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</si>
  <si>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</si>
  <si>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</si>
  <si>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</si>
  <si>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</si>
  <si>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</si>
  <si>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</si>
  <si>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</si>
  <si>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</si>
  <si>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</si>
  <si>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</si>
  <si>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</si>
  <si>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</si>
  <si>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</si>
  <si>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</si>
  <si>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</si>
  <si>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</si>
  <si>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</si>
  <si>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</si>
  <si>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</si>
  <si>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</si>
  <si>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</si>
  <si>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</si>
  <si>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</si>
  <si>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</si>
  <si>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</si>
  <si>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</si>
  <si>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</si>
  <si>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</si>
  <si>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</si>
  <si>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</si>
  <si>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</si>
  <si>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</si>
  <si>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</si>
  <si>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</si>
  <si>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</si>
  <si>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</si>
  <si>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</si>
  <si>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</si>
  <si>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</si>
  <si>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</si>
  <si>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</si>
  <si>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</si>
  <si>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</si>
  <si>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</si>
  <si>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</si>
  <si>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</si>
  <si>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</si>
  <si>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</si>
  <si>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</si>
  <si>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</si>
  <si>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</si>
  <si>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</si>
  <si>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</si>
  <si>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</si>
  <si>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</si>
  <si>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</si>
  <si>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</si>
  <si>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</si>
  <si>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</si>
  <si>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</si>
  <si>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</si>
  <si>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</si>
  <si>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</si>
  <si>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</si>
  <si>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</si>
  <si>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</si>
  <si>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</si>
  <si>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</si>
  <si>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</si>
  <si>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</si>
  <si>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</si>
  <si>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</si>
  <si>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</si>
  <si>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</si>
  <si>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</si>
  <si>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</si>
  <si>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</si>
  <si>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</si>
  <si>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</si>
  <si>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</si>
  <si>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</si>
  <si>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</si>
  <si>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</si>
  <si>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</si>
  <si>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</si>
  <si>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</si>
  <si>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</si>
  <si>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</si>
  <si>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</si>
  <si>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</si>
  <si>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</si>
  <si>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</si>
  <si>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</si>
  <si>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</si>
  <si>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</si>
  <si>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</si>
  <si>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</si>
  <si>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</si>
  <si>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</si>
  <si>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</si>
  <si>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</si>
  <si>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</si>
  <si>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</si>
  <si>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</si>
  <si>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</si>
  <si>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</si>
  <si>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</si>
  <si>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</si>
  <si>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</si>
  <si>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</si>
  <si>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</si>
  <si>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</si>
  <si>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</si>
  <si>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</si>
  <si>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</si>
  <si>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</si>
  <si>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</si>
  <si>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</si>
  <si>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</si>
  <si>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</si>
  <si>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</si>
  <si>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</si>
  <si>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</si>
  <si>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</si>
  <si>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</si>
  <si>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</si>
  <si>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</si>
  <si>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</si>
  <si>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</si>
  <si>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</si>
  <si>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</si>
  <si>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</si>
  <si>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</si>
  <si>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</si>
  <si>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</si>
  <si>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</si>
  <si>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</si>
  <si>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</si>
  <si>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</si>
  <si>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</si>
  <si>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</si>
  <si>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</si>
  <si>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</si>
  <si>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</si>
  <si>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</si>
  <si>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</si>
  <si>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</si>
  <si>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</si>
  <si>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</si>
  <si>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</si>
  <si>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</si>
  <si>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</si>
  <si>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</si>
  <si>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</si>
  <si>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</si>
  <si>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</si>
  <si>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</si>
  <si>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</si>
  <si>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</si>
  <si>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</si>
  <si>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</si>
  <si>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</si>
  <si>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</si>
  <si>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</si>
  <si>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</si>
  <si>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</si>
  <si>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</si>
  <si>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</si>
  <si>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</si>
  <si>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</si>
  <si>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</si>
  <si>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</si>
  <si>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</si>
  <si>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</si>
  <si>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</si>
  <si>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</si>
  <si>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</si>
  <si>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</si>
  <si>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</si>
  <si>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</si>
  <si>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</si>
  <si>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</si>
  <si>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</si>
  <si>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</si>
  <si>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</si>
  <si>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</si>
  <si>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</si>
  <si>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</si>
  <si>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</si>
  <si>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</si>
  <si>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</si>
  <si>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</si>
  <si>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</si>
  <si>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</si>
  <si>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</si>
  <si>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</si>
  <si>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</si>
  <si>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</si>
  <si>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</si>
  <si>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</si>
  <si>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</si>
  <si>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</si>
  <si>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</si>
  <si>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</si>
  <si>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</si>
  <si>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</si>
  <si>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</si>
  <si>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</si>
  <si>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</si>
  <si>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</si>
  <si>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</si>
  <si>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</si>
  <si>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</si>
  <si>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</si>
  <si>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</si>
  <si>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</si>
  <si>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</si>
  <si>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</si>
  <si>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</si>
  <si>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</si>
  <si>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</si>
  <si>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</si>
  <si>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</si>
  <si>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</si>
  <si>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</si>
  <si>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</si>
  <si>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</si>
  <si>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</si>
  <si>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</si>
  <si>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</si>
  <si>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</si>
  <si>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</si>
  <si>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</si>
  <si>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</si>
  <si>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</si>
  <si>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</si>
  <si>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</si>
  <si>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</si>
  <si>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</si>
  <si>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</si>
  <si>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</si>
  <si>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</si>
  <si>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</si>
  <si>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</si>
  <si>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</si>
  <si>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</si>
  <si>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</si>
  <si>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</si>
  <si>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</si>
  <si>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</si>
  <si>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</si>
  <si>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</si>
  <si>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</si>
  <si>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</si>
  <si>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</si>
  <si>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</si>
  <si>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</si>
  <si>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</si>
  <si>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</si>
  <si>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</si>
  <si>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</si>
  <si>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</si>
  <si>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</si>
  <si>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</si>
  <si>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</si>
  <si>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</si>
  <si>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</si>
  <si>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</si>
  <si>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</si>
  <si>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</si>
  <si>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</si>
  <si>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</si>
  <si>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</si>
  <si>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</si>
  <si>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</si>
  <si>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</si>
  <si>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</si>
  <si>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</si>
  <si>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</si>
  <si>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</si>
  <si>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</si>
  <si>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</si>
  <si>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</si>
  <si>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</si>
  <si>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</si>
  <si>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</si>
  <si>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</si>
  <si>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</si>
  <si>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</si>
  <si>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</si>
  <si>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</si>
  <si>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</si>
  <si>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</si>
  <si>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</si>
  <si>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</si>
  <si>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</si>
  <si>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</si>
  <si>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</si>
  <si>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</si>
  <si>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</si>
  <si>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</si>
  <si>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</si>
  <si>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</si>
  <si>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</si>
  <si>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</si>
  <si>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</si>
  <si>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</si>
  <si>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</si>
  <si>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</si>
  <si>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</si>
  <si>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</si>
  <si>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</si>
  <si>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</si>
  <si>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</si>
  <si>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</si>
  <si>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</si>
  <si>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</si>
  <si>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</si>
  <si>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</si>
  <si>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</si>
  <si>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</si>
  <si>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</si>
  <si>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</si>
  <si>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</si>
  <si>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</si>
  <si>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</si>
  <si>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</si>
  <si>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</si>
  <si>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</si>
  <si>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</si>
  <si>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</si>
  <si>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</si>
  <si>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</si>
  <si>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</si>
  <si>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</si>
  <si>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</si>
  <si>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</si>
  <si>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</si>
  <si>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</si>
  <si>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</si>
  <si>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</si>
  <si>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</si>
  <si>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</si>
  <si>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</si>
  <si>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</si>
  <si>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</si>
  <si>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</si>
  <si>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</si>
  <si>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</si>
  <si>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</si>
  <si>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</si>
  <si>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</si>
  <si>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</si>
  <si>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</si>
  <si>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</si>
  <si>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</si>
  <si>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</si>
  <si>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</si>
  <si>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</si>
  <si>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</si>
  <si>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</si>
  <si>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</si>
  <si>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</si>
  <si>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</si>
  <si>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</si>
  <si>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</si>
  <si>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</si>
  <si>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</si>
  <si>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</si>
  <si>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</si>
  <si>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</si>
  <si>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</si>
  <si>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</si>
  <si>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</si>
  <si>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</si>
  <si>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</si>
  <si>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</si>
  <si>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</si>
  <si>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</si>
  <si>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</si>
  <si>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</si>
  <si>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</si>
  <si>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</si>
  <si>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</si>
  <si>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</si>
  <si>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</si>
  <si>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</si>
  <si>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</si>
  <si>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</si>
  <si>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</si>
  <si>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</si>
  <si>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</si>
  <si>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</si>
  <si>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</si>
  <si>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</si>
  <si>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</si>
  <si>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</si>
  <si>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</si>
  <si>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</si>
  <si>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</si>
  <si>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</si>
  <si>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</si>
  <si>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</si>
  <si>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</si>
  <si>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</si>
  <si>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</si>
  <si>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</si>
  <si>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</si>
  <si>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</si>
  <si>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</si>
  <si>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</si>
  <si>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</si>
  <si>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</si>
  <si>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</si>
  <si>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</si>
  <si>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</si>
  <si>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</si>
  <si>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</si>
  <si>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</si>
  <si>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</si>
  <si>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</si>
  <si>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</si>
  <si>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</si>
  <si>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</si>
  <si>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</si>
  <si>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</si>
  <si>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</si>
  <si>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</si>
  <si>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</si>
  <si>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</si>
  <si>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</si>
  <si>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</si>
  <si>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</si>
  <si>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</si>
  <si>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</si>
  <si>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</si>
  <si>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</si>
  <si>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</si>
  <si>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</si>
  <si>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</si>
  <si>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</si>
  <si>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</si>
  <si>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</si>
  <si>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</si>
  <si>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</si>
  <si>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</si>
  <si>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</si>
  <si>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</si>
  <si>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</si>
  <si>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</si>
  <si>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</si>
  <si>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</si>
  <si>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</si>
  <si>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</si>
  <si>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</si>
  <si>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</si>
  <si>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</si>
  <si>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</si>
  <si>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</si>
  <si>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</si>
  <si>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</si>
  <si>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</si>
  <si>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</si>
  <si>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</si>
  <si>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</si>
  <si>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</si>
  <si>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</si>
  <si>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</si>
  <si>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</si>
  <si>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</si>
  <si>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</si>
  <si>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</si>
  <si>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</si>
  <si>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</si>
  <si>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</si>
  <si>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</si>
  <si>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</si>
  <si>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</si>
  <si>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</si>
  <si>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</si>
  <si>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</si>
  <si>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</si>
  <si>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</si>
  <si>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</si>
  <si>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</si>
  <si>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</si>
  <si>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</si>
  <si>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</si>
  <si>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</si>
  <si>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</si>
  <si>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</si>
  <si>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</si>
  <si>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</si>
  <si>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</si>
  <si>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</si>
  <si>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</si>
  <si>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</si>
  <si>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</si>
  <si>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</si>
  <si>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</si>
  <si>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</si>
  <si>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</si>
  <si>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</si>
  <si>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</si>
  <si>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</si>
  <si>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</si>
  <si>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</si>
  <si>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</si>
  <si>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</si>
  <si>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</si>
  <si>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</si>
  <si>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</si>
  <si>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</si>
  <si>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</si>
  <si>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</si>
  <si>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</si>
  <si>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</si>
  <si>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</si>
  <si>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</si>
  <si>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</si>
  <si>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</si>
  <si>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</si>
  <si>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</si>
  <si>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</si>
  <si>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</si>
  <si>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</si>
  <si>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</si>
  <si>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</si>
  <si>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</si>
  <si>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</si>
  <si>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</si>
  <si>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</si>
  <si>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</si>
  <si>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</si>
  <si>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</si>
  <si>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</si>
  <si>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</si>
  <si>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</si>
  <si>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</si>
  <si>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</si>
  <si>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</si>
  <si>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</si>
  <si>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</si>
  <si>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</si>
  <si>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</si>
  <si>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</si>
  <si>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</si>
  <si>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</si>
  <si>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</si>
  <si>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</si>
  <si>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</si>
  <si>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</si>
  <si>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</si>
  <si>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</si>
  <si>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</si>
  <si>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</si>
  <si>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</si>
  <si>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</si>
  <si>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</si>
  <si>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</si>
  <si>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</si>
  <si>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</si>
  <si>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</si>
  <si>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</si>
  <si>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</si>
  <si>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</si>
  <si>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</si>
  <si>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</si>
  <si>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</si>
  <si>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</si>
  <si>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</si>
  <si>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</si>
  <si>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</si>
  <si>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</si>
  <si>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</si>
  <si>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</si>
  <si>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</si>
  <si>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</si>
  <si>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</si>
  <si>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</si>
  <si>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</si>
  <si>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</si>
  <si>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</si>
  <si>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</si>
  <si>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</si>
  <si>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</si>
  <si>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</si>
  <si>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</si>
  <si>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</si>
  <si>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</si>
  <si>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</si>
  <si>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</si>
  <si>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</si>
  <si>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</si>
  <si>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</si>
  <si>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</si>
  <si>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</si>
  <si>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</si>
  <si>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</si>
  <si>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</si>
  <si>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</si>
  <si>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</si>
  <si>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</si>
  <si>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</si>
  <si>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</si>
  <si>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</si>
  <si>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</si>
  <si>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</si>
  <si>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</si>
  <si>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</si>
  <si>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</si>
  <si>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</si>
  <si>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</si>
  <si>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</si>
  <si>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</si>
  <si>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</si>
  <si>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</si>
  <si>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</si>
  <si>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</si>
  <si>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</si>
  <si>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</si>
  <si>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</si>
  <si>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</si>
  <si>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</si>
  <si>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</si>
  <si>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</si>
  <si>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</si>
  <si>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</si>
  <si>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</si>
  <si>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</si>
  <si>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</si>
  <si>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</si>
  <si>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</si>
  <si>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</si>
  <si>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</si>
  <si>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</si>
  <si>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</si>
  <si>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</si>
  <si>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</si>
  <si>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</si>
  <si>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</si>
  <si>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</si>
  <si>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</si>
  <si>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</si>
  <si>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</si>
  <si>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</si>
  <si>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</si>
  <si>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</si>
  <si>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</si>
  <si>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</si>
  <si>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</si>
  <si>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</si>
  <si>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</si>
  <si>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</si>
  <si>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</si>
  <si>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</si>
  <si>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</si>
  <si>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</si>
  <si>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</si>
  <si>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</si>
  <si>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</si>
  <si>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</si>
  <si>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</si>
  <si>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</si>
  <si>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</si>
  <si>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</si>
  <si>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</si>
  <si>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</si>
  <si>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</si>
  <si>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</si>
  <si>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</si>
  <si>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</si>
  <si>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</si>
  <si>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</si>
  <si>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</si>
  <si>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</si>
  <si>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</si>
  <si>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</si>
  <si>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</si>
  <si>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</si>
  <si>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</si>
  <si>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</si>
  <si>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</si>
  <si>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</si>
  <si>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</si>
  <si>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</si>
  <si>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</si>
  <si>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</si>
  <si>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</si>
  <si>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</si>
  <si>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</si>
  <si>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</si>
  <si>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</si>
  <si>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</si>
  <si>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</si>
  <si>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</si>
  <si>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</si>
  <si>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</si>
  <si>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</si>
  <si>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</si>
  <si>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</si>
  <si>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</si>
  <si>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</si>
  <si>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</si>
  <si>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</si>
  <si>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</si>
  <si>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</si>
  <si>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</si>
  <si>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</si>
  <si>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</si>
  <si>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</si>
  <si>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</si>
  <si>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</si>
  <si>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</si>
  <si>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</si>
  <si>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</si>
  <si>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</si>
  <si>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</si>
  <si>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</si>
  <si>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</si>
  <si>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</si>
  <si>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</si>
  <si>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</si>
  <si>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</si>
  <si>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</si>
  <si>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</si>
  <si>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</si>
  <si>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</si>
  <si>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</si>
  <si>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</si>
  <si>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</si>
  <si>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</si>
  <si>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</si>
  <si>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</si>
  <si>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</si>
  <si>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</si>
  <si>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</si>
  <si>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</si>
  <si>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</si>
  <si>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</si>
  <si>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</si>
  <si>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</si>
  <si>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</si>
  <si>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</si>
  <si>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</si>
  <si>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</si>
  <si>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</si>
  <si>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</si>
  <si>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</si>
  <si>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</si>
  <si>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</si>
  <si>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</si>
  <si>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</si>
  <si>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</si>
  <si>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</si>
  <si>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</si>
  <si>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</si>
  <si>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</si>
  <si>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</si>
  <si>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</si>
  <si>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</si>
  <si>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</si>
  <si>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</si>
  <si>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</si>
  <si>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</si>
  <si>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</si>
  <si>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</si>
  <si>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</si>
  <si>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</si>
  <si>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</si>
  <si>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</si>
  <si>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</si>
  <si>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</si>
  <si>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</si>
  <si>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</si>
  <si>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</si>
  <si>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</si>
  <si>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</si>
  <si>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</si>
  <si>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</si>
  <si>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</si>
  <si>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</si>
  <si>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</si>
  <si>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</si>
  <si>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</si>
  <si>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</si>
  <si>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</si>
  <si>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</si>
  <si>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</si>
  <si>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</si>
  <si>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</si>
  <si>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</si>
  <si>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</si>
  <si>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</si>
  <si>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</si>
  <si>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</si>
  <si>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</si>
  <si>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</si>
  <si>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</si>
  <si>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</si>
  <si>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</si>
  <si>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</si>
  <si>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</si>
  <si>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</si>
  <si>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</si>
  <si>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</si>
  <si>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</si>
  <si>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</si>
  <si>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</si>
  <si>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</si>
  <si>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</si>
  <si>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</si>
  <si>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</si>
  <si>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</si>
  <si>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</si>
  <si>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</si>
  <si>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</si>
  <si>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</si>
  <si>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</si>
  <si>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</si>
  <si>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</si>
  <si>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</si>
  <si>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</si>
  <si>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</si>
  <si>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</si>
  <si>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</si>
  <si>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</si>
  <si>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</si>
  <si>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</si>
  <si>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</si>
  <si>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</si>
  <si>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</si>
  <si>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</si>
  <si>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</si>
  <si>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</si>
  <si>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</si>
  <si>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</si>
  <si>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</si>
  <si>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</si>
  <si>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</si>
  <si>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</si>
  <si>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</si>
  <si>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</si>
  <si>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</si>
  <si>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</si>
  <si>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</si>
  <si>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</si>
  <si>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</si>
  <si>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</si>
  <si>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</si>
  <si>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</si>
  <si>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</si>
  <si>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</si>
  <si>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</si>
  <si>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</si>
  <si>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</si>
  <si>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</si>
  <si>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</si>
  <si>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</si>
  <si>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</si>
  <si>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</si>
  <si>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</si>
  <si>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</si>
  <si>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</si>
  <si>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</si>
  <si>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</si>
  <si>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</si>
  <si>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</si>
  <si>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</si>
  <si>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</si>
  <si>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</si>
  <si>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</si>
  <si>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</si>
  <si>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</si>
  <si>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</si>
  <si>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</si>
  <si>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</si>
  <si>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</si>
  <si>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</si>
  <si>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</si>
  <si>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</si>
  <si>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</si>
  <si>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</si>
  <si>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</si>
  <si>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</si>
  <si>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</si>
  <si>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</si>
  <si>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</si>
  <si>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</si>
  <si>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</si>
  <si>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</si>
  <si>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</si>
  <si>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</si>
  <si>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</si>
  <si>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</si>
  <si>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</si>
  <si>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</si>
  <si>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</si>
  <si>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</si>
  <si>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</si>
  <si>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</si>
  <si>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</si>
  <si>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</si>
  <si>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</si>
  <si>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</si>
  <si>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</si>
  <si>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</si>
  <si>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</si>
  <si>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</si>
  <si>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</si>
  <si>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</si>
  <si>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</si>
  <si>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</si>
  <si>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</si>
  <si>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</si>
  <si>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</si>
  <si>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</si>
  <si>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</si>
  <si>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</si>
  <si>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</si>
  <si>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</si>
  <si>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</si>
  <si>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</si>
  <si>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</si>
  <si>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</si>
  <si>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</si>
  <si>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</si>
  <si>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</si>
  <si>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</si>
  <si>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</si>
  <si>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</si>
  <si>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</si>
  <si>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</si>
  <si>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</si>
  <si>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</si>
  <si>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</si>
  <si>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</si>
  <si>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</si>
  <si>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</si>
  <si>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</si>
  <si>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</si>
  <si>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</si>
  <si>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</si>
  <si>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</si>
  <si>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</si>
  <si>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</si>
  <si>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</si>
  <si>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</si>
  <si>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</si>
  <si>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</si>
  <si>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</si>
  <si>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</si>
  <si>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</si>
  <si>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</si>
  <si>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</si>
  <si>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</si>
  <si>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</si>
  <si>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</si>
  <si>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</si>
  <si>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</si>
  <si>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</si>
  <si>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</si>
  <si>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</si>
  <si>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</si>
  <si>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</si>
  <si>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</si>
  <si>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</si>
  <si>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</si>
  <si>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</si>
  <si>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</si>
  <si>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</si>
  <si>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</si>
  <si>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</si>
  <si>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</si>
  <si>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</si>
  <si>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</si>
  <si>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</si>
  <si>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</si>
  <si>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</si>
  <si>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</si>
  <si>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</si>
  <si>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</si>
  <si>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</si>
  <si>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</si>
  <si>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</si>
  <si>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</si>
  <si>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</si>
  <si>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</si>
  <si>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</si>
  <si>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</si>
  <si>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</si>
  <si>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</si>
  <si>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</si>
  <si>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</si>
  <si>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</si>
  <si>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</si>
  <si>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</si>
  <si>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</si>
  <si>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</si>
  <si>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</si>
  <si>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</si>
  <si>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</si>
  <si>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</si>
  <si>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</si>
  <si>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</si>
  <si>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</si>
  <si>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</si>
  <si>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</si>
  <si>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</si>
  <si>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</si>
  <si>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</si>
  <si>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</si>
  <si>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</si>
  <si>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</si>
  <si>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</si>
  <si>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</si>
  <si>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</si>
  <si>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</si>
  <si>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</si>
  <si>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</si>
  <si>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</si>
  <si>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</si>
  <si>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</si>
  <si>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</si>
  <si>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</si>
  <si>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</si>
  <si>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</si>
  <si>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</si>
  <si>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</si>
  <si>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</si>
  <si>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</si>
  <si>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</si>
  <si>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</si>
  <si>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</si>
  <si>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</si>
  <si>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</si>
  <si>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</si>
  <si>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</si>
  <si>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</si>
  <si>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</si>
  <si>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</si>
  <si>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</si>
  <si>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</si>
  <si>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</si>
  <si>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</si>
  <si>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</si>
  <si>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</si>
  <si>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</si>
  <si>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</si>
  <si>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</si>
  <si>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</si>
  <si>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</si>
  <si>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</si>
  <si>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</si>
  <si>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</si>
  <si>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</si>
  <si>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</si>
  <si>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</si>
  <si>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</si>
  <si>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</si>
  <si>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</si>
  <si>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</si>
  <si>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</si>
  <si>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</si>
  <si>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</si>
  <si>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</si>
  <si>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</si>
  <si>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</si>
  <si>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</si>
  <si>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</si>
  <si>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</si>
  <si>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</si>
  <si>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</si>
  <si>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</si>
  <si>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</si>
  <si>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</si>
  <si>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</si>
  <si>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</si>
  <si>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</si>
  <si>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</si>
  <si>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</si>
  <si>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</si>
  <si>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</si>
  <si>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</si>
  <si>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</si>
  <si>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</si>
  <si>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</si>
  <si>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</si>
  <si>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</si>
  <si>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</si>
  <si>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</si>
  <si>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</si>
  <si>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</si>
  <si>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</si>
  <si>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</si>
  <si>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</si>
  <si>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</si>
  <si>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</si>
  <si>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</si>
  <si>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</si>
  <si>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</si>
  <si>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</si>
  <si>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</si>
  <si>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</si>
  <si>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</si>
  <si>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</si>
  <si>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</si>
  <si>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</si>
  <si>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</si>
  <si>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</si>
  <si>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</si>
  <si>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</si>
  <si>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</si>
  <si>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</si>
  <si>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</si>
  <si>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</si>
  <si>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</si>
  <si>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</si>
  <si>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</si>
  <si>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</si>
  <si>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</si>
  <si>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</si>
  <si>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</si>
  <si>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</si>
  <si>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</si>
  <si>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</si>
  <si>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</si>
  <si>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</si>
  <si>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</si>
  <si>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</si>
  <si>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</si>
  <si>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</si>
  <si>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</si>
  <si>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</si>
  <si>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</si>
  <si>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</si>
  <si>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</si>
  <si>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</si>
  <si>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</si>
  <si>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</si>
  <si>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</si>
  <si>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</si>
  <si>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</si>
  <si>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</si>
  <si>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</si>
  <si>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</si>
  <si>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</si>
  <si>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</si>
  <si>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</si>
  <si>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</si>
  <si>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</si>
  <si>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</si>
  <si>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</si>
  <si>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</si>
  <si>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</si>
  <si>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</si>
  <si>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</si>
  <si>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</si>
  <si>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</si>
  <si>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</si>
  <si>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</si>
  <si>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</si>
  <si>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</si>
  <si>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</si>
  <si>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</si>
  <si>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</si>
  <si>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</si>
  <si>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</si>
  <si>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</si>
  <si>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</si>
  <si>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</si>
  <si>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</si>
  <si>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</si>
  <si>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</si>
  <si>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</si>
  <si>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</si>
  <si>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</si>
  <si>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</si>
  <si>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</si>
  <si>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</si>
  <si>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</si>
  <si>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</si>
  <si>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</si>
  <si>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</si>
  <si>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</si>
  <si>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</si>
  <si>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</si>
  <si>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</si>
  <si>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</si>
  <si>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</si>
  <si>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</si>
  <si>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</si>
  <si>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</si>
  <si>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</si>
  <si>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</si>
  <si>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</si>
  <si>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</si>
  <si>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</si>
  <si>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</si>
  <si>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</si>
  <si>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</si>
  <si>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</si>
  <si>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</si>
  <si>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</si>
  <si>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</si>
  <si>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</si>
  <si>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</si>
  <si>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</si>
  <si>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</si>
  <si>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</si>
  <si>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</si>
  <si>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</si>
  <si>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</si>
  <si>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</si>
  <si>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</si>
  <si>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</si>
  <si>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</si>
  <si>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</si>
  <si>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</si>
  <si>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</si>
  <si>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</si>
  <si>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</si>
  <si>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</si>
  <si>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</si>
  <si>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</si>
  <si>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</si>
  <si>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</si>
  <si>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</si>
  <si>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</si>
  <si>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</si>
  <si>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</si>
  <si>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</si>
  <si>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</si>
  <si>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</si>
  <si>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</si>
  <si>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</si>
  <si>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</si>
  <si>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</si>
  <si>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</si>
  <si>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</si>
  <si>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</si>
  <si>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</si>
  <si>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</si>
  <si>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</si>
  <si>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</si>
  <si>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</si>
  <si>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</si>
  <si>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</si>
  <si>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</si>
  <si>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</si>
  <si>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</si>
  <si>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</si>
  <si>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</si>
  <si>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</si>
  <si>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</si>
  <si>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</si>
  <si>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</si>
  <si>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</si>
  <si>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</si>
  <si>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</si>
  <si>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</si>
  <si>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</si>
  <si>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</si>
  <si>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</si>
  <si>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</si>
  <si>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</si>
  <si>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</si>
  <si>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</si>
  <si>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</si>
  <si>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</si>
  <si>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</si>
  <si>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</si>
  <si>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</si>
  <si>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</si>
  <si>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</si>
  <si>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</si>
  <si>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</si>
  <si>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</si>
  <si>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</si>
  <si>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</si>
  <si>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</si>
  <si>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</si>
  <si>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</si>
  <si>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</si>
  <si>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</si>
  <si>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</si>
  <si>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</si>
  <si>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</si>
  <si>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</si>
  <si>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</si>
  <si>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</si>
  <si>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</si>
  <si>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</si>
  <si>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</si>
  <si>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</si>
  <si>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</si>
  <si>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</si>
  <si>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</si>
  <si>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</si>
  <si>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</si>
  <si>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</si>
  <si>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</si>
  <si>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</si>
  <si>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</si>
  <si>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</si>
  <si>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</si>
  <si>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</si>
  <si>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</si>
  <si>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</si>
  <si>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</si>
  <si>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</si>
  <si>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</si>
  <si>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</si>
  <si>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</si>
  <si>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</si>
  <si>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</si>
  <si>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</si>
  <si>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</si>
  <si>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</si>
  <si>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</si>
  <si>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</si>
  <si>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</si>
  <si>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</si>
  <si>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</si>
  <si>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</si>
  <si>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</si>
  <si>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</si>
  <si>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</si>
  <si>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</si>
  <si>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</si>
  <si>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</si>
  <si>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</si>
  <si>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</si>
  <si>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</si>
  <si>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</si>
  <si>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</si>
  <si>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</si>
  <si>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</si>
  <si>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</si>
  <si>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</si>
  <si>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</si>
  <si>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</si>
  <si>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</si>
  <si>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</si>
  <si>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</si>
  <si>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</si>
  <si>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</si>
  <si>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</si>
  <si>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</si>
  <si>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</si>
  <si>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</si>
  <si>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</si>
  <si>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</si>
  <si>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</si>
  <si>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</si>
  <si>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</si>
  <si>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</si>
  <si>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</si>
  <si>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</si>
  <si>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</si>
  <si>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</si>
  <si>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</si>
  <si>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</si>
  <si>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</si>
  <si>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</si>
  <si>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</si>
  <si>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</si>
  <si>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</si>
  <si>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</si>
  <si>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</si>
  <si>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</si>
  <si>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</si>
  <si>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</si>
  <si>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</si>
  <si>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</si>
  <si>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</si>
  <si>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</si>
  <si>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</si>
  <si>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</si>
  <si>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</si>
  <si>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</si>
  <si>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</si>
  <si>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</si>
  <si>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</si>
  <si>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</si>
  <si>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</si>
  <si>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</si>
  <si>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</si>
  <si>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</si>
  <si>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</si>
  <si>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</si>
  <si>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</si>
  <si>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</si>
  <si>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</si>
  <si>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</si>
  <si>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</si>
  <si>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</si>
  <si>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</si>
  <si>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</si>
  <si>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</si>
  <si>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</si>
  <si>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</si>
  <si>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</si>
  <si>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</si>
  <si>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</si>
  <si>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</si>
  <si>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</si>
  <si>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</si>
  <si>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</si>
  <si>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</si>
  <si>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</si>
  <si>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</si>
  <si>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</si>
  <si>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</si>
  <si>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</si>
  <si>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</si>
  <si>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</si>
  <si>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</si>
  <si>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</si>
  <si>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</si>
  <si>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</si>
  <si>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</si>
  <si>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</si>
  <si>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</si>
  <si>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</si>
  <si>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</si>
  <si>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</si>
  <si>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</si>
  <si>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</si>
  <si>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</si>
  <si>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</si>
  <si>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</si>
  <si>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</si>
  <si>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</si>
  <si>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</si>
  <si>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</si>
  <si>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</si>
  <si>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</si>
  <si>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</si>
  <si>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</si>
  <si>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</si>
  <si>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</si>
  <si>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</si>
  <si>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</si>
  <si>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</si>
  <si>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</si>
  <si>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</si>
  <si>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</si>
  <si>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</si>
  <si>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</si>
  <si>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</si>
  <si>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</si>
  <si>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</si>
  <si>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</si>
  <si>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</si>
  <si>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</si>
  <si>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</si>
  <si>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</si>
  <si>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</si>
  <si>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</si>
  <si>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</si>
  <si>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</si>
  <si>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</si>
  <si>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</si>
  <si>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</si>
  <si>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</si>
  <si>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</si>
  <si>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</si>
  <si>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</si>
  <si>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</si>
  <si>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</si>
  <si>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</si>
  <si>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</si>
  <si>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</si>
  <si>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</si>
  <si>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</si>
  <si>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</si>
  <si>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</si>
  <si>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</si>
  <si>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</si>
  <si>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</si>
  <si>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</si>
  <si>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</si>
  <si>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</si>
  <si>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</si>
  <si>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</si>
  <si>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</si>
  <si>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</si>
  <si>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</si>
  <si>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</si>
  <si>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</si>
  <si>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</si>
  <si>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</si>
  <si>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</si>
  <si>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</si>
  <si>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</si>
  <si>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</si>
  <si>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</si>
  <si>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</si>
  <si>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</si>
  <si>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</si>
  <si>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</si>
  <si>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</si>
  <si>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</si>
  <si>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</si>
  <si>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</si>
  <si>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</si>
  <si>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</si>
  <si>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</si>
  <si>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</si>
  <si>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</si>
  <si>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</si>
  <si>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</si>
  <si>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</si>
  <si>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</si>
  <si>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</si>
  <si>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</si>
  <si>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</si>
  <si>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</si>
  <si>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</si>
  <si>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</si>
  <si>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</si>
  <si>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</si>
  <si>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</si>
  <si>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</si>
  <si>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</si>
  <si>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</si>
  <si>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</si>
  <si>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</si>
  <si>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</si>
  <si>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</si>
  <si>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</si>
  <si>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</si>
  <si>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</si>
  <si>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</si>
  <si>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</si>
  <si>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</si>
  <si>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</si>
  <si>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</si>
  <si>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</si>
  <si>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</si>
  <si>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</si>
  <si>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</si>
  <si>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</si>
  <si>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</si>
  <si>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</si>
  <si>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</si>
  <si>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</si>
  <si>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</si>
  <si>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</si>
  <si>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</si>
  <si>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</si>
  <si>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</si>
  <si>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</si>
  <si>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</si>
  <si>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</si>
  <si>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</si>
  <si>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</si>
  <si>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</si>
  <si>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</si>
  <si>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</si>
  <si>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</si>
  <si>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</si>
  <si>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</si>
  <si>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</si>
  <si>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</si>
  <si>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</si>
  <si>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</si>
  <si>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</si>
  <si>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</si>
  <si>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</si>
  <si>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</si>
  <si>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</si>
  <si>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</si>
  <si>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</si>
  <si>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</si>
  <si>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</si>
  <si>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</si>
  <si>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</si>
  <si>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</si>
  <si>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</si>
  <si>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</si>
  <si>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</si>
  <si>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</si>
  <si>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</si>
  <si>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</si>
  <si>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</si>
  <si>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</si>
  <si>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</si>
  <si>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</si>
  <si>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</si>
  <si>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</si>
  <si>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</si>
  <si>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</si>
  <si>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</si>
  <si>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</si>
  <si>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</si>
  <si>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</si>
  <si>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</si>
  <si>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</si>
  <si>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</si>
  <si>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</si>
  <si>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</si>
  <si>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</si>
  <si>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</si>
  <si>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</si>
  <si>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</si>
  <si>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</si>
  <si>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</si>
  <si>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</si>
  <si>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</si>
  <si>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</si>
  <si>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</si>
  <si>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</si>
  <si>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</si>
  <si>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</si>
  <si>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</si>
  <si>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</si>
  <si>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</si>
  <si>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</si>
  <si>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</si>
  <si>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</si>
  <si>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</si>
  <si>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</si>
  <si>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</si>
  <si>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</si>
  <si>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</si>
  <si>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</si>
  <si>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</si>
  <si>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</si>
  <si>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</si>
  <si>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</si>
  <si>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</si>
  <si>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</si>
  <si>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</si>
  <si>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</si>
  <si>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</si>
  <si>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</si>
  <si>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</si>
  <si>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</si>
  <si>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</si>
  <si>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</si>
  <si>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</si>
  <si>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</si>
  <si>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</si>
  <si>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</si>
  <si>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</si>
  <si>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</si>
  <si>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</si>
  <si>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</si>
  <si>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</si>
  <si>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</si>
  <si>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</si>
  <si>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</si>
  <si>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</si>
  <si>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</si>
  <si>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</si>
  <si>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</si>
  <si>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</si>
  <si>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</si>
  <si>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</si>
  <si>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</si>
  <si>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</si>
  <si>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</si>
  <si>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</si>
  <si>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</si>
  <si>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</si>
  <si>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</si>
  <si>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</si>
  <si>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</si>
  <si>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</si>
  <si>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</si>
  <si>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</si>
  <si>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</si>
  <si>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</si>
  <si>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</si>
  <si>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</si>
  <si>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</si>
  <si>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</si>
  <si>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</si>
  <si>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</si>
  <si>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</si>
  <si>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</si>
  <si>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</si>
  <si>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</si>
  <si>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</si>
  <si>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</si>
  <si>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</si>
  <si>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</si>
  <si>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</si>
  <si>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</si>
  <si>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</si>
  <si>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</si>
  <si>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</si>
  <si>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</si>
  <si>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</si>
  <si>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</si>
  <si>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</si>
  <si>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</si>
  <si>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</si>
  <si>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</si>
  <si>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</si>
  <si>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</si>
  <si>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</si>
  <si>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</si>
  <si>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</si>
  <si>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</si>
  <si>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</si>
  <si>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</si>
  <si>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</si>
  <si>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</si>
  <si>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</si>
  <si>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</si>
  <si>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</si>
  <si>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</si>
  <si>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</si>
  <si>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</si>
  <si>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</si>
  <si>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</si>
  <si>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</si>
  <si>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</si>
  <si>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</si>
  <si>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</si>
  <si>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</si>
  <si>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</si>
  <si>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</si>
  <si>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</si>
  <si>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</si>
  <si>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</si>
  <si>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</si>
  <si>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</si>
  <si>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</si>
  <si>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</si>
  <si>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</si>
  <si>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</si>
  <si>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</si>
  <si>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</si>
  <si>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</si>
  <si>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</si>
  <si>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</si>
  <si>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</si>
  <si>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</si>
  <si>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</si>
  <si>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</si>
  <si>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</si>
  <si>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</si>
  <si>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</si>
  <si>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</si>
  <si>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</si>
  <si>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</si>
  <si>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</si>
  <si>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</si>
  <si>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</si>
  <si>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</si>
  <si>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</si>
  <si>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</si>
  <si>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</si>
  <si>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</si>
  <si>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</si>
  <si>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</si>
  <si>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</si>
  <si>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</si>
  <si>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</si>
  <si>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</si>
  <si>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</si>
  <si>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</si>
  <si>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</si>
  <si>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</si>
  <si>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</si>
  <si>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</si>
  <si>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</si>
  <si>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</si>
  <si>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</si>
  <si>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</si>
  <si>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</si>
  <si>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</si>
  <si>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</si>
  <si>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</si>
  <si>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</si>
  <si>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</si>
  <si>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</si>
  <si>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</si>
  <si>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</si>
  <si>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</si>
  <si>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</si>
  <si>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</si>
  <si>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</si>
  <si>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</si>
  <si>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</si>
  <si>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</si>
  <si>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</si>
  <si>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</si>
  <si>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</si>
  <si>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</si>
  <si>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</si>
  <si>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</si>
  <si>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</si>
  <si>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</si>
  <si>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</si>
  <si>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</si>
  <si>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</si>
  <si>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</si>
  <si>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</si>
  <si>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</si>
  <si>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</si>
  <si>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</si>
  <si>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</si>
  <si>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</si>
  <si>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</si>
  <si>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</si>
  <si>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</si>
  <si>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</si>
  <si>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</si>
  <si>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</si>
  <si>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</si>
  <si>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</si>
  <si>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</si>
  <si>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</si>
  <si>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</si>
  <si>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</si>
  <si>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</si>
  <si>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</si>
  <si>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</si>
  <si>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</si>
  <si>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</si>
  <si>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</si>
  <si>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</si>
  <si>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</si>
  <si>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</si>
  <si>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</si>
  <si>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</si>
  <si>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</si>
  <si>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</si>
  <si>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</si>
  <si>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</si>
  <si>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</si>
  <si>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</si>
  <si>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</si>
  <si>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</si>
  <si>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</si>
  <si>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</si>
  <si>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</si>
  <si>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</si>
  <si>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</si>
  <si>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</si>
  <si>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</si>
  <si>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</si>
  <si>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</si>
  <si>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</si>
  <si>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</si>
  <si>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</si>
  <si>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</si>
  <si>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</si>
  <si>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</si>
  <si>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</si>
  <si>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</si>
  <si>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</si>
  <si>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</si>
  <si>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</si>
  <si>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</si>
  <si>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</si>
  <si>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</si>
  <si>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</si>
  <si>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</si>
  <si>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</si>
  <si>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</si>
  <si>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</si>
  <si>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</si>
  <si>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</si>
  <si>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</si>
  <si>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</si>
  <si>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</si>
  <si>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</si>
  <si>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</si>
  <si>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</si>
  <si>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</si>
  <si>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</si>
  <si>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</si>
  <si>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</si>
  <si>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</si>
  <si>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</si>
  <si>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</si>
  <si>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</si>
  <si>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</si>
  <si>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</si>
  <si>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</si>
  <si>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</si>
  <si>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</si>
  <si>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</si>
  <si>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</si>
  <si>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</si>
  <si>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</si>
  <si>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</si>
  <si>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</si>
  <si>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</si>
  <si>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</si>
  <si>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</si>
  <si>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</si>
  <si>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</si>
  <si>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</si>
  <si>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</si>
  <si>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</si>
  <si>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</si>
  <si>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</si>
  <si>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</si>
  <si>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</si>
  <si>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</si>
  <si>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</si>
  <si>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</si>
  <si>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</si>
  <si>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</si>
  <si>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</si>
  <si>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</si>
  <si>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</si>
  <si>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</si>
  <si>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</si>
  <si>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</si>
  <si>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</si>
  <si>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</si>
  <si>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</si>
  <si>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</si>
  <si>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</si>
  <si>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</si>
  <si>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</si>
  <si>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</si>
  <si>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</si>
  <si>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</si>
  <si>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</si>
  <si>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</si>
  <si>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</si>
  <si>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</si>
  <si>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</si>
  <si>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</si>
  <si>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</si>
  <si>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</si>
  <si>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</si>
  <si>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</si>
  <si>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</si>
  <si>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</si>
  <si>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</si>
  <si>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</si>
  <si>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</si>
  <si>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</si>
  <si>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</si>
  <si>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</si>
  <si>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</si>
  <si>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</si>
  <si>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</si>
  <si>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</si>
  <si>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</si>
  <si>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</si>
  <si>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</si>
  <si>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</si>
  <si>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</si>
  <si>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</si>
  <si>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</si>
  <si>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</si>
  <si>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</si>
  <si>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</si>
  <si>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</si>
  <si>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</si>
  <si>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</si>
  <si>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</si>
  <si>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</si>
  <si>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</si>
  <si>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</si>
  <si>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</si>
  <si>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</si>
  <si>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</si>
  <si>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</si>
  <si>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</si>
  <si>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</si>
  <si>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</si>
  <si>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</si>
  <si>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</si>
  <si>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</si>
  <si>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</si>
  <si>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</si>
  <si>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</si>
  <si>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</si>
  <si>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</si>
  <si>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</si>
  <si>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</si>
  <si>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</si>
  <si>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</si>
  <si>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</si>
  <si>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</si>
  <si>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</si>
  <si>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</si>
  <si>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</si>
  <si>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</si>
  <si>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</si>
  <si>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</si>
  <si>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</si>
  <si>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</si>
  <si>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</si>
  <si>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</si>
  <si>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</si>
  <si>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</si>
  <si>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</si>
  <si>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</si>
  <si>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</si>
  <si>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</si>
  <si>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</si>
  <si>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</si>
  <si>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</si>
  <si>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</si>
  <si>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</si>
  <si>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</si>
  <si>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</si>
  <si>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</si>
  <si>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</si>
  <si>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</si>
  <si>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</si>
  <si>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</si>
  <si>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</si>
  <si>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</si>
  <si>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</si>
  <si>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</si>
  <si>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</si>
  <si>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</si>
  <si>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</si>
  <si>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</si>
  <si>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</si>
  <si>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</si>
  <si>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</si>
  <si>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</si>
  <si>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</si>
  <si>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</si>
  <si>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</si>
  <si>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</si>
  <si>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</si>
  <si>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</si>
  <si>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</si>
  <si>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</si>
  <si>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</si>
  <si>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</si>
  <si>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</si>
  <si>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</si>
  <si>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</si>
  <si>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</si>
  <si>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</si>
  <si>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</si>
  <si>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</si>
  <si>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</si>
  <si>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</si>
  <si>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</si>
  <si>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</si>
  <si>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</si>
  <si>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</si>
  <si>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</si>
  <si>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</si>
  <si>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</si>
  <si>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</si>
  <si>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</si>
  <si>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</si>
  <si>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</si>
  <si>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</si>
  <si>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</si>
  <si>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</si>
  <si>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</si>
  <si>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</si>
  <si>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</si>
  <si>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</si>
  <si>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</si>
  <si>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</si>
  <si>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</si>
  <si>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</si>
  <si>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</si>
  <si>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</si>
  <si>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</si>
  <si>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</si>
  <si>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</si>
  <si>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</si>
  <si>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</si>
  <si>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</si>
  <si>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</si>
  <si>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</si>
  <si>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</si>
  <si>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</si>
  <si>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</si>
  <si>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</si>
  <si>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</si>
  <si>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</si>
  <si>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</si>
  <si>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</si>
  <si>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</si>
  <si>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</si>
  <si>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</si>
  <si>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</si>
  <si>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</si>
  <si>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</si>
  <si>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</si>
  <si>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</si>
  <si>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</si>
  <si>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</si>
  <si>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</si>
  <si>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</si>
  <si>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</si>
  <si>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</si>
  <si>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</si>
  <si>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</si>
  <si>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</si>
  <si>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</si>
  <si>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</si>
  <si>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</si>
  <si>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</si>
  <si>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</si>
  <si>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</si>
  <si>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</si>
  <si>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</si>
  <si>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</si>
  <si>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</si>
  <si>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</si>
  <si>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</si>
  <si>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</si>
  <si>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</si>
  <si>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</si>
  <si>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</si>
  <si>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</si>
  <si>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</si>
  <si>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</si>
  <si>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</si>
  <si>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</si>
  <si>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</si>
  <si>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</si>
  <si>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</si>
  <si>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</si>
  <si>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</si>
  <si>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</si>
  <si>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</si>
  <si>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</si>
  <si>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</si>
  <si>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</si>
  <si>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</si>
  <si>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</si>
  <si>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</si>
  <si>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</si>
  <si>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</si>
  <si>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</si>
  <si>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</si>
  <si>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</si>
  <si>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</si>
  <si>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</si>
  <si>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</si>
  <si>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</si>
  <si>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</si>
  <si>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</si>
  <si>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</si>
  <si>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</si>
  <si>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</si>
  <si>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</si>
  <si>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</si>
  <si>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</si>
  <si>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</si>
  <si>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</si>
  <si>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</si>
  <si>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</si>
  <si>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</si>
  <si>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</si>
  <si>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</si>
  <si>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</si>
  <si>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</si>
  <si>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</si>
  <si>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</si>
  <si>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</si>
  <si>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</si>
  <si>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</si>
  <si>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</si>
  <si>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</si>
  <si>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</si>
  <si>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</si>
  <si>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</si>
  <si>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</si>
  <si>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</si>
  <si>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</si>
  <si>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</si>
  <si>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</si>
  <si>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</si>
  <si>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</si>
  <si>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</si>
  <si>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</si>
  <si>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</si>
  <si>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</si>
  <si>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</si>
  <si>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</si>
  <si>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</si>
  <si>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</si>
  <si>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</si>
  <si>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</si>
  <si>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</si>
  <si>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</si>
  <si>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</si>
  <si>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</si>
  <si>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</si>
  <si>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</si>
  <si>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</si>
  <si>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</si>
  <si>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</si>
  <si>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</si>
  <si>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</si>
  <si>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</si>
  <si>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</si>
  <si>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</si>
  <si>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</si>
  <si>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</si>
  <si>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</si>
  <si>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</si>
  <si>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</si>
  <si>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</si>
  <si>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</si>
  <si>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</si>
  <si>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</si>
  <si>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</si>
  <si>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</si>
  <si>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</si>
  <si>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</si>
  <si>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</si>
  <si>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</si>
  <si>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</si>
  <si>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</si>
  <si>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</si>
  <si>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</si>
  <si>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</si>
  <si>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</si>
  <si>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</si>
  <si>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</si>
  <si>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</si>
  <si>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</si>
  <si>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</si>
  <si>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</si>
  <si>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</si>
  <si>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</si>
  <si>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</si>
  <si>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</si>
  <si>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</si>
  <si>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</si>
  <si>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</si>
  <si>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</si>
  <si>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</si>
  <si>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</si>
  <si>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</si>
  <si>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</si>
  <si>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</si>
  <si>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</si>
  <si>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</si>
  <si>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</si>
  <si>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</si>
  <si>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</si>
  <si>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</si>
  <si>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</si>
  <si>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</si>
  <si>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</si>
  <si>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</si>
  <si>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</si>
  <si>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</si>
  <si>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</si>
  <si>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</si>
  <si>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</si>
  <si>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</si>
  <si>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</si>
  <si>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</si>
  <si>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</si>
  <si>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</si>
  <si>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</si>
  <si>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</si>
  <si>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</si>
  <si>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</si>
  <si>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</si>
  <si>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</si>
  <si>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</si>
  <si>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</si>
  <si>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</si>
  <si>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</si>
  <si>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</si>
  <si>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</si>
  <si>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</si>
  <si>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</si>
  <si>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</si>
  <si>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</si>
  <si>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</si>
  <si>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</si>
  <si>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</si>
  <si>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</si>
  <si>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</si>
  <si>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</si>
  <si>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</si>
  <si>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</si>
  <si>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</si>
  <si>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</si>
  <si>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</si>
  <si>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</si>
  <si>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</si>
  <si>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</si>
  <si>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</si>
  <si>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</si>
  <si>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</si>
  <si>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</si>
  <si>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</si>
  <si>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</si>
  <si>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</si>
  <si>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</si>
  <si>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</si>
  <si>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</si>
  <si>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</si>
  <si>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</si>
  <si>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</si>
  <si>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</si>
  <si>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</si>
  <si>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</si>
  <si>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</si>
  <si>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</si>
  <si>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</si>
  <si>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</si>
  <si>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</si>
  <si>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</si>
  <si>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</si>
  <si>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</si>
  <si>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</si>
  <si>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</si>
  <si>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</si>
  <si>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</si>
  <si>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</si>
  <si>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</si>
  <si>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</si>
  <si>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</si>
  <si>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</si>
  <si>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</si>
  <si>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</si>
  <si>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</si>
  <si>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</si>
  <si>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</si>
  <si>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</si>
  <si>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</si>
  <si>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</si>
  <si>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</si>
  <si>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</si>
  <si>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</si>
  <si>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</si>
  <si>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</si>
  <si>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</si>
  <si>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</si>
  <si>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</si>
  <si>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</si>
  <si>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</si>
  <si>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</si>
  <si>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</si>
  <si>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</si>
  <si>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</si>
  <si>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</si>
  <si>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</si>
  <si>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</si>
  <si>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</si>
  <si>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</si>
  <si>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</si>
  <si>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</si>
  <si>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</si>
  <si>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</si>
  <si>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</si>
  <si>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</si>
  <si>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</si>
  <si>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</si>
  <si>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</si>
  <si>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</si>
  <si>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</si>
  <si>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</si>
  <si>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</si>
  <si>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</si>
  <si>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</si>
  <si>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</si>
  <si>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</si>
  <si>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</si>
  <si>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</si>
  <si>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</si>
  <si>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</si>
  <si>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</si>
  <si>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</si>
  <si>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</si>
  <si>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</si>
  <si>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</si>
  <si>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</si>
  <si>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</si>
  <si>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</si>
  <si>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</si>
  <si>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</si>
  <si>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</si>
  <si>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</si>
  <si>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</si>
  <si>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</si>
  <si>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</si>
  <si>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</si>
  <si>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</si>
  <si>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</si>
  <si>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</si>
  <si>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</si>
  <si>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</si>
  <si>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</si>
  <si>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</si>
  <si>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</si>
  <si>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</si>
  <si>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</si>
  <si>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</si>
  <si>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</si>
  <si>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</si>
  <si>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</si>
  <si>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</si>
  <si>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</si>
  <si>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</si>
  <si>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</si>
  <si>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</si>
  <si>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</si>
  <si>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</si>
  <si>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</si>
  <si>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</si>
  <si>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</si>
  <si>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</si>
  <si>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</si>
  <si>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</si>
  <si>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</si>
  <si>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</si>
  <si>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</si>
  <si>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</si>
  <si>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</si>
  <si>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</si>
  <si>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</si>
  <si>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</si>
  <si>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</si>
  <si>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</si>
  <si>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</si>
  <si>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</si>
  <si>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</si>
  <si>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</si>
  <si>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</si>
  <si>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</si>
  <si>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</si>
  <si>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</si>
  <si>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</si>
  <si>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</si>
  <si>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</si>
  <si>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</si>
  <si>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</si>
  <si>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</si>
  <si>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</si>
  <si>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</si>
  <si>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</si>
  <si>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</si>
  <si>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</si>
  <si>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</si>
  <si>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</si>
  <si>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</si>
  <si>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</si>
  <si>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</si>
  <si>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</si>
  <si>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</si>
  <si>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</si>
  <si>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</si>
  <si>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</si>
  <si>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</si>
  <si>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</si>
  <si>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</si>
  <si>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</si>
  <si>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</si>
  <si>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</si>
  <si>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</si>
  <si>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</si>
  <si>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</si>
  <si>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</si>
  <si>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</si>
  <si>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</si>
  <si>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</si>
  <si>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</si>
  <si>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</si>
  <si>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</si>
  <si>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</si>
  <si>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</si>
  <si>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</si>
  <si>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</si>
  <si>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</si>
  <si>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</si>
  <si>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</si>
  <si>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</si>
  <si>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</si>
  <si>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</si>
  <si>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</si>
  <si>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</si>
  <si>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</si>
  <si>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</si>
  <si>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</si>
  <si>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</si>
  <si>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</si>
  <si>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</si>
  <si>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</si>
  <si>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</si>
  <si>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</si>
  <si>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</si>
  <si>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</si>
  <si>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</si>
  <si>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</si>
  <si>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</si>
  <si>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</si>
  <si>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</si>
  <si>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</si>
  <si>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</si>
  <si>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</si>
  <si>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</si>
  <si>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</si>
  <si>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</si>
  <si>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</si>
  <si>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</si>
  <si>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</si>
  <si>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</si>
  <si>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</si>
  <si>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</si>
  <si>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</si>
  <si>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</si>
  <si>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</si>
  <si>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</si>
  <si>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</si>
  <si>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</si>
  <si>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</si>
  <si>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</si>
  <si>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</si>
  <si>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</si>
  <si>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</si>
  <si>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</si>
  <si>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</si>
  <si>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</si>
  <si>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</si>
  <si>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</si>
  <si>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</si>
  <si>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</si>
  <si>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</si>
  <si>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</si>
  <si>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</si>
  <si>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</si>
  <si>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</si>
  <si>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</si>
  <si>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</si>
  <si>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</si>
  <si>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</si>
  <si>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</si>
  <si>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</si>
  <si>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</si>
  <si>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</si>
  <si>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</si>
  <si>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</si>
  <si>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</si>
  <si>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</si>
  <si>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</si>
  <si>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</si>
  <si>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</si>
  <si>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</si>
  <si>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</si>
  <si>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</si>
  <si>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</si>
  <si>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</si>
  <si>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</si>
  <si>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</si>
  <si>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</si>
  <si>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</si>
  <si>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</si>
  <si>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</si>
  <si>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</si>
  <si>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</si>
  <si>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</si>
  <si>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</si>
  <si>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</si>
  <si>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</si>
  <si>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</si>
  <si>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</si>
  <si>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</si>
  <si>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</si>
  <si>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</si>
  <si>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</si>
  <si>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</si>
  <si>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</si>
  <si>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</si>
  <si>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</si>
  <si>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</si>
  <si>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</si>
  <si>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</si>
  <si>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</si>
  <si>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</si>
  <si>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</si>
  <si>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</si>
  <si>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</si>
  <si>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</si>
  <si>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</si>
  <si>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</si>
  <si>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</si>
  <si>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</si>
  <si>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</si>
  <si>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</si>
  <si>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</si>
  <si>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</si>
  <si>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</si>
  <si>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</si>
  <si>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</si>
  <si>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</si>
  <si>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</si>
  <si>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</si>
  <si>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</si>
  <si>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</si>
  <si>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</si>
  <si>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</si>
  <si>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</si>
  <si>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</si>
  <si>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</si>
  <si>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</si>
  <si>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</si>
  <si>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</si>
  <si>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</si>
  <si>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</si>
  <si>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</si>
  <si>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</si>
  <si>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</si>
  <si>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</si>
  <si>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</si>
  <si>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</si>
  <si>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</si>
  <si>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</si>
  <si>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</si>
  <si>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</si>
  <si>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</si>
  <si>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</si>
  <si>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</si>
  <si>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</si>
  <si>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</si>
  <si>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</si>
  <si>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</si>
  <si>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</si>
  <si>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</si>
  <si>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</si>
  <si>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</si>
  <si>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</si>
  <si>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</si>
  <si>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</si>
  <si>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</si>
  <si>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</si>
  <si>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</si>
  <si>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</si>
  <si>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</si>
  <si>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</si>
  <si>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</si>
  <si>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</si>
  <si>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</si>
  <si>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</si>
  <si>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</si>
  <si>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</si>
  <si>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</si>
  <si>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</si>
  <si>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</si>
  <si>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</si>
  <si>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</si>
  <si>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</si>
  <si>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</si>
  <si>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</si>
  <si>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</si>
  <si>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</si>
  <si>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</si>
  <si>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</si>
  <si>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</si>
  <si>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</si>
  <si>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</si>
  <si>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</si>
  <si>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</si>
  <si>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</si>
  <si>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</si>
  <si>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</si>
  <si>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</si>
  <si>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</si>
  <si>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</si>
  <si>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</si>
  <si>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</si>
  <si>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</si>
  <si>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</si>
  <si>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</si>
  <si>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</si>
  <si>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</si>
  <si>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</si>
  <si>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</si>
  <si>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</si>
  <si>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</si>
  <si>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</si>
  <si>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</si>
  <si>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</si>
  <si>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</si>
  <si>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</si>
  <si>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</si>
  <si>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</si>
  <si>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</si>
  <si>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</si>
  <si>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</si>
  <si>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</si>
  <si>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</si>
  <si>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</si>
  <si>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</si>
  <si>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</si>
  <si>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</si>
  <si>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</si>
  <si>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</si>
  <si>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</si>
  <si>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</si>
  <si>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</si>
  <si>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</si>
  <si>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</si>
  <si>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</si>
  <si>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</si>
  <si>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</si>
  <si>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</si>
  <si>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</si>
  <si>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</si>
  <si>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</si>
  <si>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</si>
  <si>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</si>
  <si>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</si>
  <si>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</si>
  <si>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</si>
  <si>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</si>
  <si>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</si>
  <si>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</si>
  <si>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</si>
  <si>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</si>
  <si>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</si>
  <si>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</si>
  <si>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</si>
  <si>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</si>
  <si>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</si>
  <si>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</si>
  <si>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</si>
  <si>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</si>
  <si>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</si>
  <si>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</si>
  <si>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</si>
  <si>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</si>
  <si>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</si>
  <si>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</si>
  <si>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</si>
  <si>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</si>
  <si>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</si>
  <si>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</si>
  <si>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</si>
  <si>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</si>
  <si>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</si>
  <si>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</si>
  <si>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</si>
  <si>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</si>
  <si>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</si>
  <si>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</si>
  <si>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</si>
  <si>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</si>
  <si>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</si>
  <si>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</si>
  <si>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</si>
  <si>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</si>
  <si>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</si>
  <si>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</si>
  <si>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</si>
  <si>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</si>
  <si>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</si>
  <si>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</si>
  <si>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</si>
  <si>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</si>
  <si>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</si>
  <si>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</si>
  <si>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</si>
  <si>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</si>
  <si>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</si>
  <si>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</si>
  <si>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</si>
  <si>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</si>
  <si>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</si>
  <si>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</si>
  <si>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</si>
  <si>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</si>
  <si>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</si>
  <si>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</si>
  <si>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</si>
  <si>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</si>
  <si>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</si>
  <si>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</si>
  <si>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</si>
  <si>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</si>
  <si>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</si>
  <si>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</si>
  <si>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</si>
  <si>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</si>
  <si>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</si>
  <si>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</si>
  <si>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</si>
  <si>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</si>
  <si>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</si>
  <si>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</si>
  <si>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</si>
  <si>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</si>
  <si>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</si>
  <si>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</si>
  <si>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</si>
  <si>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</si>
  <si>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</si>
  <si>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</si>
  <si>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</si>
  <si>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</si>
  <si>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</si>
  <si>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</si>
  <si>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</si>
  <si>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</si>
  <si>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</si>
  <si>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</si>
  <si>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</si>
  <si>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</si>
  <si>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</si>
  <si>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</si>
  <si>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</si>
  <si>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</si>
  <si>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</si>
  <si>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</si>
  <si>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</si>
  <si>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</si>
  <si>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</si>
  <si>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</si>
  <si>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</si>
  <si>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</si>
  <si>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</si>
  <si>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</si>
  <si>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</si>
  <si>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</si>
  <si>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</si>
  <si>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</si>
  <si>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</si>
  <si>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</si>
  <si>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</si>
  <si>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</si>
  <si>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</si>
  <si>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</si>
  <si>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</si>
  <si>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</si>
  <si>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</si>
  <si>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</si>
  <si>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</si>
  <si>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</si>
  <si>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</si>
  <si>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</si>
  <si>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</si>
  <si>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</si>
  <si>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</si>
  <si>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</si>
  <si>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</si>
  <si>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</si>
  <si>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</si>
  <si>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</si>
  <si>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</si>
  <si>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</si>
  <si>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</si>
  <si>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</si>
  <si>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</si>
  <si>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</si>
  <si>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</si>
  <si>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</si>
  <si>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</si>
  <si>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</si>
  <si>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</si>
  <si>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</si>
  <si>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</si>
  <si>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</si>
  <si>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</si>
  <si>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</si>
  <si>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</si>
  <si>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</si>
  <si>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</si>
  <si>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</si>
  <si>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</si>
  <si>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</si>
  <si>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</si>
  <si>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</si>
  <si>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</si>
  <si>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</si>
  <si>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</si>
  <si>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</si>
  <si>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</si>
  <si>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</si>
  <si>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</si>
  <si>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</si>
  <si>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</si>
  <si>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</si>
  <si>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</si>
  <si>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</si>
  <si>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</si>
  <si>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</si>
  <si>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</si>
  <si>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</si>
  <si>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</si>
  <si>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</si>
  <si>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</si>
  <si>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</si>
  <si>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</si>
  <si>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</si>
  <si>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</si>
  <si>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</si>
  <si>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</si>
  <si>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</si>
  <si>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</si>
  <si>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</si>
  <si>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</si>
  <si>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</si>
  <si>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</si>
  <si>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</si>
  <si>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</si>
  <si>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</si>
  <si>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</si>
  <si>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</si>
  <si>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</si>
  <si>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</si>
  <si>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</si>
  <si>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</si>
  <si>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</si>
  <si>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</si>
  <si>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</si>
  <si>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</si>
  <si>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</si>
  <si>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</si>
  <si>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</si>
  <si>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</si>
  <si>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</si>
  <si>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</si>
  <si>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</si>
  <si>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</si>
  <si>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</si>
  <si>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</si>
  <si>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</si>
  <si>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</si>
  <si>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</si>
  <si>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</si>
  <si>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</si>
  <si>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</si>
  <si>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</si>
  <si>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</si>
  <si>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</si>
  <si>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</si>
  <si>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</si>
  <si>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</si>
  <si>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</si>
  <si>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</si>
  <si>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</si>
  <si>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</si>
  <si>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</si>
  <si>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</si>
  <si>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</si>
  <si>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</si>
  <si>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</si>
  <si>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</si>
  <si>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</si>
  <si>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</si>
  <si>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</si>
  <si>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</si>
  <si>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</si>
  <si>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</si>
  <si>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</si>
  <si>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</si>
  <si>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</si>
  <si>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</si>
  <si>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</si>
  <si>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</si>
  <si>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</si>
  <si>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</si>
  <si>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</si>
  <si>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</si>
  <si>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</si>
  <si>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</si>
  <si>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</si>
  <si>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</si>
  <si>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</si>
  <si>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</si>
  <si>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</si>
  <si>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</si>
  <si>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</si>
  <si>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</si>
  <si>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</si>
  <si>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</si>
  <si>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</si>
  <si>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</si>
  <si>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</si>
  <si>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</si>
  <si>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</si>
  <si>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</si>
  <si>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</si>
  <si>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</si>
  <si>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</si>
  <si>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</si>
  <si>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</si>
  <si>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</si>
  <si>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</si>
  <si>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</si>
  <si>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</si>
  <si>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</si>
  <si>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</si>
  <si>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</si>
  <si>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</si>
  <si>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</si>
  <si>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</si>
  <si>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</si>
  <si>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</si>
  <si>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</si>
  <si>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</si>
  <si>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</si>
  <si>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</si>
  <si>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</si>
  <si>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</si>
  <si>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</si>
  <si>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</si>
  <si>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</si>
  <si>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</si>
  <si>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</si>
  <si>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</si>
  <si>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</si>
  <si>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</si>
  <si>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</si>
  <si>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</si>
  <si>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</si>
  <si>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</si>
  <si>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</si>
  <si>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</si>
  <si>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</si>
  <si>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</si>
  <si>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</si>
  <si>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</si>
  <si>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</si>
  <si>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</si>
  <si>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</si>
  <si>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</si>
  <si>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</si>
  <si>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</si>
  <si>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</si>
  <si>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</si>
  <si>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</si>
  <si>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</si>
  <si>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</si>
  <si>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</si>
  <si>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</si>
  <si>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</si>
  <si>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</si>
  <si>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</si>
  <si>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</si>
  <si>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</si>
  <si>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</si>
  <si>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</si>
  <si>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</si>
  <si>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</si>
  <si>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</si>
  <si>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</si>
  <si>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</si>
  <si>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</si>
  <si>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</si>
  <si>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</si>
  <si>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</si>
  <si>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</si>
  <si>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</si>
  <si>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</si>
  <si>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</si>
  <si>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</si>
  <si>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</si>
  <si>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</si>
  <si>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</si>
  <si>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</si>
  <si>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</si>
  <si>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</si>
  <si>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</si>
  <si>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</si>
  <si>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</si>
  <si>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</si>
  <si>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</si>
  <si>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</si>
  <si>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</si>
  <si>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</si>
  <si>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</si>
  <si>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</si>
  <si>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</si>
  <si>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</si>
  <si>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</si>
  <si>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</si>
  <si>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</si>
  <si>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</si>
  <si>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</si>
  <si>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</si>
  <si>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</si>
  <si>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</si>
  <si>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</si>
  <si>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</si>
  <si>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</si>
  <si>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</si>
  <si>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</si>
  <si>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</si>
  <si>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</si>
  <si>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</si>
  <si>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</si>
  <si>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</si>
  <si>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</si>
  <si>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</si>
  <si>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</si>
  <si>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</si>
  <si>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</si>
  <si>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</si>
  <si>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</si>
  <si>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</si>
  <si>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</si>
  <si>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</si>
  <si>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</si>
  <si>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</si>
  <si>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</si>
  <si>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</si>
  <si>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</si>
  <si>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</si>
  <si>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</si>
  <si>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</si>
  <si>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</si>
  <si>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</si>
  <si>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</si>
  <si>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</si>
  <si>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</si>
  <si>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</si>
  <si>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</si>
  <si>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</si>
  <si>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</si>
  <si>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</si>
  <si>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</si>
  <si>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</si>
  <si>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</si>
  <si>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</si>
  <si>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</si>
  <si>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</si>
  <si>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</si>
  <si>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</si>
  <si>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</si>
  <si>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</si>
  <si>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</si>
  <si>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</si>
  <si>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</si>
  <si>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</si>
  <si>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</si>
  <si>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</si>
  <si>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</si>
  <si>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</si>
  <si>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</si>
  <si>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</si>
  <si>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</si>
  <si>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</si>
  <si>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</si>
  <si>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</si>
  <si>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</si>
  <si>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</si>
  <si>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</si>
  <si>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</si>
  <si>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</si>
  <si>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</si>
  <si>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</si>
  <si>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</si>
  <si>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</si>
  <si>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</si>
  <si>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</si>
  <si>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</si>
  <si>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</si>
  <si>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</si>
  <si>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</si>
  <si>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</si>
  <si>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</si>
  <si>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</si>
  <si>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</si>
  <si>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</si>
  <si>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</si>
  <si>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</si>
  <si>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</si>
  <si>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</si>
  <si>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</si>
  <si>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</si>
  <si>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</si>
  <si>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</si>
  <si>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</si>
  <si>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</si>
  <si>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</si>
  <si>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</si>
  <si>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</si>
  <si>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</si>
  <si>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</si>
  <si>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</si>
  <si>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</si>
  <si>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</si>
  <si>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</si>
  <si>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</si>
  <si>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</si>
  <si>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</si>
  <si>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</si>
  <si>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</si>
  <si>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</si>
  <si>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</si>
  <si>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</si>
  <si>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</si>
  <si>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</si>
  <si>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</si>
  <si>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</si>
  <si>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</si>
  <si>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</si>
  <si>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</si>
  <si>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</si>
  <si>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</si>
  <si>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</si>
  <si>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</si>
  <si>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</si>
  <si>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</si>
  <si>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</si>
  <si>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</si>
  <si>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</si>
  <si>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</si>
  <si>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</si>
  <si>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</si>
  <si>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</si>
  <si>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</si>
  <si>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</si>
  <si>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</si>
  <si>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</si>
  <si>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</si>
  <si>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</si>
  <si>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</si>
  <si>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</si>
  <si>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</si>
  <si>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</si>
  <si>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</si>
  <si>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</si>
  <si>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</si>
  <si>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</si>
  <si>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</si>
  <si>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</si>
  <si>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</si>
  <si>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</si>
  <si>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</si>
  <si>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</si>
  <si>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</si>
  <si>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</si>
  <si>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</si>
  <si>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</si>
  <si>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</si>
  <si>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</si>
  <si>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</si>
  <si>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</si>
  <si>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</si>
  <si>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</si>
  <si>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</si>
  <si>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</si>
  <si>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</si>
  <si>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</si>
  <si>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</si>
  <si>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</si>
  <si>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</si>
  <si>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</si>
  <si>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</si>
  <si>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</si>
  <si>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</si>
  <si>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</si>
  <si>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</si>
  <si>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</si>
  <si>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</si>
  <si>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</si>
  <si>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</si>
  <si>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</si>
  <si>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</si>
  <si>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</si>
  <si>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</si>
  <si>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</si>
  <si>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</si>
  <si>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</si>
  <si>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</si>
  <si>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</si>
  <si>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</si>
  <si>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</si>
  <si>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</si>
  <si>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</si>
  <si>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</si>
  <si>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</si>
  <si>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</si>
  <si>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</si>
  <si>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</si>
  <si>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</si>
  <si>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</si>
  <si>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</si>
  <si>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</si>
  <si>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</si>
  <si>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</si>
  <si>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</si>
  <si>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</si>
  <si>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</si>
  <si>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</si>
  <si>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</si>
  <si>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</si>
  <si>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</si>
  <si>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</si>
  <si>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</si>
  <si>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</si>
  <si>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</si>
  <si>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</si>
  <si>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</si>
  <si>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</si>
  <si>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</si>
  <si>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</si>
  <si>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</si>
  <si>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</si>
  <si>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</si>
  <si>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</si>
  <si>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</si>
  <si>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</si>
  <si>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</si>
  <si>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</si>
  <si>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</si>
  <si>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</si>
  <si>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</si>
  <si>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</si>
  <si>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</si>
  <si>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</si>
  <si>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</si>
  <si>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</si>
  <si>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</si>
  <si>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</si>
  <si>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</si>
  <si>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</si>
  <si>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</si>
  <si>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</si>
  <si>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</si>
  <si>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</si>
  <si>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</si>
  <si>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</si>
  <si>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</si>
  <si>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</si>
  <si>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</si>
  <si>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</si>
  <si>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</si>
  <si>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</si>
  <si>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</si>
  <si>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</si>
  <si>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</si>
  <si>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</si>
  <si>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</si>
  <si>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</si>
  <si>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</si>
  <si>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</si>
  <si>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</si>
  <si>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</si>
  <si>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</si>
  <si>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</si>
  <si>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</si>
  <si>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</si>
  <si>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</si>
  <si>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</si>
  <si>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</si>
  <si>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</si>
  <si>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</si>
  <si>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</si>
  <si>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</si>
  <si>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</si>
  <si>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</si>
  <si>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</si>
  <si>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</si>
  <si>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</si>
  <si>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</si>
  <si>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</si>
  <si>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</si>
  <si>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</si>
  <si>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</si>
  <si>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</si>
  <si>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</si>
  <si>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</si>
  <si>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</si>
  <si>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</si>
  <si>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</si>
  <si>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</si>
  <si>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</si>
  <si>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</si>
  <si>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</si>
  <si>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</si>
  <si>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</si>
  <si>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</si>
  <si>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</si>
  <si>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</si>
  <si>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</si>
  <si>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</si>
  <si>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</si>
  <si>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</si>
  <si>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</si>
  <si>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</si>
  <si>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</si>
  <si>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</si>
  <si>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</si>
  <si>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</si>
  <si>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</si>
  <si>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</si>
  <si>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</si>
  <si>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</si>
  <si>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</si>
  <si>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</si>
  <si>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</si>
  <si>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</si>
  <si>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</si>
  <si>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</si>
  <si>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</si>
  <si>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</si>
  <si>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</si>
  <si>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</si>
  <si>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</si>
  <si>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</si>
  <si>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</si>
  <si>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</si>
  <si>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</si>
  <si>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</si>
  <si>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</si>
  <si>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</si>
  <si>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</si>
  <si>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</si>
  <si>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</si>
  <si>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</si>
  <si>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</si>
  <si>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</si>
  <si>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</si>
  <si>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</si>
  <si>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</si>
  <si>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</si>
  <si>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</si>
  <si>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</si>
  <si>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</si>
  <si>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</si>
  <si>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</si>
  <si>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</si>
  <si>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</si>
  <si>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</si>
  <si>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</si>
  <si>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</si>
  <si>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</si>
  <si>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</si>
  <si>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</si>
  <si>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</si>
  <si>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</si>
  <si>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</si>
  <si>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</si>
  <si>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</si>
  <si>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</si>
  <si>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</si>
  <si>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</si>
  <si>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</si>
  <si>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</si>
  <si>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</si>
  <si>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</si>
  <si>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</si>
  <si>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</si>
  <si>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</si>
  <si>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</si>
  <si>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</si>
  <si>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</si>
  <si>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</si>
  <si>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</si>
  <si>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</si>
  <si>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</si>
  <si>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</si>
  <si>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</si>
  <si>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</si>
  <si>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</si>
  <si>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</si>
  <si>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</si>
  <si>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</si>
  <si>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</si>
  <si>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</si>
  <si>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</si>
  <si>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</si>
  <si>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</si>
  <si>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</si>
  <si>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</si>
  <si>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</si>
  <si>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</si>
  <si>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</si>
  <si>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</si>
  <si>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</si>
  <si>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</si>
  <si>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</si>
  <si>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</si>
  <si>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</si>
  <si>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</si>
  <si>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</si>
  <si>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</si>
  <si>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</si>
  <si>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</si>
  <si>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</si>
  <si>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</si>
  <si>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</si>
  <si>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</si>
  <si>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</si>
  <si>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</si>
  <si>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</si>
  <si>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</si>
  <si>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</si>
  <si>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</si>
  <si>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</si>
  <si>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</si>
  <si>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</si>
  <si>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</si>
  <si>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</si>
  <si>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</si>
  <si>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</si>
  <si>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</si>
  <si>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</si>
  <si>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</si>
  <si>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</si>
  <si>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</si>
  <si>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</si>
  <si>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</si>
  <si>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</si>
  <si>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</si>
  <si>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</si>
  <si>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</si>
  <si>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</si>
  <si>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</si>
  <si>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</si>
  <si>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</si>
  <si>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</si>
  <si>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</si>
  <si>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</si>
  <si>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</si>
  <si>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</si>
  <si>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</si>
  <si>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</si>
  <si>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</si>
  <si>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</si>
  <si>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</si>
  <si>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</si>
  <si>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</si>
  <si>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</si>
  <si>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</si>
  <si>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</si>
  <si>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</si>
  <si>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</si>
  <si>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</si>
  <si>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</si>
  <si>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</si>
  <si>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</si>
  <si>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</si>
  <si>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</si>
  <si>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</si>
  <si>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</si>
  <si>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</si>
  <si>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</si>
  <si>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</si>
  <si>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</si>
  <si>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</si>
  <si>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</si>
  <si>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</si>
  <si>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</si>
  <si>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</si>
  <si>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</si>
  <si>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</si>
  <si>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</si>
  <si>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</si>
  <si>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</si>
  <si>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</si>
  <si>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</si>
  <si>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</si>
  <si>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</si>
  <si>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</si>
  <si>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</si>
  <si>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</si>
  <si>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</si>
  <si>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</si>
  <si>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</si>
  <si>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</si>
  <si>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</si>
  <si>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</si>
  <si>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</si>
  <si>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</si>
  <si>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</si>
  <si>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</si>
  <si>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</si>
  <si>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</si>
  <si>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</si>
  <si>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</si>
  <si>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</si>
  <si>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</si>
  <si>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</si>
  <si>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</si>
  <si>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</si>
  <si>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</si>
  <si>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</si>
  <si>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</si>
  <si>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</si>
  <si>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</si>
  <si>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</si>
  <si>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</si>
  <si>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</si>
  <si>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</si>
  <si>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</si>
  <si>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</si>
  <si>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</si>
  <si>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</si>
  <si>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</si>
  <si>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</si>
  <si>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</si>
  <si>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</si>
  <si>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</si>
  <si>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</si>
  <si>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</si>
  <si>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</si>
  <si>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</si>
  <si>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</si>
  <si>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</si>
  <si>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</si>
  <si>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</si>
  <si>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</si>
  <si>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</si>
  <si>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</si>
  <si>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</si>
  <si>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</si>
  <si>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</si>
  <si>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</si>
  <si>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</si>
  <si>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</si>
  <si>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</si>
  <si>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</si>
  <si>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</si>
  <si>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</si>
  <si>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</si>
  <si>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</si>
  <si>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</si>
  <si>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</si>
  <si>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</si>
  <si>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</si>
  <si>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</si>
  <si>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</si>
  <si>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</si>
  <si>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</si>
  <si>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</si>
  <si>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</si>
  <si>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</si>
  <si>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</si>
  <si>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</si>
  <si>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</si>
  <si>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</si>
  <si>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</si>
  <si>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</si>
  <si>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</si>
  <si>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</si>
  <si>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</si>
  <si>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</si>
  <si>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</si>
  <si>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</si>
  <si>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</si>
  <si>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</si>
  <si>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</si>
  <si>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</si>
  <si>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</si>
  <si>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</si>
  <si>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</si>
  <si>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</si>
  <si>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</si>
  <si>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</si>
  <si>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</si>
  <si>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</si>
  <si>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</si>
  <si>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</si>
  <si>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</si>
  <si>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</si>
  <si>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</si>
  <si>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</si>
  <si>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</si>
  <si>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</si>
  <si>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</si>
  <si>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</si>
  <si>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</si>
  <si>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</si>
  <si>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</si>
  <si>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</si>
  <si>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</si>
  <si>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</si>
  <si>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</si>
  <si>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</si>
  <si>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</si>
  <si>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</si>
  <si>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</si>
  <si>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</si>
  <si>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</si>
  <si>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</si>
  <si>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</si>
  <si>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</si>
  <si>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</si>
  <si>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</si>
  <si>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</si>
  <si>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</si>
  <si>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</si>
  <si>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</si>
  <si>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</si>
  <si>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</si>
  <si>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</si>
  <si>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</si>
  <si>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</si>
  <si>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</si>
  <si>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</si>
  <si>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</si>
  <si>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</si>
  <si>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</si>
  <si>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</si>
  <si>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</si>
  <si>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</si>
  <si>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</si>
  <si>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</si>
  <si>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</si>
  <si>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</si>
  <si>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</si>
  <si>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</si>
  <si>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</si>
  <si>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</si>
  <si>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</si>
  <si>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</si>
  <si>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</si>
  <si>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</si>
  <si>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</si>
  <si>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</si>
  <si>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</si>
  <si>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</si>
  <si>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</si>
  <si>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</si>
  <si>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</si>
  <si>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</si>
  <si>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</si>
  <si>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</si>
  <si>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</si>
  <si>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</si>
  <si>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</si>
  <si>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</si>
  <si>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</si>
  <si>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</si>
  <si>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</si>
  <si>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</si>
  <si>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</si>
  <si>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</si>
  <si>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</si>
  <si>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</si>
  <si>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</si>
  <si>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</si>
  <si>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</si>
  <si>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</si>
  <si>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</si>
  <si>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</si>
  <si>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</si>
  <si>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</si>
  <si>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</si>
  <si>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</si>
  <si>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</si>
  <si>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</si>
  <si>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</si>
  <si>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</si>
  <si>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</si>
  <si>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</si>
  <si>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</si>
  <si>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</si>
  <si>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</si>
  <si>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</si>
  <si>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</si>
  <si>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</si>
  <si>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</si>
  <si>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</si>
  <si>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</si>
  <si>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</si>
  <si>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</si>
  <si>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</si>
  <si>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</si>
  <si>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</si>
  <si>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</si>
  <si>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</si>
  <si>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</si>
  <si>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</si>
  <si>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</si>
  <si>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</si>
  <si>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</si>
  <si>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</si>
  <si>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</si>
  <si>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</si>
  <si>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</si>
  <si>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</si>
  <si>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</si>
  <si>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</si>
  <si>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</si>
  <si>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</si>
  <si>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</si>
  <si>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</si>
  <si>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</si>
  <si>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</si>
  <si>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</si>
  <si>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</si>
  <si>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</si>
  <si>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</si>
  <si>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</si>
  <si>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</si>
  <si>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</si>
  <si>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</si>
  <si>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</si>
  <si>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</si>
  <si>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</si>
  <si>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</si>
  <si>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</si>
  <si>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</si>
  <si>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</si>
  <si>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</si>
  <si>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</si>
  <si>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</si>
  <si>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</si>
  <si>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</si>
  <si>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</si>
  <si>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</si>
  <si>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</si>
  <si>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</si>
  <si>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</si>
  <si>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</si>
  <si>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</si>
  <si>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</si>
  <si>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</si>
  <si>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</si>
  <si>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</si>
  <si>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</si>
  <si>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</si>
  <si>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</si>
  <si>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</si>
  <si>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</si>
  <si>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</si>
  <si>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</si>
  <si>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</si>
  <si>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</si>
  <si>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</si>
  <si>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</si>
  <si>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</si>
  <si>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</si>
  <si>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</si>
  <si>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</si>
  <si>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</si>
  <si>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</si>
  <si>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</si>
  <si>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</si>
  <si>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</si>
  <si>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</si>
  <si>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</si>
  <si>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</si>
  <si>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</si>
  <si>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</si>
  <si>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</si>
  <si>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</si>
  <si>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</si>
  <si>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</si>
  <si>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</si>
  <si>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</si>
  <si>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</si>
  <si>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</si>
  <si>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</si>
  <si>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</si>
  <si>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</si>
  <si>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</si>
  <si>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</si>
  <si>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</si>
  <si>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</si>
  <si>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</si>
  <si>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</si>
  <si>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</si>
  <si>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</si>
  <si>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</si>
  <si>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</si>
  <si>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</si>
  <si>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</si>
  <si>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</si>
  <si>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</si>
  <si>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</si>
  <si>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</si>
  <si>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</si>
  <si>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</si>
  <si>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</si>
  <si>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</si>
  <si>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</si>
  <si>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</si>
  <si>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</si>
  <si>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</si>
  <si>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</si>
  <si>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</si>
  <si>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</si>
  <si>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</si>
  <si>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</si>
  <si>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</si>
  <si>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</si>
  <si>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</si>
  <si>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</si>
  <si>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</si>
  <si>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</si>
  <si>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</si>
  <si>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</si>
  <si>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</si>
  <si>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</si>
  <si>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</si>
  <si>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</si>
  <si>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</si>
  <si>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</si>
  <si>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</si>
  <si>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</si>
  <si>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</si>
  <si>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</si>
  <si>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</si>
  <si>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</si>
  <si>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</si>
  <si>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</si>
  <si>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</si>
  <si>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</si>
  <si>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</si>
  <si>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</si>
  <si>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</si>
  <si>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</si>
  <si>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</si>
  <si>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</si>
  <si>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</si>
  <si>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</si>
  <si>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</si>
  <si>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</si>
  <si>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</si>
  <si>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</si>
  <si>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</si>
  <si>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</si>
  <si>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</si>
  <si>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</si>
  <si>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</si>
  <si>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</si>
  <si>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</si>
  <si>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</si>
  <si>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</si>
  <si>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</si>
  <si>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</si>
  <si>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</si>
  <si>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</si>
  <si>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</si>
  <si>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</si>
  <si>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</si>
  <si>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</si>
  <si>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</si>
  <si>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</si>
  <si>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</si>
  <si>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</si>
  <si>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</si>
  <si>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</si>
  <si>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</si>
  <si>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</si>
  <si>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</si>
  <si>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</si>
  <si>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</si>
  <si>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</si>
  <si>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</si>
  <si>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</si>
  <si>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</si>
  <si>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</si>
  <si>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</si>
  <si>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</si>
  <si>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</si>
  <si>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</si>
  <si>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</si>
  <si>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</si>
  <si>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</si>
  <si>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</si>
  <si>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</si>
  <si>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</si>
  <si>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</si>
  <si>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</si>
  <si>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</si>
  <si>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</si>
  <si>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</si>
  <si>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</si>
  <si>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</si>
  <si>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</si>
  <si>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</si>
  <si>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</si>
  <si>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</si>
  <si>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</si>
  <si>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</si>
  <si>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</si>
  <si>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</si>
  <si>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</si>
  <si>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</si>
  <si>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</si>
  <si>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</si>
  <si>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</si>
  <si>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</si>
  <si>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</si>
  <si>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</si>
  <si>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</si>
  <si>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</si>
  <si>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</si>
  <si>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</si>
  <si>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</si>
  <si>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</si>
  <si>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</si>
  <si>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</si>
  <si>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</si>
  <si>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</si>
  <si>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</si>
  <si>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</si>
  <si>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</si>
  <si>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</si>
  <si>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</si>
  <si>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</si>
  <si>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</si>
  <si>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</si>
  <si>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</si>
  <si>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</si>
  <si>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</si>
  <si>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</si>
  <si>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</si>
  <si>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</si>
  <si>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</si>
  <si>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</si>
  <si>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</si>
  <si>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</si>
  <si>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</si>
  <si>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</si>
  <si>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</si>
  <si>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</si>
  <si>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</si>
  <si>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</si>
  <si>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</si>
  <si>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</si>
  <si>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</si>
  <si>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</si>
  <si>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</si>
  <si>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</si>
  <si>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</si>
  <si>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</si>
  <si>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</si>
  <si>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</si>
  <si>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</si>
  <si>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</si>
  <si>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</si>
  <si>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</si>
  <si>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</si>
  <si>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</si>
  <si>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</si>
  <si>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</si>
  <si>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</si>
  <si>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</si>
  <si>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</si>
  <si>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</si>
  <si>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</si>
  <si>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</si>
  <si>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</si>
  <si>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</si>
  <si>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</si>
  <si>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</si>
  <si>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</si>
  <si>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</si>
  <si>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</si>
  <si>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</si>
  <si>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</si>
  <si>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</si>
  <si>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</si>
  <si>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</si>
  <si>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</si>
  <si>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</si>
  <si>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</si>
  <si>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</si>
  <si>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</si>
  <si>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</si>
  <si>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</si>
  <si>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</si>
  <si>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</si>
  <si>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</si>
  <si>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</si>
  <si>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</si>
  <si>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</si>
  <si>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</si>
  <si>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</si>
  <si>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</si>
  <si>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</si>
  <si>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</si>
  <si>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</si>
  <si>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</si>
  <si>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</si>
  <si>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</si>
  <si>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</si>
  <si>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</si>
  <si>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</si>
  <si>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</si>
  <si>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</si>
  <si>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</si>
  <si>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</si>
  <si>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</si>
  <si>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</si>
  <si>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</si>
  <si>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</si>
  <si>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</si>
  <si>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</si>
  <si>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</si>
  <si>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</si>
  <si>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</si>
  <si>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</si>
  <si>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</si>
  <si>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</si>
  <si>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</si>
  <si>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</si>
  <si>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</si>
  <si>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</si>
  <si>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</si>
  <si>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</si>
  <si>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</si>
  <si>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</si>
  <si>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</si>
  <si>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</si>
  <si>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</si>
  <si>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</si>
  <si>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</si>
  <si>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</si>
  <si>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</si>
  <si>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</si>
  <si>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</si>
  <si>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</si>
  <si>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</si>
  <si>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</si>
  <si>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</si>
  <si>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</si>
  <si>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</si>
  <si>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</si>
  <si>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</si>
  <si>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</si>
  <si>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</si>
  <si>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</si>
  <si>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</si>
  <si>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</si>
  <si>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</si>
  <si>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</si>
  <si>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</si>
  <si>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</si>
  <si>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</si>
  <si>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</si>
  <si>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</si>
  <si>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</si>
  <si>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</si>
  <si>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</si>
  <si>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</si>
  <si>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</si>
  <si>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</si>
  <si>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</si>
  <si>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</si>
  <si>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</si>
  <si>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</si>
  <si>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</si>
  <si>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</si>
  <si>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</si>
  <si>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</si>
  <si>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</si>
  <si>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</si>
  <si>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</si>
  <si>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</si>
  <si>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</si>
  <si>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</si>
  <si>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</si>
  <si>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</si>
  <si>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</si>
  <si>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</si>
  <si>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</si>
  <si>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</si>
  <si>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</si>
  <si>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</si>
  <si>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</si>
  <si>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</si>
  <si>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</si>
  <si>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</si>
  <si>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</si>
  <si>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</si>
  <si>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</si>
  <si>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</si>
  <si>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</si>
  <si>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</si>
  <si>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</si>
  <si>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</si>
  <si>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</si>
  <si>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</si>
  <si>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</si>
  <si>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</si>
  <si>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</si>
  <si>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</si>
  <si>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</si>
  <si>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</si>
  <si>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</si>
  <si>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</si>
  <si>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</si>
  <si>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</si>
  <si>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</si>
  <si>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</si>
  <si>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</si>
  <si>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</si>
  <si>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</si>
  <si>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</si>
  <si>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</si>
  <si>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</si>
  <si>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</si>
  <si>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</si>
  <si>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</si>
  <si>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</si>
  <si>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</si>
  <si>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</si>
  <si>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</si>
  <si>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</si>
  <si>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</si>
  <si>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</si>
  <si>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</si>
  <si>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</si>
  <si>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</si>
  <si>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</si>
  <si>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</si>
  <si>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</si>
  <si>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</si>
  <si>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</si>
  <si>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</si>
  <si>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</si>
  <si>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</si>
  <si>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</si>
  <si>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</si>
  <si>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</si>
  <si>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</si>
  <si>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</si>
  <si>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</si>
  <si>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</si>
  <si>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</si>
  <si>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</si>
  <si>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</si>
  <si>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</si>
  <si>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</si>
  <si>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</si>
  <si>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</si>
  <si>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</si>
  <si>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</si>
  <si>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</si>
  <si>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</si>
  <si>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</si>
  <si>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</si>
  <si>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</si>
  <si>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</si>
  <si>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</si>
  <si>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</si>
  <si>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</si>
  <si>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</si>
  <si>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</si>
  <si>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</si>
  <si>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</si>
  <si>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</si>
  <si>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</si>
  <si>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</si>
  <si>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</si>
  <si>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</si>
  <si>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</si>
  <si>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</si>
  <si>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</si>
  <si>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</si>
  <si>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</si>
  <si>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</si>
  <si>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</si>
  <si>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</si>
  <si>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</si>
  <si>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</si>
  <si>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</si>
  <si>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</si>
  <si>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</si>
  <si>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</si>
  <si>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</si>
  <si>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</si>
  <si>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</si>
  <si>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</si>
  <si>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</si>
  <si>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</si>
  <si>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</si>
  <si>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</si>
  <si>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</si>
  <si>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</si>
  <si>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</si>
  <si>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</si>
  <si>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</si>
  <si>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</si>
  <si>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</si>
  <si>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</si>
  <si>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</si>
  <si>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</si>
  <si>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</si>
  <si>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</si>
  <si>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</si>
  <si>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</si>
  <si>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</si>
  <si>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</si>
  <si>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</si>
  <si>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</si>
  <si>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</si>
  <si>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</si>
  <si>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</si>
  <si>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</si>
  <si>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</si>
  <si>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</si>
  <si>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</si>
  <si>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</si>
  <si>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</si>
  <si>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</si>
  <si>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</si>
  <si>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</si>
  <si>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</si>
  <si>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</si>
  <si>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</si>
  <si>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</si>
  <si>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</si>
  <si>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</si>
  <si>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</si>
  <si>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</si>
  <si>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</si>
  <si>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</si>
  <si>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</si>
  <si>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</si>
  <si>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</si>
  <si>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</si>
  <si>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</si>
  <si>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</si>
  <si>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</si>
  <si>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</si>
  <si>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</si>
  <si>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</si>
  <si>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</si>
  <si>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</si>
  <si>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</si>
  <si>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</si>
  <si>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</si>
  <si>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</si>
  <si>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</si>
  <si>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</si>
  <si>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</si>
  <si>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</si>
  <si>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</si>
  <si>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</si>
  <si>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</si>
  <si>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</si>
  <si>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</si>
  <si>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</si>
  <si>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</si>
  <si>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</si>
  <si>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</si>
  <si>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</si>
  <si>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</si>
  <si>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</si>
  <si>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</si>
  <si>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</si>
  <si>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</si>
  <si>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</si>
  <si>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</si>
  <si>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</si>
  <si>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</si>
  <si>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</si>
  <si>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</si>
  <si>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</si>
  <si>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</si>
  <si>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</si>
  <si>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</si>
  <si>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</si>
  <si>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</si>
  <si>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</si>
  <si>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</si>
  <si>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</si>
  <si>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</si>
  <si>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</si>
  <si>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</si>
  <si>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</si>
  <si>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</si>
  <si>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</si>
  <si>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</si>
  <si>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</si>
  <si>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</si>
  <si>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</si>
  <si>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</si>
  <si>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</si>
  <si>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</si>
  <si>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</si>
  <si>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</si>
  <si>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</si>
  <si>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</si>
  <si>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</si>
  <si>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</si>
  <si>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</si>
  <si>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</si>
  <si>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</si>
  <si>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</si>
  <si>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</si>
  <si>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</si>
  <si>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</si>
  <si>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</si>
  <si>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</si>
  <si>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</si>
  <si>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</si>
  <si>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</si>
  <si>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</si>
  <si>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</si>
  <si>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</si>
  <si>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</si>
  <si>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</si>
  <si>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</si>
  <si>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</si>
  <si>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</si>
  <si>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</si>
  <si>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</si>
  <si>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</si>
  <si>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</si>
  <si>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</si>
  <si>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</si>
  <si>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</si>
  <si>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</si>
  <si>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</si>
  <si>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</si>
  <si>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</si>
  <si>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</si>
  <si>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</si>
  <si>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</si>
  <si>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</si>
  <si>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</si>
  <si>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</si>
  <si>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</si>
  <si>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</si>
  <si>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</si>
  <si>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</si>
  <si>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</si>
  <si>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</si>
  <si>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</si>
  <si>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</si>
  <si>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</si>
  <si>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</si>
  <si>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</si>
  <si>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</si>
  <si>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</si>
  <si>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</si>
  <si>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</si>
  <si>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</si>
  <si>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</si>
  <si>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</si>
  <si>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</si>
  <si>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</si>
  <si>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</si>
  <si>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</si>
  <si>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</si>
  <si>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</si>
  <si>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</si>
  <si>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</si>
  <si>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</si>
  <si>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</si>
  <si>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</si>
  <si>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</si>
  <si>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</si>
  <si>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</si>
  <si>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</si>
  <si>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</si>
  <si>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</si>
  <si>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</si>
  <si>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</si>
  <si>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</si>
  <si>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</si>
  <si>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</si>
  <si>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</si>
  <si>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</si>
  <si>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</si>
  <si>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</si>
  <si>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</si>
  <si>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</si>
  <si>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</si>
  <si>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</si>
  <si>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</si>
  <si>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</si>
  <si>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</si>
  <si>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</si>
  <si>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</si>
  <si>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</si>
  <si>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</si>
  <si>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</si>
  <si>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</si>
  <si>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</si>
  <si>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</si>
  <si>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</si>
  <si>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</si>
  <si>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</si>
  <si>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</si>
  <si>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</si>
  <si>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</si>
  <si>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</si>
  <si>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</si>
  <si>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</si>
  <si>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</si>
  <si>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</si>
  <si>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</si>
  <si>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</si>
  <si>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</si>
  <si>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</si>
  <si>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</si>
  <si>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</si>
  <si>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</si>
  <si>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</si>
  <si>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</si>
  <si>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</si>
  <si>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</si>
  <si>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</si>
  <si>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</si>
  <si>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</si>
  <si>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</si>
  <si>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</si>
  <si>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</si>
  <si>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</si>
  <si>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</si>
  <si>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</si>
  <si>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</si>
  <si>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</si>
  <si>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</si>
  <si>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</si>
  <si>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</si>
  <si>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</si>
  <si>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</si>
  <si>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</si>
  <si>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</si>
  <si>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</si>
  <si>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</si>
  <si>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</si>
  <si>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</si>
  <si>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</si>
  <si>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</si>
  <si>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</si>
  <si>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</si>
  <si>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</si>
  <si>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</si>
  <si>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</si>
  <si>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</si>
  <si>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</si>
  <si>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</si>
  <si>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</si>
  <si>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</si>
  <si>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</si>
  <si>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</si>
  <si>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</si>
  <si>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</si>
  <si>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</si>
  <si>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</si>
  <si>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</si>
  <si>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</si>
  <si>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</si>
  <si>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</si>
  <si>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</si>
  <si>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</si>
  <si>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</si>
  <si>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</si>
  <si>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</si>
  <si>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</si>
  <si>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</si>
  <si>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</si>
  <si>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</si>
  <si>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</si>
  <si>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</si>
  <si>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</si>
  <si>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</si>
  <si>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</si>
  <si>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</si>
  <si>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</si>
  <si>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</si>
  <si>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</si>
  <si>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</si>
  <si>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</si>
  <si>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</si>
  <si>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</si>
  <si>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</si>
  <si>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</si>
  <si>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</si>
  <si>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</si>
  <si>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</si>
  <si>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</si>
  <si>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</si>
  <si>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</si>
  <si>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</si>
  <si>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</si>
  <si>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</si>
  <si>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</si>
  <si>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</si>
  <si>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</si>
  <si>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</si>
  <si>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</si>
  <si>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</si>
  <si>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</si>
  <si>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</si>
  <si>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</si>
  <si>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</si>
  <si>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</si>
  <si>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</si>
  <si>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</si>
  <si>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</si>
  <si>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</si>
  <si>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</si>
  <si>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</si>
  <si>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</si>
  <si>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</si>
  <si>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</si>
  <si>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</si>
  <si>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</si>
  <si>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</si>
  <si>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</si>
  <si>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</si>
  <si>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</si>
  <si>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</si>
  <si>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</si>
  <si>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</si>
  <si>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</si>
  <si>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</si>
  <si>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</si>
  <si>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</si>
  <si>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</si>
  <si>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</si>
  <si>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</si>
  <si>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</si>
  <si>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</si>
  <si>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</si>
  <si>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</si>
  <si>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</si>
  <si>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</si>
  <si>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</si>
  <si>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</si>
  <si>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</si>
  <si>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</si>
  <si>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</si>
  <si>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</si>
  <si>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</si>
  <si>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</si>
  <si>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</si>
  <si>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</si>
  <si>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</si>
  <si>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</si>
  <si>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</si>
  <si>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</si>
  <si>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</si>
  <si>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</si>
  <si>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</si>
  <si>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</si>
  <si>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</si>
  <si>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</si>
  <si>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</si>
  <si>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</si>
  <si>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</si>
  <si>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</si>
  <si>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</si>
  <si>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</si>
  <si>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</si>
  <si>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</si>
  <si>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</si>
  <si>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</si>
  <si>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</si>
  <si>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</si>
  <si>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</si>
  <si>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</si>
  <si>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</si>
  <si>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</si>
  <si>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</si>
  <si>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</si>
  <si>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</si>
  <si>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</si>
  <si>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</si>
  <si>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</si>
  <si>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</si>
  <si>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</si>
  <si>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</si>
  <si>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</si>
  <si>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</si>
  <si>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</si>
  <si>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</si>
  <si>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</si>
  <si>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</si>
  <si>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</si>
  <si>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</si>
  <si>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</si>
  <si>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</si>
  <si>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</si>
  <si>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</si>
  <si>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</si>
  <si>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</si>
  <si>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</si>
  <si>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</si>
  <si>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</si>
  <si>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</si>
  <si>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</si>
  <si>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</si>
  <si>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</si>
  <si>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</si>
  <si>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</si>
  <si>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</si>
  <si>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</si>
  <si>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</si>
  <si>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</si>
  <si>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</si>
  <si>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</si>
  <si>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</si>
  <si>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</si>
  <si>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</si>
  <si>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</si>
  <si>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</si>
  <si>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</si>
  <si>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</si>
  <si>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</si>
  <si>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</si>
  <si>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</si>
  <si>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</si>
  <si>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</si>
  <si>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</si>
  <si>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</si>
  <si>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</si>
  <si>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</si>
  <si>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</si>
  <si>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</si>
  <si>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</si>
  <si>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</si>
  <si>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</si>
  <si>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</si>
  <si>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</si>
  <si>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</si>
  <si>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</si>
  <si>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</si>
  <si>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</si>
  <si>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</si>
  <si>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</si>
  <si>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</si>
  <si>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</si>
  <si>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</si>
  <si>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</si>
  <si>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</si>
  <si>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</si>
  <si>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</si>
  <si>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</si>
  <si>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</si>
  <si>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</si>
  <si>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</si>
  <si>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</si>
  <si>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</si>
  <si>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</si>
  <si>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</si>
  <si>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</si>
  <si>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</si>
  <si>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</si>
  <si>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</si>
  <si>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</si>
  <si>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</si>
  <si>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</si>
  <si>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</si>
  <si>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</si>
  <si>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</si>
  <si>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</si>
  <si>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</si>
  <si>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</si>
  <si>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</si>
  <si>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</si>
  <si>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</si>
  <si>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</si>
  <si>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</si>
  <si>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</si>
  <si>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</si>
  <si>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</si>
  <si>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</si>
  <si>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</si>
  <si>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</si>
  <si>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</si>
  <si>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</si>
  <si>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</si>
  <si>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</si>
  <si>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</si>
  <si>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</si>
  <si>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</si>
  <si>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</si>
  <si>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</si>
  <si>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</si>
  <si>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</si>
  <si>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</si>
  <si>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</si>
  <si>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</si>
  <si>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</si>
  <si>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</si>
  <si>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</si>
  <si>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</si>
  <si>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</si>
  <si>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</si>
  <si>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</si>
  <si>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</si>
  <si>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</si>
  <si>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</si>
  <si>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</si>
  <si>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</si>
  <si>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</si>
  <si>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</si>
  <si>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</si>
  <si>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</si>
  <si>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</si>
  <si>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</si>
  <si>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</si>
  <si>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</si>
  <si>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</si>
  <si>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</si>
  <si>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</si>
  <si>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</si>
  <si>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</si>
  <si>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</si>
  <si>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</si>
  <si>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</si>
  <si>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</si>
  <si>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</si>
  <si>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</si>
  <si>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</si>
  <si>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</si>
  <si>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</si>
  <si>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</si>
  <si>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</si>
  <si>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</si>
  <si>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</si>
  <si>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</si>
  <si>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</si>
  <si>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</si>
  <si>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</si>
  <si>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</si>
  <si>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</si>
  <si>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</si>
  <si>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</si>
  <si>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</si>
  <si>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</si>
  <si>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</si>
  <si>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</si>
  <si>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</si>
  <si>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</si>
  <si>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</si>
  <si>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</si>
  <si>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</si>
  <si>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</si>
  <si>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</si>
  <si>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</si>
  <si>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</si>
  <si>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</si>
  <si>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</si>
  <si>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</si>
  <si>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</si>
  <si>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</si>
  <si>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</si>
  <si>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</si>
  <si>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</si>
  <si>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</si>
  <si>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</si>
  <si>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</si>
  <si>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</si>
  <si>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</si>
  <si>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</si>
  <si>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</si>
  <si>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</si>
  <si>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</si>
  <si>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</si>
  <si>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</si>
  <si>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</si>
  <si>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</si>
  <si>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</si>
  <si>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</si>
  <si>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</si>
  <si>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</si>
  <si>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</si>
  <si>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</si>
  <si>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</si>
  <si>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</si>
  <si>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</si>
  <si>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</si>
  <si>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</si>
  <si>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</si>
  <si>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</si>
  <si>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</si>
  <si>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</si>
  <si>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</si>
  <si>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</si>
  <si>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</si>
  <si>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</si>
  <si>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</si>
  <si>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</si>
  <si>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</si>
  <si>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</si>
  <si>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</si>
  <si>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</si>
  <si>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</si>
  <si>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</si>
  <si>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</si>
  <si>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</si>
  <si>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</si>
  <si>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</si>
  <si>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</si>
  <si>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</si>
  <si>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</si>
  <si>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</si>
  <si>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</si>
  <si>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</si>
  <si>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</si>
  <si>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</si>
  <si>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</si>
  <si>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</si>
  <si>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</si>
  <si>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</si>
  <si>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</si>
  <si>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</si>
  <si>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</si>
  <si>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</si>
  <si>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</si>
  <si>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</si>
  <si>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</si>
  <si>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</si>
  <si>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</si>
  <si>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</si>
  <si>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</si>
  <si>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</si>
  <si>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</si>
  <si>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</si>
  <si>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</si>
  <si>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</si>
  <si>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</si>
  <si>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</si>
  <si>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</si>
  <si>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</si>
  <si>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</si>
  <si>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</si>
  <si>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</si>
  <si>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</si>
  <si>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</si>
  <si>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</si>
  <si>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</si>
  <si>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</si>
  <si>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</si>
  <si>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</si>
  <si>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</si>
  <si>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</si>
  <si>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</si>
  <si>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</si>
  <si>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</si>
  <si>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</si>
  <si>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</si>
  <si>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</si>
  <si>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</si>
  <si>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</si>
  <si>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</si>
  <si>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</si>
  <si>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</si>
  <si>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</si>
  <si>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</si>
  <si>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</si>
  <si>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</si>
  <si>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</si>
  <si>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</si>
  <si>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</si>
  <si>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</si>
  <si>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</si>
  <si>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</si>
  <si>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</si>
  <si>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</si>
  <si>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</si>
  <si>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</si>
  <si>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</si>
  <si>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</si>
  <si>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</si>
  <si>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</si>
  <si>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</si>
  <si>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</si>
  <si>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</si>
  <si>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</si>
  <si>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</si>
  <si>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</si>
  <si>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</si>
  <si>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</si>
  <si>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</si>
  <si>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</si>
  <si>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</si>
  <si>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</si>
  <si>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</si>
  <si>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</si>
  <si>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</si>
  <si>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</si>
  <si>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</si>
  <si>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</si>
  <si>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</si>
  <si>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</si>
  <si>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</si>
  <si>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</si>
  <si>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</si>
  <si>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</si>
  <si>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</si>
  <si>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</si>
  <si>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</si>
  <si>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</si>
  <si>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</si>
  <si>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</si>
  <si>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</si>
  <si>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</si>
  <si>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</si>
  <si>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</si>
  <si>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</si>
  <si>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</si>
  <si>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</si>
  <si>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</si>
  <si>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</si>
  <si>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</si>
  <si>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</si>
  <si>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</si>
  <si>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</si>
  <si>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</si>
  <si>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</si>
  <si>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</si>
  <si>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</si>
  <si>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</si>
  <si>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</si>
  <si>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</si>
  <si>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</si>
  <si>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</si>
  <si>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</si>
  <si>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</si>
  <si>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</si>
  <si>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</si>
  <si>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</si>
  <si>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</si>
  <si>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</si>
  <si>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</si>
  <si>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</si>
  <si>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</si>
  <si>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</si>
  <si>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</si>
  <si>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</si>
  <si>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</si>
  <si>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</si>
  <si>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</si>
  <si>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</si>
  <si>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</si>
  <si>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</si>
  <si>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</si>
  <si>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</si>
  <si>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</si>
  <si>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</si>
  <si>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</si>
  <si>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</si>
  <si>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</si>
  <si>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</si>
  <si>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</si>
  <si>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</si>
  <si>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</si>
  <si>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</si>
  <si>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</si>
  <si>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</si>
  <si>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</si>
  <si>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</si>
  <si>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</si>
  <si>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</si>
  <si>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</si>
  <si>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</si>
  <si>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</si>
  <si>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</si>
  <si>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</si>
  <si>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</si>
  <si>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</si>
  <si>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</si>
  <si>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</si>
  <si>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</si>
  <si>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</si>
  <si>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</si>
  <si>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</si>
  <si>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</si>
  <si>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</si>
  <si>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</si>
  <si>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</si>
  <si>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</si>
  <si>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</si>
  <si>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</si>
  <si>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</si>
  <si>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</si>
  <si>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</si>
  <si>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</si>
  <si>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</si>
  <si>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</si>
  <si>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</si>
  <si>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</si>
  <si>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</si>
  <si>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</si>
  <si>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</si>
  <si>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</si>
  <si>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</si>
  <si>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</si>
  <si>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</si>
  <si>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</si>
  <si>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</si>
  <si>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</si>
  <si>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</si>
  <si>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</si>
  <si>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</si>
  <si>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</si>
  <si>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</si>
  <si>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</si>
  <si>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</si>
  <si>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</si>
  <si>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</si>
  <si>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</si>
  <si>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</si>
  <si>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</si>
  <si>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</si>
  <si>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</si>
  <si>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</si>
  <si>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</si>
  <si>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</si>
  <si>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</si>
  <si>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</si>
  <si>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</si>
  <si>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</si>
  <si>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</si>
  <si>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</si>
  <si>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</si>
  <si>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</si>
  <si>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</si>
  <si>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</si>
  <si>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</si>
  <si>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</si>
  <si>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</si>
  <si>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</si>
  <si>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</si>
  <si>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</si>
  <si>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</si>
  <si>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</si>
  <si>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</si>
  <si>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</si>
  <si>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</si>
  <si>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</si>
  <si>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</si>
  <si>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</si>
  <si>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</si>
  <si>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</si>
  <si>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</si>
  <si>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</si>
  <si>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</si>
  <si>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</si>
  <si>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</si>
  <si>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</si>
  <si>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</si>
  <si>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</si>
  <si>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</si>
  <si>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</si>
  <si>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</si>
  <si>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</si>
  <si>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</si>
  <si>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</si>
  <si>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</si>
  <si>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</si>
  <si>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</si>
  <si>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</si>
  <si>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</si>
  <si>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</si>
  <si>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</si>
  <si>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</si>
  <si>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</si>
  <si>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</si>
  <si>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</si>
  <si>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</si>
  <si>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</si>
  <si>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</si>
  <si>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</si>
  <si>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</si>
  <si>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</si>
  <si>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</si>
  <si>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</si>
  <si>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</si>
  <si>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</si>
  <si>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</si>
  <si>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</si>
  <si>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</si>
  <si>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</si>
  <si>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</si>
  <si>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</si>
  <si>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</si>
  <si>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</si>
  <si>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</si>
  <si>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</si>
  <si>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</si>
  <si>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</si>
  <si>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</si>
  <si>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</si>
  <si>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</si>
  <si>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</si>
  <si>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</si>
  <si>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</si>
  <si>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</si>
  <si>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</si>
  <si>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</si>
  <si>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</si>
  <si>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</si>
  <si>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</si>
  <si>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</si>
  <si>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</si>
  <si>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</si>
  <si>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</si>
  <si>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</si>
  <si>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</si>
  <si>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</si>
  <si>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</si>
  <si>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</si>
  <si>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</si>
  <si>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</si>
  <si>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</si>
  <si>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</si>
  <si>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</si>
  <si>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</si>
  <si>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</si>
  <si>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</si>
  <si>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</si>
  <si>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</si>
  <si>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</si>
  <si>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</si>
  <si>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</si>
  <si>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</si>
  <si>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</si>
  <si>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</si>
  <si>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</si>
  <si>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</si>
  <si>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</si>
  <si>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</si>
  <si>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</si>
  <si>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</si>
  <si>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</si>
  <si>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</si>
  <si>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</si>
  <si>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</si>
  <si>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</si>
  <si>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</si>
  <si>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</si>
  <si>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</si>
  <si>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</si>
  <si>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</si>
  <si>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</si>
  <si>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</si>
  <si>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</si>
  <si>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</si>
  <si>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</si>
  <si>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</si>
  <si>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</si>
  <si>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</si>
  <si>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</si>
  <si>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</si>
  <si>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</si>
  <si>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</si>
  <si>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</si>
  <si>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</si>
  <si>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</si>
  <si>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</si>
  <si>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</si>
  <si>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</si>
  <si>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</si>
  <si>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</si>
  <si>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</si>
  <si>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</si>
  <si>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</si>
  <si>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</si>
  <si>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</si>
  <si>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</si>
  <si>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</si>
  <si>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</si>
  <si>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</si>
  <si>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</si>
  <si>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</si>
  <si>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</si>
  <si>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</si>
  <si>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</si>
  <si>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</si>
  <si>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</si>
  <si>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</si>
  <si>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</si>
  <si>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</si>
  <si>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</si>
  <si>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</si>
  <si>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</si>
  <si>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</si>
  <si>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</si>
  <si>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</si>
  <si>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</si>
  <si>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</si>
  <si>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</si>
  <si>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</si>
  <si>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</si>
  <si>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</si>
  <si>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</si>
  <si>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</si>
  <si>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</si>
  <si>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</si>
  <si>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</si>
  <si>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</si>
  <si>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</si>
  <si>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</si>
  <si>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</si>
  <si>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</si>
  <si>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</si>
  <si>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</si>
  <si>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</si>
  <si>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</si>
  <si>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</si>
  <si>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</si>
  <si>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</si>
  <si>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</si>
  <si>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</si>
  <si>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</si>
  <si>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</si>
  <si>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</si>
  <si>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</si>
  <si>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</si>
  <si>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</si>
  <si>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</si>
  <si>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</si>
  <si>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</si>
  <si>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</si>
  <si>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</si>
  <si>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</si>
  <si>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</si>
  <si>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</si>
  <si>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</si>
  <si>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</si>
  <si>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</si>
  <si>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</si>
  <si>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</si>
  <si>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</si>
  <si>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</si>
  <si>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</si>
  <si>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</si>
  <si>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</si>
  <si>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</si>
  <si>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</si>
  <si>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</si>
  <si>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</si>
  <si>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</si>
  <si>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</si>
  <si>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</si>
  <si>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</si>
  <si>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</si>
  <si>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</si>
  <si>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</si>
  <si>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</si>
  <si>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</si>
  <si>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</si>
  <si>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</si>
  <si>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</si>
  <si>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</si>
  <si>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</si>
  <si>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</si>
  <si>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</si>
  <si>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</si>
  <si>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</si>
  <si>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</si>
  <si>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</si>
  <si>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</si>
  <si>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</si>
  <si>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</si>
  <si>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</si>
  <si>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</si>
  <si>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</si>
  <si>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</si>
  <si>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</si>
  <si>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</si>
  <si>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</si>
  <si>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</si>
  <si>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</si>
  <si>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</si>
  <si>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</si>
  <si>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</si>
  <si>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</si>
  <si>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</si>
  <si>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</si>
  <si>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</si>
  <si>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</si>
  <si>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</si>
  <si>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</si>
  <si>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</si>
  <si>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</si>
  <si>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</si>
  <si>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</si>
  <si>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</si>
  <si>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</si>
  <si>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</si>
  <si>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</si>
  <si>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</si>
  <si>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</si>
  <si>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</si>
  <si>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</si>
  <si>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</si>
  <si>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</si>
  <si>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</si>
  <si>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</si>
  <si>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</si>
  <si>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</si>
  <si>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</si>
  <si>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</si>
  <si>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</si>
  <si>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</si>
  <si>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</si>
  <si>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</si>
  <si>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</si>
  <si>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</si>
  <si>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</si>
  <si>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</si>
  <si>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</si>
  <si>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</si>
  <si>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</si>
  <si>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</si>
  <si>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</si>
  <si>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</si>
  <si>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</si>
  <si>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</si>
  <si>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</si>
  <si>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</si>
  <si>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</si>
  <si>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</si>
  <si>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</si>
  <si>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</si>
  <si>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</si>
  <si>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</si>
  <si>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</si>
  <si>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</si>
  <si>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</si>
  <si>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</si>
  <si>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</si>
  <si>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</si>
  <si>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</si>
  <si>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</si>
  <si>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</si>
  <si>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</si>
  <si>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</si>
  <si>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</si>
  <si>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</si>
  <si>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</si>
  <si>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</si>
  <si>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</si>
  <si>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</si>
  <si>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</si>
  <si>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</si>
  <si>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</si>
  <si>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</si>
  <si>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</si>
  <si>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</si>
  <si>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</si>
  <si>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</si>
  <si>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</si>
  <si>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</si>
  <si>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</si>
  <si>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</si>
  <si>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</si>
  <si>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</si>
  <si>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</si>
  <si>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</si>
  <si>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</si>
  <si>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</si>
  <si>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</si>
  <si>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</si>
  <si>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</si>
  <si>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</si>
  <si>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</si>
  <si>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</si>
  <si>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</si>
  <si>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</si>
  <si>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</si>
  <si>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</si>
  <si>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</si>
  <si>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</si>
  <si>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</si>
  <si>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</si>
  <si>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</si>
  <si>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</si>
  <si>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</si>
  <si>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</si>
  <si>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</si>
  <si>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</si>
  <si>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</si>
  <si>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</si>
  <si>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</si>
  <si>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</si>
  <si>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</si>
  <si>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</si>
  <si>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</si>
  <si>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</si>
  <si>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</si>
  <si>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</si>
  <si>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</si>
  <si>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</si>
  <si>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</si>
  <si>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</si>
  <si>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</si>
  <si>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</si>
  <si>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</si>
  <si>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</si>
  <si>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</si>
  <si>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</si>
  <si>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</si>
  <si>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</si>
  <si>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</si>
  <si>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</si>
  <si>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</si>
  <si>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</si>
  <si>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</si>
  <si>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</si>
  <si>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</si>
  <si>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</si>
  <si>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</si>
  <si>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</si>
  <si>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</si>
  <si>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</si>
  <si>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</si>
  <si>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</si>
  <si>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</si>
  <si>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</si>
  <si>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</si>
  <si>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</si>
  <si>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</si>
  <si>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</si>
  <si>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</si>
  <si>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</si>
  <si>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</si>
  <si>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</si>
  <si>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</si>
  <si>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</si>
  <si>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</si>
  <si>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</si>
  <si>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</si>
  <si>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</si>
  <si>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</si>
  <si>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</si>
  <si>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</si>
  <si>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</si>
  <si>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</si>
  <si>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</si>
  <si>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</si>
  <si>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</si>
  <si>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</si>
  <si>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</si>
  <si>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</si>
  <si>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</si>
  <si>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</si>
  <si>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</si>
  <si>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</si>
  <si>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</si>
  <si>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</si>
  <si>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</si>
  <si>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</si>
  <si>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</si>
  <si>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</si>
  <si>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</si>
  <si>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</si>
  <si>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</si>
  <si>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</si>
  <si>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</si>
  <si>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</si>
  <si>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</si>
  <si>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</si>
  <si>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</si>
  <si>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</si>
  <si>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</si>
  <si>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</si>
  <si>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</si>
  <si>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</si>
  <si>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</si>
  <si>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</si>
  <si>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</si>
  <si>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</si>
  <si>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</si>
  <si>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</si>
  <si>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</si>
  <si>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</si>
  <si>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</si>
  <si>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</si>
  <si>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</si>
  <si>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</si>
  <si>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</si>
  <si>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</si>
  <si>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</si>
  <si>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</si>
  <si>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</si>
  <si>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</si>
  <si>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</si>
  <si>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</si>
  <si>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</si>
  <si>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</si>
  <si>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</si>
  <si>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</si>
  <si>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</si>
  <si>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</si>
  <si>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</si>
  <si>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</si>
  <si>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</si>
  <si>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</si>
  <si>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</si>
  <si>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</si>
  <si>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</si>
  <si>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</si>
  <si>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</si>
  <si>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</si>
  <si>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</si>
  <si>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</si>
  <si>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</si>
  <si>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</si>
  <si>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</si>
  <si>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</si>
  <si>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</si>
  <si>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</si>
  <si>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</si>
  <si>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</si>
  <si>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</si>
  <si>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</si>
  <si>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</si>
  <si>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</si>
  <si>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</si>
  <si>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</si>
  <si>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</si>
  <si>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</si>
  <si>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</si>
  <si>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</si>
  <si>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</si>
  <si>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</si>
  <si>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</si>
  <si>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</si>
  <si>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</si>
  <si>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</si>
  <si>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</si>
  <si>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</si>
  <si>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</si>
  <si>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</si>
  <si>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</si>
  <si>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</si>
  <si>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</si>
  <si>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</si>
  <si>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</si>
  <si>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</si>
  <si>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</si>
  <si>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</si>
  <si>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</si>
  <si>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</si>
  <si>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</si>
  <si>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</si>
  <si>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</si>
  <si>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</si>
  <si>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</si>
  <si>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</si>
  <si>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</si>
  <si>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</si>
  <si>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</si>
  <si>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</si>
  <si>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</si>
  <si>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</si>
  <si>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</si>
  <si>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</si>
  <si>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</si>
  <si>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</si>
  <si>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</si>
  <si>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</si>
  <si>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</si>
  <si>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</si>
  <si>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</si>
  <si>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</si>
  <si>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</si>
  <si>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</si>
  <si>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</si>
  <si>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</si>
  <si>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</si>
  <si>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</si>
  <si>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</si>
  <si>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</si>
  <si>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</si>
  <si>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</si>
  <si>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</si>
  <si>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</si>
  <si>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</si>
  <si>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</si>
  <si>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</si>
  <si>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</si>
  <si>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</si>
  <si>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</si>
  <si>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</si>
  <si>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</si>
  <si>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</si>
  <si>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</si>
  <si>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</si>
  <si>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</si>
  <si>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</si>
  <si>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</si>
  <si>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</si>
  <si>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</si>
  <si>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</si>
  <si>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</si>
  <si>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</si>
  <si>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</si>
  <si>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</si>
  <si>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</si>
  <si>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</si>
  <si>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</si>
  <si>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</si>
  <si>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</si>
  <si>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</si>
  <si>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</si>
  <si>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</si>
  <si>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</si>
  <si>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</si>
  <si>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</si>
  <si>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</si>
  <si>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</si>
  <si>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</si>
  <si>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</si>
  <si>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</si>
  <si>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</si>
  <si>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</si>
  <si>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</si>
  <si>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</si>
  <si>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</si>
  <si>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</si>
  <si>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</si>
  <si>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</si>
  <si>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</si>
  <si>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</si>
  <si>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</si>
  <si>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</si>
  <si>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</si>
  <si>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</si>
  <si>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</si>
  <si>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</si>
  <si>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</si>
  <si>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</si>
  <si>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</si>
  <si>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</si>
  <si>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</si>
  <si>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</si>
  <si>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</si>
  <si>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</si>
  <si>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</si>
  <si>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</si>
  <si>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</si>
  <si>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</si>
  <si>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</si>
  <si>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</si>
  <si>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</si>
  <si>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</si>
  <si>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</si>
  <si>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</si>
  <si>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</si>
  <si>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</si>
  <si>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</si>
  <si>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</si>
  <si>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</si>
  <si>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</si>
  <si>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</si>
  <si>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</si>
  <si>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</si>
  <si>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</si>
  <si>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</si>
  <si>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</si>
  <si>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</si>
  <si>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</si>
  <si>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</si>
  <si>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</si>
  <si>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</si>
  <si>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</si>
  <si>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</si>
  <si>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</si>
  <si>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</si>
  <si>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</si>
  <si>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</si>
  <si>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</si>
  <si>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</si>
  <si>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</si>
  <si>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</si>
  <si>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</si>
  <si>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</si>
  <si>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</si>
  <si>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</si>
  <si>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</si>
  <si>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</si>
  <si>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</si>
  <si>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</si>
  <si>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</si>
  <si>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</si>
  <si>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</si>
  <si>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</si>
  <si>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</si>
  <si>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</si>
  <si>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</si>
  <si>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</si>
  <si>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</si>
  <si>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</si>
  <si>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</si>
  <si>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</si>
  <si>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</si>
  <si>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</si>
  <si>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</si>
  <si>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</si>
  <si>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</si>
  <si>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</si>
  <si>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</si>
  <si>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</si>
  <si>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</si>
  <si>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</si>
  <si>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</si>
  <si>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</si>
  <si>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</si>
  <si>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</si>
  <si>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</si>
  <si>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</si>
  <si>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</si>
  <si>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</si>
  <si>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</si>
  <si>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</si>
  <si>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</si>
  <si>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</si>
  <si>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</si>
  <si>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</si>
  <si>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</si>
  <si>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</si>
  <si>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</si>
  <si>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</si>
  <si>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</si>
  <si>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</si>
  <si>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</si>
  <si>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</si>
  <si>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</si>
  <si>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</si>
  <si>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</si>
  <si>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</si>
  <si>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</si>
  <si>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</si>
  <si>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</si>
  <si>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</si>
  <si>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</si>
  <si>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</si>
  <si>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</si>
  <si>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</si>
  <si>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</si>
  <si>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</si>
  <si>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</si>
  <si>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</si>
  <si>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</si>
  <si>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</si>
  <si>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</si>
  <si>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</si>
  <si>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</si>
  <si>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</si>
  <si>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</si>
  <si>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</si>
  <si>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</si>
  <si>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</si>
  <si>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</si>
  <si>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</si>
  <si>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</si>
  <si>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</si>
  <si>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</si>
  <si>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</si>
  <si>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</si>
  <si>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</si>
  <si>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</si>
  <si>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</si>
  <si>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</si>
  <si>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</si>
  <si>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</si>
  <si>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</si>
  <si>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</si>
  <si>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</si>
  <si>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</si>
  <si>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</si>
  <si>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</si>
  <si>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</si>
  <si>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</si>
  <si>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</si>
  <si>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</si>
  <si>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</si>
  <si>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</si>
  <si>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</si>
  <si>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</si>
  <si>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</si>
  <si>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</si>
  <si>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</si>
  <si>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</si>
  <si>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</si>
  <si>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</si>
  <si>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</si>
  <si>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</si>
  <si>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</si>
  <si>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</si>
  <si>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</si>
  <si>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</si>
  <si>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</si>
  <si>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</si>
  <si>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</si>
  <si>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</si>
  <si>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</si>
  <si>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</si>
  <si>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</si>
  <si>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</si>
  <si>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</si>
  <si>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</si>
  <si>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</si>
  <si>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</si>
  <si>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</si>
  <si>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</si>
  <si>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</si>
  <si>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</si>
  <si>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</si>
  <si>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</si>
  <si>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</si>
  <si>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</si>
  <si>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</si>
  <si>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</si>
  <si>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</si>
  <si>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</si>
  <si>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</si>
  <si>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</si>
  <si>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</si>
  <si>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</si>
  <si>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</si>
  <si>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</si>
  <si>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</si>
  <si>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</si>
  <si>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</si>
  <si>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</si>
  <si>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</si>
  <si>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</si>
  <si>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</si>
  <si>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</si>
  <si>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</si>
  <si>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</si>
  <si>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</si>
  <si>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</si>
  <si>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</si>
  <si>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</si>
  <si>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</si>
  <si>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</si>
  <si>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</si>
  <si>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</si>
  <si>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</si>
  <si>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</si>
  <si>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</si>
  <si>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</si>
  <si>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</si>
  <si>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</si>
  <si>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</si>
  <si>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</si>
  <si>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</si>
  <si>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</si>
  <si>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</si>
  <si>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</si>
  <si>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</si>
  <si>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</si>
  <si>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</si>
  <si>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</si>
  <si>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</si>
  <si>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</si>
  <si>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</si>
  <si>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</si>
  <si>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</si>
  <si>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</si>
  <si>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</si>
  <si>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</si>
  <si>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</si>
  <si>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</si>
  <si>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</si>
  <si>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</si>
  <si>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</si>
  <si>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</si>
  <si>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</si>
  <si>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</si>
  <si>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</si>
  <si>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</si>
  <si>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</si>
  <si>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</si>
  <si>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</si>
  <si>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</si>
  <si>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</si>
  <si>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</si>
  <si>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</si>
  <si>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</si>
  <si>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</si>
  <si>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</si>
  <si>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</si>
  <si>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</si>
  <si>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</si>
  <si>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</si>
  <si>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</si>
  <si>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</si>
  <si>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</si>
  <si>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</si>
  <si>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</si>
  <si>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</si>
  <si>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</si>
  <si>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</si>
  <si>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</si>
  <si>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</si>
  <si>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</si>
  <si>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</si>
  <si>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</si>
  <si>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</si>
  <si>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</si>
  <si>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</si>
  <si>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</si>
  <si>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</si>
  <si>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</si>
  <si>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</si>
  <si>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</si>
  <si>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</si>
  <si>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</si>
  <si>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</si>
  <si>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</si>
  <si>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</si>
  <si>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</si>
  <si>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</si>
  <si>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</si>
  <si>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</si>
  <si>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</si>
  <si>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</si>
  <si>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</si>
  <si>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</si>
  <si>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</si>
  <si>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</si>
  <si>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</si>
  <si>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</si>
  <si>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</si>
  <si>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</si>
  <si>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</si>
  <si>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</si>
  <si>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</si>
  <si>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</si>
  <si>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</si>
  <si>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</si>
  <si>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</si>
  <si>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</si>
  <si>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</si>
  <si>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</si>
  <si>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</si>
  <si>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</si>
  <si>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</si>
  <si>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</si>
  <si>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</si>
  <si>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</si>
  <si>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</si>
  <si>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</si>
  <si>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</si>
  <si>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</si>
  <si>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</si>
  <si>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</si>
  <si>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</si>
  <si>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</si>
  <si>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</si>
  <si>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</si>
  <si>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</si>
  <si>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</si>
  <si>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</si>
  <si>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</si>
  <si>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</si>
  <si>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</si>
  <si>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</si>
  <si>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</si>
  <si>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</si>
  <si>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</si>
  <si>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</si>
  <si>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</si>
  <si>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</si>
  <si>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</si>
  <si>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</si>
  <si>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</si>
  <si>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</si>
  <si>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</si>
  <si>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</si>
  <si>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</si>
  <si>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</si>
  <si>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</si>
  <si>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</si>
  <si>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</si>
  <si>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</si>
  <si>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</si>
  <si>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</si>
  <si>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</si>
  <si>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</si>
  <si>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</si>
  <si>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</si>
  <si>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</si>
  <si>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</si>
  <si>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</si>
  <si>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</si>
  <si>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</si>
  <si>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</si>
  <si>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</si>
  <si>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</si>
  <si>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</si>
  <si>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</si>
  <si>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</si>
  <si>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</si>
  <si>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</si>
  <si>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</si>
  <si>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</si>
  <si>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</si>
  <si>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</si>
  <si>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</si>
  <si>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</si>
  <si>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</si>
  <si>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</si>
  <si>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</si>
  <si>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</si>
  <si>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</si>
  <si>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</si>
  <si>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</si>
  <si>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</si>
  <si>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</si>
  <si>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</si>
  <si>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</si>
  <si>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</si>
  <si>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</si>
  <si>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</si>
  <si>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</si>
  <si>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</si>
  <si>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</si>
  <si>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</si>
  <si>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</si>
  <si>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</si>
  <si>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</si>
  <si>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</si>
  <si>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</si>
  <si>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</si>
  <si>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</si>
  <si>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</si>
  <si>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</si>
  <si>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</si>
  <si>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</si>
  <si>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</si>
  <si>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</si>
  <si>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</si>
  <si>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</si>
  <si>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</si>
  <si>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</si>
  <si>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</si>
  <si>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</si>
  <si>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</si>
  <si>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</si>
  <si>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</si>
  <si>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</si>
  <si>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</si>
  <si>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</si>
  <si>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</si>
  <si>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</si>
  <si>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</si>
  <si>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</si>
  <si>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</si>
  <si>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</si>
  <si>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</si>
  <si>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</si>
  <si>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</si>
  <si>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</si>
  <si>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</si>
  <si>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</si>
  <si>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</si>
  <si>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</si>
  <si>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</si>
  <si>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</si>
  <si>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</si>
  <si>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</si>
  <si>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</si>
  <si>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</si>
  <si>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</si>
  <si>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</si>
  <si>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</si>
  <si>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</si>
  <si>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</si>
  <si>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</si>
  <si>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</si>
  <si>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</si>
  <si>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</si>
  <si>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</si>
  <si>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</si>
  <si>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</si>
  <si>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</si>
  <si>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</si>
  <si>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</si>
  <si>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</si>
  <si>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</si>
  <si>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</si>
  <si>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</si>
  <si>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</si>
  <si>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</si>
  <si>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</si>
  <si>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</si>
  <si>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</si>
  <si>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</si>
  <si>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</si>
  <si>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</si>
  <si>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</si>
  <si>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</si>
  <si>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</si>
  <si>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</si>
  <si>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</si>
  <si>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</si>
  <si>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</si>
  <si>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</si>
  <si>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</si>
  <si>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</si>
  <si>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</si>
  <si>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</si>
  <si>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</si>
  <si>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</si>
  <si>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</si>
  <si>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</si>
  <si>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</si>
  <si>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</si>
  <si>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</si>
  <si>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</si>
  <si>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</si>
  <si>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</si>
  <si>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</si>
  <si>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</si>
  <si>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</si>
  <si>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</si>
  <si>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</si>
  <si>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</si>
  <si>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</si>
  <si>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</si>
  <si>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</si>
  <si>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</si>
  <si>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</si>
  <si>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</si>
  <si>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</si>
  <si>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</si>
  <si>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</si>
  <si>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</si>
  <si>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</si>
  <si>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</si>
  <si>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</si>
  <si>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</si>
  <si>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</si>
  <si>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</si>
  <si>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</si>
  <si>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</si>
  <si>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</si>
  <si>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</si>
  <si>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</si>
  <si>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</si>
  <si>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</si>
  <si>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</si>
  <si>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</si>
  <si>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</si>
  <si>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</si>
  <si>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</si>
  <si>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</si>
  <si>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</si>
  <si>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</si>
  <si>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</si>
  <si>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</si>
  <si>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</si>
  <si>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</si>
  <si>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</si>
  <si>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</si>
  <si>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</si>
  <si>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</si>
  <si>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</si>
  <si>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</si>
  <si>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</si>
  <si>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</si>
  <si>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</si>
  <si>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</si>
  <si>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</si>
  <si>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</si>
  <si>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</si>
  <si>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</si>
  <si>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</si>
  <si>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</si>
  <si>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</si>
  <si>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</si>
  <si>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</si>
  <si>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</si>
  <si>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</si>
  <si>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</si>
  <si>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</si>
  <si>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</si>
  <si>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</si>
  <si>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</si>
  <si>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</si>
  <si>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</si>
  <si>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</si>
  <si>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</si>
  <si>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</si>
  <si>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</si>
  <si>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</si>
  <si>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</si>
  <si>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</si>
  <si>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</si>
  <si>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</si>
  <si>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</si>
  <si>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</si>
  <si>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</si>
  <si>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</si>
  <si>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</si>
  <si>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</si>
  <si>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</si>
  <si>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</si>
  <si>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</si>
  <si>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</si>
  <si>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</si>
  <si>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</si>
  <si>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</si>
  <si>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</si>
  <si>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</si>
  <si>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</si>
  <si>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</si>
  <si>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</si>
  <si>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</si>
  <si>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</si>
  <si>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</si>
  <si>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</si>
  <si>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</si>
  <si>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</si>
  <si>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</si>
  <si>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</si>
  <si>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</si>
  <si>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</si>
  <si>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</si>
  <si>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</si>
  <si>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</si>
  <si>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</si>
  <si>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</si>
  <si>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</si>
  <si>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</si>
  <si>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</si>
  <si>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</si>
  <si>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</si>
  <si>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</si>
  <si>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</si>
  <si>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</si>
  <si>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</si>
  <si>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</si>
  <si>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</si>
  <si>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</si>
  <si>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</si>
  <si>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</si>
  <si>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</si>
  <si>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</si>
  <si>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</si>
  <si>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</si>
  <si>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</si>
  <si>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</si>
  <si>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</si>
  <si>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</si>
  <si>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</si>
  <si>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</si>
  <si>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</si>
  <si>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</si>
  <si>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</si>
  <si>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</si>
  <si>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</si>
  <si>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</si>
  <si>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</si>
  <si>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</si>
  <si>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</si>
  <si>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</si>
  <si>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</si>
  <si>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</si>
  <si>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</si>
  <si>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</si>
  <si>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</si>
  <si>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</si>
  <si>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</si>
  <si>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</si>
  <si>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</si>
  <si>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</si>
  <si>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</si>
  <si>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</si>
  <si>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</si>
  <si>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</si>
  <si>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</si>
  <si>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</si>
  <si>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</si>
  <si>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</si>
  <si>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</si>
  <si>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</si>
  <si>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</si>
  <si>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</si>
  <si>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</si>
  <si>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</si>
  <si>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</si>
  <si>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</si>
  <si>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</si>
  <si>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</si>
  <si>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</si>
  <si>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</si>
  <si>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</si>
  <si>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</si>
  <si>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</si>
  <si>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</si>
  <si>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</si>
  <si>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</si>
  <si>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</si>
  <si>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</si>
  <si>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</si>
  <si>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</si>
  <si>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</si>
  <si>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</si>
  <si>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</si>
  <si>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</si>
  <si>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</si>
  <si>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</si>
  <si>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</si>
  <si>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</si>
  <si>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</si>
  <si>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</si>
  <si>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</si>
  <si>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</si>
  <si>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</si>
  <si>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</si>
  <si>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</si>
  <si>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</si>
  <si>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</si>
  <si>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</si>
  <si>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</si>
  <si>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</si>
  <si>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</si>
  <si>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</si>
  <si>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</si>
  <si>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</si>
  <si>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</si>
  <si>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</si>
  <si>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</si>
  <si>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</si>
  <si>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</si>
  <si>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</si>
  <si>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</si>
  <si>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</si>
  <si>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</si>
  <si>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</si>
  <si>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</si>
  <si>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</si>
  <si>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</si>
  <si>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</si>
  <si>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</si>
  <si>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</si>
  <si>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</si>
  <si>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</si>
  <si>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</si>
  <si>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</si>
  <si>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</si>
  <si>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</si>
  <si>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</si>
  <si>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</si>
  <si>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</si>
  <si>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</si>
  <si>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</si>
  <si>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</si>
  <si>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</si>
  <si>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</si>
  <si>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</si>
  <si>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</si>
  <si>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</si>
  <si>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</si>
  <si>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</si>
  <si>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</si>
  <si>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</si>
  <si>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</si>
  <si>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</si>
  <si>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</si>
  <si>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</si>
  <si>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</si>
  <si>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</si>
  <si>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</si>
  <si>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</si>
  <si>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</si>
  <si>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</si>
  <si>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</si>
  <si>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</si>
  <si>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</si>
  <si>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</si>
  <si>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</si>
  <si>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</si>
  <si>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</si>
  <si>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</si>
  <si>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</si>
  <si>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</si>
  <si>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</si>
  <si>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</si>
  <si>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</si>
  <si>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</si>
  <si>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</si>
  <si>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</si>
  <si>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</si>
  <si>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</si>
  <si>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</si>
  <si>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</si>
  <si>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</si>
  <si>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</si>
  <si>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</si>
  <si>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</si>
  <si>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</si>
  <si>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</si>
  <si>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</si>
  <si>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</si>
  <si>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</si>
  <si>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</si>
  <si>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</si>
  <si>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</si>
  <si>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</si>
  <si>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</si>
  <si>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</si>
  <si>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</si>
  <si>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</si>
  <si>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</si>
  <si>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</si>
  <si>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</si>
  <si>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</si>
  <si>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</si>
  <si>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</si>
  <si>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</si>
  <si>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</si>
  <si>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</si>
  <si>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</si>
  <si>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</si>
  <si>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</si>
  <si>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</si>
  <si>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</si>
  <si>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</si>
  <si>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</si>
  <si>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</si>
  <si>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</si>
  <si>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</si>
  <si>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</si>
  <si>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</si>
  <si>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</si>
  <si>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</si>
  <si>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</si>
  <si>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</si>
  <si>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</si>
  <si>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</si>
  <si>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</si>
  <si>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</si>
  <si>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</si>
  <si>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</si>
  <si>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</si>
  <si>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</si>
  <si>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</si>
  <si>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</si>
  <si>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</si>
  <si>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</si>
  <si>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</si>
  <si>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</si>
  <si>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</si>
  <si>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</si>
  <si>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</si>
  <si>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</si>
  <si>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</si>
  <si>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</si>
  <si>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</si>
  <si>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</si>
  <si>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</si>
  <si>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</si>
  <si>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</si>
  <si>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</si>
  <si>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</si>
  <si>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</si>
  <si>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</si>
  <si>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</si>
  <si>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</si>
  <si>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</si>
  <si>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</si>
  <si>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</si>
  <si>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</si>
  <si>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</si>
  <si>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</si>
  <si>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</si>
  <si>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</si>
  <si>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</si>
  <si>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</si>
  <si>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</si>
  <si>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</si>
  <si>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</si>
  <si>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</si>
  <si>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</si>
  <si>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</si>
  <si>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</si>
  <si>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</si>
  <si>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</si>
  <si>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</si>
  <si>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</si>
  <si>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</si>
  <si>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</si>
  <si>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</si>
  <si>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</si>
  <si>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</si>
  <si>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</si>
  <si>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</si>
  <si>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</si>
  <si>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</si>
  <si>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</si>
  <si>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</si>
  <si>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</si>
  <si>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</si>
  <si>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</si>
  <si>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</si>
  <si>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</si>
  <si>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</si>
  <si>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</si>
  <si>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</si>
  <si>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</si>
  <si>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</si>
  <si>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</si>
  <si>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</si>
  <si>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</si>
  <si>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</si>
  <si>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</si>
  <si>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</si>
  <si>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</si>
  <si>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</si>
  <si>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</si>
  <si>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</si>
  <si>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</si>
  <si>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</si>
  <si>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</si>
  <si>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</si>
  <si>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</si>
  <si>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</si>
  <si>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</si>
  <si>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</si>
  <si>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</si>
  <si>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</si>
  <si>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</si>
  <si>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</si>
  <si>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</si>
  <si>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</si>
  <si>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</si>
  <si>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</si>
  <si>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</si>
  <si>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</si>
  <si>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</si>
  <si>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</si>
  <si>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</si>
  <si>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</si>
  <si>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</si>
  <si>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</si>
  <si>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</si>
  <si>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</si>
  <si>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</si>
  <si>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</si>
  <si>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</si>
  <si>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</si>
  <si>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</si>
  <si>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</si>
  <si>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</si>
  <si>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</si>
  <si>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</si>
  <si>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</si>
  <si>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</si>
  <si>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</si>
  <si>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</si>
  <si>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</si>
  <si>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</si>
  <si>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</si>
  <si>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</si>
  <si>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</si>
  <si>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</si>
  <si>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</si>
  <si>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</si>
  <si>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</si>
  <si>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</si>
  <si>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</si>
  <si>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</si>
  <si>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</si>
  <si>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</si>
  <si>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</si>
  <si>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</si>
  <si>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</si>
  <si>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</si>
  <si>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</si>
  <si>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</si>
  <si>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</si>
  <si>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</si>
  <si>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</si>
  <si>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</si>
  <si>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</si>
  <si>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</si>
  <si>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</si>
  <si>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</si>
  <si>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</si>
  <si>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</si>
  <si>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</si>
  <si>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</si>
  <si>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</si>
  <si>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</si>
  <si>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</si>
  <si>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</si>
  <si>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</si>
  <si>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</si>
  <si>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</si>
  <si>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</si>
  <si>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</si>
  <si>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</si>
  <si>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</si>
  <si>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</si>
  <si>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</si>
  <si>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</si>
  <si>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</si>
  <si>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</si>
  <si>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</si>
  <si>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</si>
  <si>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</si>
  <si>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</si>
  <si>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</si>
  <si>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</si>
  <si>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</si>
  <si>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</si>
  <si>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</si>
  <si>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</si>
  <si>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</si>
  <si>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</si>
  <si>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</si>
  <si>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</si>
  <si>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</si>
  <si>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</si>
  <si>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</si>
  <si>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</si>
  <si>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</si>
  <si>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</si>
  <si>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</si>
  <si>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</si>
  <si>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</si>
  <si>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</si>
  <si>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</si>
  <si>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</si>
  <si>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</si>
  <si>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</si>
  <si>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</si>
  <si>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</si>
  <si>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</si>
  <si>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</si>
  <si>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</si>
  <si>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</si>
  <si>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</si>
  <si>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</si>
  <si>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</si>
  <si>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</si>
  <si>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</si>
  <si>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</si>
  <si>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</si>
  <si>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</si>
  <si>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</si>
  <si>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</si>
  <si>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</si>
  <si>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</si>
  <si>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</si>
  <si>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</si>
  <si>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</si>
  <si>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</si>
  <si>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</si>
  <si>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</si>
  <si>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</si>
  <si>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</si>
  <si>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</si>
  <si>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</si>
  <si>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</si>
  <si>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</si>
  <si>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</si>
  <si>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</si>
  <si>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</si>
  <si>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</si>
  <si>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</si>
  <si>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</si>
  <si>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</si>
  <si>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</si>
  <si>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</si>
  <si>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</si>
  <si>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</si>
  <si>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</si>
  <si>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</si>
  <si>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</si>
  <si>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</si>
  <si>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</si>
  <si>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</si>
  <si>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</si>
  <si>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</si>
  <si>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</si>
  <si>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</si>
  <si>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</si>
  <si>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</si>
  <si>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</si>
  <si>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</si>
  <si>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</si>
  <si>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</si>
  <si>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</si>
  <si>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</si>
  <si>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</si>
  <si>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</si>
  <si>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</si>
  <si>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</si>
  <si>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</si>
  <si>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</si>
  <si>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</si>
  <si>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</si>
  <si>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</si>
  <si>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</si>
  <si>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</si>
  <si>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</si>
  <si>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</si>
  <si>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</si>
  <si>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</si>
  <si>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</si>
  <si>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</si>
  <si>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</si>
  <si>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</si>
  <si>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</si>
  <si>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</si>
  <si>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</si>
  <si>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</si>
  <si>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</si>
  <si>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</si>
  <si>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</si>
  <si>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</si>
  <si>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</si>
  <si>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</si>
  <si>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</si>
  <si>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</si>
  <si>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</si>
  <si>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</si>
  <si>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</si>
  <si>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</si>
  <si>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</si>
  <si>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</si>
  <si>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</si>
  <si>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</si>
  <si>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</si>
  <si>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</si>
  <si>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</si>
  <si>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</si>
  <si>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</si>
  <si>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</si>
  <si>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</si>
  <si>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</si>
  <si>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</si>
  <si>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</si>
  <si>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</si>
  <si>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</si>
  <si>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</si>
  <si>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</si>
  <si>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</si>
  <si>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</si>
  <si>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</si>
  <si>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</si>
  <si>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</si>
  <si>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</si>
  <si>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</si>
  <si>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</si>
  <si>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</si>
  <si>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</si>
  <si>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</si>
  <si>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</si>
  <si>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</si>
  <si>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</si>
  <si>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</si>
  <si>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</si>
  <si>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</si>
  <si>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</si>
  <si>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</si>
  <si>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</si>
  <si>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</si>
  <si>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</si>
  <si>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</si>
  <si>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</si>
  <si>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</si>
  <si>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</si>
  <si>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</si>
  <si>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</si>
  <si>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</si>
  <si>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</si>
  <si>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</si>
  <si>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</si>
  <si>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</si>
  <si>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</si>
  <si>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</si>
  <si>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</si>
  <si>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</si>
  <si>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</si>
  <si>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</si>
  <si>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</si>
  <si>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</si>
  <si>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</si>
  <si>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</si>
  <si>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</si>
  <si>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</si>
  <si>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</si>
  <si>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</si>
  <si>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</si>
  <si>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</si>
  <si>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</si>
  <si>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</si>
  <si>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</si>
  <si>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</si>
  <si>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</si>
  <si>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</si>
  <si>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</si>
  <si>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</si>
  <si>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</si>
  <si>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</si>
  <si>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</si>
  <si>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</si>
  <si>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</si>
  <si>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</si>
  <si>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</si>
  <si>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</si>
  <si>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</si>
  <si>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</si>
  <si>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</si>
  <si>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</si>
  <si>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</si>
  <si>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</si>
  <si>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</si>
  <si>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</si>
  <si>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</si>
  <si>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</si>
  <si>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</si>
  <si>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</si>
  <si>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</si>
  <si>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</si>
  <si>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</si>
  <si>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</si>
  <si>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</si>
  <si>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</si>
  <si>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</si>
  <si>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</si>
  <si>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</si>
  <si>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</si>
  <si>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</si>
  <si>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</si>
  <si>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</si>
  <si>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</si>
  <si>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</si>
  <si>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</si>
  <si>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</si>
  <si>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</si>
  <si>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</si>
  <si>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</si>
  <si>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</si>
  <si>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</si>
  <si>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</si>
  <si>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</si>
  <si>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</si>
  <si>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</si>
  <si>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</si>
  <si>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</si>
  <si>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</si>
  <si>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</si>
  <si>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</si>
  <si>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</si>
  <si>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</si>
  <si>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</si>
  <si>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</si>
  <si>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</si>
  <si>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</si>
  <si>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</si>
  <si>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</si>
  <si>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</si>
  <si>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</si>
  <si>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</si>
  <si>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</si>
  <si>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</si>
  <si>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</si>
  <si>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</si>
  <si>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</si>
  <si>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</si>
  <si>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</si>
  <si>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</si>
  <si>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</si>
  <si>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</si>
  <si>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</si>
  <si>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</si>
  <si>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</si>
  <si>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</si>
  <si>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</si>
  <si>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</si>
  <si>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</si>
  <si>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</si>
  <si>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</si>
  <si>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</si>
  <si>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</si>
  <si>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</si>
  <si>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</si>
  <si>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</si>
  <si>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</si>
  <si>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</si>
  <si>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</si>
  <si>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</si>
  <si>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</si>
  <si>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</si>
  <si>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</si>
  <si>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</si>
  <si>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</si>
  <si>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</si>
  <si>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</si>
  <si>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</si>
  <si>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</si>
  <si>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</si>
  <si>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</si>
  <si>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</si>
  <si>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</si>
  <si>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</si>
  <si>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</si>
  <si>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</si>
  <si>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</si>
  <si>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</si>
  <si>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</si>
  <si>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</si>
  <si>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</si>
  <si>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</si>
  <si>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</si>
  <si>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</si>
  <si>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</si>
  <si>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</si>
  <si>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</si>
  <si>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</si>
  <si>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</si>
  <si>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</si>
  <si>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</si>
  <si>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</si>
  <si>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</si>
  <si>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</si>
  <si>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</si>
  <si>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</si>
  <si>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</si>
  <si>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</si>
  <si>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</si>
  <si>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</si>
  <si>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</si>
  <si>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</si>
  <si>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</si>
  <si>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</si>
  <si>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</si>
  <si>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</si>
  <si>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</si>
  <si>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</si>
  <si>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</si>
  <si>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</si>
  <si>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</si>
  <si>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</si>
  <si>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</si>
  <si>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</si>
  <si>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</si>
  <si>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</si>
  <si>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</si>
  <si>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</si>
  <si>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</si>
  <si>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</si>
  <si>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</si>
  <si>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</si>
  <si>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</si>
  <si>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</si>
  <si>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</si>
  <si>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</si>
  <si>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</si>
  <si>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</si>
  <si>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</si>
  <si>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</si>
  <si>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</si>
  <si>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</si>
  <si>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</si>
  <si>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</si>
  <si>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</si>
  <si>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</si>
  <si>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</si>
  <si>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</si>
  <si>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</si>
  <si>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</si>
  <si>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</si>
  <si>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</si>
  <si>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</si>
  <si>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</si>
  <si>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</si>
  <si>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</si>
  <si>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</si>
  <si>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</si>
  <si>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</si>
  <si>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</si>
  <si>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</si>
  <si>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</si>
  <si>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</si>
  <si>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</si>
  <si>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</si>
  <si>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</si>
  <si>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</si>
  <si>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</si>
  <si>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</si>
  <si>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</si>
  <si>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</si>
  <si>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</si>
  <si>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</si>
  <si>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</si>
  <si>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</si>
  <si>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</si>
  <si>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</si>
  <si>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</si>
  <si>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</si>
  <si>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</si>
  <si>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</si>
  <si>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</si>
  <si>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</si>
  <si>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</si>
  <si>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</si>
  <si>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</si>
  <si>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</si>
  <si>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</si>
  <si>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</si>
  <si>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</si>
  <si>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</si>
  <si>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</si>
  <si>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</si>
  <si>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</si>
  <si>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</si>
  <si>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</si>
  <si>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</si>
  <si>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</si>
  <si>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</si>
  <si>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</si>
  <si>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</si>
  <si>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</si>
  <si>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</si>
  <si>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</si>
  <si>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</si>
  <si>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</si>
  <si>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</si>
  <si>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</si>
  <si>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</si>
  <si>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</si>
  <si>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</si>
  <si>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</si>
  <si>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</si>
  <si>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</si>
  <si>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</si>
  <si>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</si>
  <si>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</si>
  <si>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</si>
  <si>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</si>
  <si>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</si>
  <si>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</si>
  <si>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</si>
  <si>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</si>
  <si>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</si>
  <si>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</si>
  <si>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</si>
  <si>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</si>
  <si>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</si>
  <si>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</si>
  <si>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</si>
  <si>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</si>
  <si>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</si>
  <si>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</si>
  <si>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</si>
  <si>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</si>
  <si>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</si>
  <si>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</si>
  <si>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</si>
  <si>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</si>
  <si>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</si>
  <si>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</si>
  <si>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</si>
  <si>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</si>
  <si>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</si>
  <si>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</si>
  <si>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</si>
  <si>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</si>
  <si>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</si>
  <si>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</si>
  <si>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</si>
  <si>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</si>
  <si>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</si>
  <si>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</si>
  <si>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</si>
  <si>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</si>
  <si>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</si>
  <si>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</si>
  <si>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</si>
  <si>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</si>
  <si>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</si>
  <si>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</si>
  <si>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</si>
  <si>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</si>
  <si>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</si>
  <si>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</si>
  <si>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</si>
  <si>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</si>
  <si>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</si>
  <si>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</si>
  <si>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</si>
  <si>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</si>
  <si>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</si>
  <si>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</si>
  <si>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</si>
  <si>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</si>
  <si>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</si>
  <si>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</si>
  <si>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</si>
  <si>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</si>
  <si>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</si>
  <si>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</si>
  <si>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</si>
  <si>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</si>
  <si>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</si>
  <si>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</si>
  <si>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</si>
  <si>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</si>
  <si>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</si>
  <si>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</si>
  <si>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</si>
  <si>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</si>
  <si>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</si>
  <si>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</si>
  <si>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</si>
  <si>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</si>
  <si>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</si>
  <si>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</si>
  <si>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</si>
  <si>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</si>
  <si>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</si>
  <si>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</si>
  <si>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</si>
  <si>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</si>
  <si>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</si>
  <si>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</si>
  <si>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</si>
  <si>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</si>
  <si>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</si>
  <si>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</si>
  <si>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</si>
  <si>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</si>
  <si>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</si>
  <si>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</si>
  <si>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</si>
  <si>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</si>
  <si>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</si>
  <si>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</si>
  <si>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</si>
  <si>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</si>
  <si>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</si>
  <si>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</si>
  <si>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</si>
  <si>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</si>
  <si>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</si>
  <si>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</si>
  <si>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</si>
  <si>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</si>
  <si>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</si>
  <si>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</si>
  <si>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</si>
  <si>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</si>
  <si>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</si>
  <si>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</si>
  <si>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</si>
  <si>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</si>
  <si>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</si>
  <si>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</si>
  <si>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</si>
  <si>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</si>
  <si>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</si>
  <si>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</si>
  <si>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</si>
  <si>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</si>
  <si>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</si>
  <si>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</si>
  <si>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</si>
  <si>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</si>
  <si>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</si>
  <si>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</si>
  <si>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</si>
  <si>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</si>
  <si>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</si>
  <si>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</si>
  <si>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</si>
  <si>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</si>
  <si>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</si>
  <si>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</si>
  <si>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</si>
  <si>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</si>
  <si>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</si>
  <si>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</si>
  <si>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</si>
  <si>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</si>
  <si>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</si>
  <si>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</si>
  <si>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</si>
  <si>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</si>
  <si>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</si>
  <si>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</si>
  <si>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</si>
  <si>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</si>
  <si>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</si>
  <si>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</si>
  <si>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</si>
  <si>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</si>
  <si>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</si>
  <si>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</si>
  <si>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</si>
  <si>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</si>
  <si>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</si>
  <si>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</si>
  <si>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</si>
  <si>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</si>
  <si>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</si>
  <si>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</si>
  <si>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</si>
  <si>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</si>
  <si>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</si>
  <si>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</si>
  <si>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</si>
  <si>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</si>
  <si>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</si>
  <si>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</si>
  <si>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</si>
  <si>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</si>
  <si>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</si>
  <si>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</si>
  <si>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</si>
  <si>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</si>
  <si>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</si>
  <si>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</si>
  <si>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</si>
  <si>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</si>
  <si>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</si>
  <si>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</si>
  <si>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</si>
  <si>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</si>
  <si>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</si>
  <si>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</si>
  <si>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</si>
  <si>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</si>
  <si>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</si>
  <si>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</si>
  <si>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</si>
  <si>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</si>
  <si>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</si>
  <si>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</si>
  <si>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</si>
  <si>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</si>
  <si>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</si>
  <si>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</si>
  <si>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</si>
  <si>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</si>
  <si>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</si>
  <si>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</si>
  <si>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</si>
  <si>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</si>
  <si>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</si>
  <si>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</si>
  <si>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</si>
  <si>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</si>
  <si>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</si>
  <si>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</si>
  <si>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</si>
  <si>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</si>
  <si>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</si>
  <si>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</si>
  <si>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</si>
  <si>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</si>
  <si>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</si>
  <si>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</si>
  <si>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</si>
  <si>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</si>
  <si>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</si>
  <si>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</si>
  <si>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</si>
  <si>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</si>
  <si>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</si>
  <si>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</si>
  <si>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</si>
  <si>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</si>
  <si>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</si>
  <si>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</si>
  <si>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</si>
  <si>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</si>
  <si>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</si>
  <si>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</si>
  <si>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</si>
  <si>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</si>
  <si>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</si>
  <si>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</si>
  <si>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</si>
  <si>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</si>
  <si>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</si>
  <si>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</si>
  <si>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</si>
  <si>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</si>
  <si>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</si>
  <si>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</si>
  <si>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</si>
  <si>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</si>
  <si>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</si>
  <si>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</si>
  <si>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</si>
  <si>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</si>
  <si>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</si>
  <si>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</si>
  <si>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</si>
  <si>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</si>
  <si>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</si>
  <si>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</si>
  <si>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</si>
  <si>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</si>
  <si>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</si>
  <si>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</si>
  <si>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</si>
  <si>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</si>
  <si>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</si>
  <si>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</si>
  <si>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</si>
  <si>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</si>
  <si>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</si>
  <si>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</si>
  <si>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</si>
  <si>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</si>
  <si>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</si>
  <si>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</si>
  <si>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</si>
  <si>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</si>
  <si>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</si>
  <si>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</si>
  <si>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</si>
  <si>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</si>
  <si>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</si>
  <si>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</si>
  <si>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</si>
  <si>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</si>
  <si>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</si>
  <si>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</si>
  <si>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</si>
  <si>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</si>
  <si>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</si>
  <si>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</si>
  <si>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</si>
  <si>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</si>
  <si>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</si>
  <si>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</si>
  <si>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</si>
  <si>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</si>
  <si>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</si>
  <si>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</si>
  <si>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</si>
  <si>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</si>
  <si>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</si>
  <si>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</si>
  <si>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</si>
  <si>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</si>
  <si>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</si>
  <si>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</si>
  <si>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</si>
  <si>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</si>
  <si>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</si>
  <si>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</si>
  <si>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</si>
  <si>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</si>
  <si>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</si>
  <si>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</si>
  <si>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</si>
  <si>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</si>
  <si>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</si>
  <si>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</si>
  <si>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</si>
  <si>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</si>
  <si>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</si>
  <si>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</si>
  <si>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</si>
  <si>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</si>
  <si>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</si>
  <si>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</si>
  <si>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</si>
  <si>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</si>
  <si>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</si>
  <si>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</si>
  <si>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</si>
  <si>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</si>
  <si>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</si>
  <si>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</si>
  <si>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</si>
  <si>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</si>
  <si>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</si>
  <si>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</si>
  <si>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</si>
  <si>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</si>
  <si>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</si>
  <si>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</si>
  <si>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</si>
  <si>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</si>
  <si>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</si>
  <si>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</si>
  <si>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</si>
  <si>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</si>
  <si>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</si>
  <si>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</si>
  <si>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</si>
  <si>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</si>
  <si>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</si>
  <si>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</si>
  <si>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</si>
  <si>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</si>
  <si>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</si>
  <si>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</si>
  <si>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</si>
  <si>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</si>
  <si>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</si>
  <si>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</si>
  <si>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</si>
  <si>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</si>
  <si>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</si>
  <si>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</si>
  <si>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</si>
  <si>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</si>
  <si>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</si>
  <si>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</si>
  <si>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</si>
  <si>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</si>
  <si>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</si>
  <si>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</si>
  <si>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</si>
  <si>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</si>
  <si>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</si>
  <si>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</si>
  <si>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</si>
  <si>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</si>
  <si>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</si>
  <si>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</si>
  <si>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</si>
  <si>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</si>
  <si>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</si>
  <si>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</si>
  <si>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</si>
  <si>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</si>
  <si>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</si>
  <si>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</si>
  <si>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</si>
  <si>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</si>
  <si>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</si>
  <si>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</si>
  <si>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</si>
  <si>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</si>
  <si>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</si>
  <si>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</si>
  <si>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</si>
  <si>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</si>
  <si>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</si>
  <si>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</si>
  <si>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</si>
  <si>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</si>
  <si>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</si>
  <si>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</si>
  <si>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</si>
  <si>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</si>
  <si>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</si>
  <si>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</si>
  <si>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</si>
  <si>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</si>
  <si>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</si>
  <si>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</si>
  <si>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</si>
  <si>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</si>
  <si>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</si>
  <si>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</si>
  <si>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</si>
  <si>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</si>
  <si>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</si>
  <si>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</si>
  <si>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</si>
  <si>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</si>
  <si>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</si>
  <si>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</si>
  <si>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</si>
  <si>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</si>
  <si>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</si>
  <si>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</si>
  <si>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</si>
  <si>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</si>
  <si>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</si>
  <si>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</si>
  <si>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</si>
  <si>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</si>
  <si>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</si>
  <si>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</si>
  <si>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</si>
  <si>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</si>
  <si>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</si>
  <si>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</si>
  <si>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</si>
  <si>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</si>
  <si>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</si>
  <si>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</si>
  <si>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</si>
  <si>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</si>
  <si>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</si>
  <si>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</si>
  <si>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</si>
  <si>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</si>
  <si>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</si>
  <si>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</si>
  <si>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</si>
  <si>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</si>
  <si>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</si>
  <si>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</si>
  <si>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</si>
  <si>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</si>
  <si>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</si>
  <si>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</si>
  <si>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</si>
  <si>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</si>
  <si>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</si>
  <si>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</si>
  <si>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</si>
  <si>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</si>
  <si>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</si>
  <si>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</si>
  <si>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</si>
  <si>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</si>
  <si>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</si>
  <si>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</si>
  <si>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</si>
  <si>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</si>
  <si>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</si>
  <si>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</si>
  <si>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</si>
  <si>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</si>
  <si>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</si>
  <si>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</si>
  <si>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</si>
  <si>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</si>
  <si>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</si>
  <si>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</si>
  <si>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</si>
  <si>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</si>
  <si>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</si>
  <si>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</si>
  <si>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</si>
  <si>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</si>
  <si>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</si>
  <si>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</si>
  <si>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</si>
  <si>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</si>
  <si>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</si>
  <si>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</si>
  <si>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</si>
  <si>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</si>
  <si>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</si>
  <si>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</si>
  <si>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</si>
  <si>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</si>
  <si>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</si>
  <si>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</si>
  <si>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</si>
  <si>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</si>
  <si>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</si>
  <si>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</si>
  <si>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</si>
  <si>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</si>
  <si>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</si>
  <si>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</si>
  <si>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</si>
  <si>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</si>
  <si>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</si>
  <si>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</si>
  <si>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</si>
  <si>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</si>
  <si>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</si>
  <si>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</si>
  <si>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</si>
  <si>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</si>
  <si>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</si>
  <si>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</si>
  <si>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</si>
  <si>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</si>
  <si>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</si>
  <si>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</si>
  <si>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</si>
  <si>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</si>
  <si>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</si>
  <si>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</si>
  <si>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</si>
  <si>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</si>
  <si>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</si>
  <si>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</si>
  <si>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</si>
  <si>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</si>
  <si>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</si>
  <si>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</si>
  <si>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</si>
  <si>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</si>
  <si>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</si>
  <si>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</si>
  <si>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</si>
  <si>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</si>
  <si>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</si>
  <si>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</si>
  <si>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</si>
  <si>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</si>
  <si>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</si>
  <si>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</si>
  <si>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</si>
  <si>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</si>
  <si>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</si>
  <si>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</si>
  <si>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</si>
  <si>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</si>
  <si>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</si>
  <si>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</si>
  <si>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</si>
  <si>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</si>
  <si>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</si>
  <si>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</si>
  <si>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</si>
  <si>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</si>
  <si>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</si>
  <si>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</si>
  <si>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</si>
  <si>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</si>
  <si>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</si>
  <si>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</si>
  <si>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</si>
  <si>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</si>
  <si>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</si>
  <si>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</si>
  <si>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</si>
  <si>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</si>
  <si>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</si>
  <si>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</si>
  <si>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</si>
  <si>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</si>
  <si>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</si>
  <si>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</si>
  <si>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</si>
  <si>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</si>
  <si>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</si>
  <si>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</si>
  <si>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</si>
  <si>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</si>
  <si>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</si>
  <si>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</si>
  <si>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</si>
  <si>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</si>
  <si>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</si>
  <si>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</si>
  <si>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</si>
  <si>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</si>
  <si>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</si>
  <si>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</si>
  <si>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</si>
  <si>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</si>
  <si>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</si>
  <si>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</si>
  <si>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</si>
  <si>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</si>
  <si>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</si>
  <si>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</si>
  <si>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</si>
  <si>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</si>
  <si>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</si>
  <si>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</si>
  <si>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</si>
  <si>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</si>
  <si>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</si>
  <si>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</si>
  <si>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avg donation</t>
  </si>
  <si>
    <t>Row Labels</t>
  </si>
  <si>
    <t>Grand Total</t>
  </si>
  <si>
    <t>Column Labels</t>
  </si>
  <si>
    <t>(All)</t>
  </si>
  <si>
    <t>Date create conversion</t>
  </si>
  <si>
    <t>Date ended conversion</t>
  </si>
  <si>
    <t>Count of state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</si>
  <si>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</si>
  <si>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</si>
  <si>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</si>
  <si>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</si>
  <si>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</si>
  <si>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</si>
  <si>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</si>
  <si>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</si>
  <si>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</si>
  <si>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</si>
  <si>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</si>
  <si>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</si>
  <si>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</si>
  <si>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</si>
  <si>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</si>
  <si>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</si>
  <si>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</si>
  <si>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</si>
  <si>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</si>
  <si>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</si>
  <si>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</si>
  <si>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</si>
  <si>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</si>
  <si>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</si>
  <si>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</si>
  <si>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</si>
  <si>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</si>
  <si>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</si>
  <si>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</si>
  <si>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</si>
  <si>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</si>
  <si>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</si>
  <si>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Canceled%</t>
  </si>
  <si>
    <t>Fdelia%</t>
  </si>
  <si>
    <t>Successful%</t>
  </si>
  <si>
    <t>Canceled</t>
  </si>
  <si>
    <t>Failed</t>
  </si>
  <si>
    <t xml:space="preserve"> 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</si>
</sst>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rgb="FF24292E"/>
      <name val="Segoe UI"/>
      <family val="2"/>
    </font>
    <font>
      <sz val="11"/>
      <color rgb="FFFF0000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/>
    <xf numFmtId="0" fontId="3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" fontId="0" fillId="0" borderId="1" xfId="0" applyNumberFormat="1" applyBorder="1"/>
    <xf numFmtId="164" fontId="0" fillId="0" borderId="1" xfId="0" applyNumberFormat="1" applyBorder="1"/>
    <xf numFmtId="44" fontId="2" fillId="0" borderId="1" xfId="1" applyFont="1" applyBorder="1" applyAlignment="1">
      <alignment horizontal="center"/>
    </xf>
    <xf numFmtId="44" fontId="0" fillId="0" borderId="1" xfId="1" applyFont="1" applyBorder="1"/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2" fillId="0" borderId="0" xfId="0" applyFont="1"/>
    <xf numFmtId="10" fontId="0" fillId="0" borderId="0" xfId="0" applyNumberFormat="1"/>
    <xf numFmtId="1" fontId="0" fillId="0" borderId="0" xfId="0" applyNumberFormat="1"/>
    <xf numFmtId="9" fontId="0" fillId="0" borderId="0" xfId="2" applyFont="1"/>
    <xf numFmtId="9" fontId="0" fillId="2" borderId="0" xfId="2" applyFont="1" applyFill="1"/>
    <xf numFmtId="9" fontId="5" fillId="0" borderId="0" xfId="2" applyFont="1"/>
    <xf numFmtId="9" fontId="0" fillId="3" borderId="0" xfId="2" applyFont="1" applyFill="1"/>
    <xf numFmtId="10" fontId="0" fillId="4" borderId="0" xfId="0" applyNumberFormat="1" applyFill="1"/>
    <xf numFmtId="10" fontId="0" fillId="5" borderId="0" xfId="0" applyNumberFormat="1" applyFill="1"/>
    <xf numFmtId="10" fontId="0" fillId="6" borderId="0" xfId="0" applyNumberFormat="1" applyFill="1"/>
    <xf numFmtId="10" fontId="0" fillId="7" borderId="0" xfId="0" applyNumberFormat="1" applyFill="1"/>
    <xf numFmtId="10" fontId="0" fillId="8" borderId="0" xfId="0" applyNumberFormat="1" applyFill="1"/>
    <xf numFmtId="10" fontId="0" fillId="9" borderId="0" xfId="0" applyNumberFormat="1" applyFill="1"/>
    <xf numFmtId="10" fontId="0" fillId="10" borderId="0" xfId="0" applyNumberFormat="1" applyFill="1"/>
    <xf numFmtId="10" fontId="0" fillId="11" borderId="0" xfId="0" applyNumberFormat="1" applyFill="1"/>
    <xf numFmtId="10" fontId="5" fillId="0" borderId="0" xfId="0" applyNumberFormat="1" applyFont="1"/>
    <xf numFmtId="10" fontId="0" fillId="0" borderId="1" xfId="0" applyNumberFormat="1" applyBorder="1"/>
    <xf numFmtId="0" fontId="4" fillId="0" borderId="1" xfId="0" applyFont="1" applyBorder="1"/>
    <xf numFmtId="9" fontId="0" fillId="0" borderId="1" xfId="0" applyNumberFormat="1" applyBorder="1"/>
    <xf numFmtId="0" fontId="6" fillId="0" borderId="1" xfId="0" applyFont="1" applyBorder="1"/>
    <xf numFmtId="0" fontId="7" fillId="0" borderId="1" xfId="0" applyFont="1" applyBorder="1"/>
    <xf numFmtId="10" fontId="7" fillId="0" borderId="1" xfId="0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DC1666"/>
      <color rgb="FFF385B2"/>
      <color rgb="FF4A91D2"/>
      <color rgb="FF94DDEC"/>
      <color rgb="FF46DE9D"/>
      <color rgb="FF19FB74"/>
      <color rgb="FF7BFDB0"/>
      <color rgb="FF87BE62"/>
      <color rgb="FFF0B362"/>
      <color rgb="FFF6ED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(4).xlsx]category!PivotTable1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C-4A5E-BB18-4AE1AAA676BE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1C-4A5E-BB18-4AE1AAA676BE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1C-4A5E-BB18-4AE1AAA676BE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1C-4A5E-BB18-4AE1AAA67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997696"/>
        <c:axId val="676998024"/>
      </c:barChart>
      <c:catAx>
        <c:axId val="67699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98024"/>
        <c:crosses val="autoZero"/>
        <c:auto val="1"/>
        <c:lblAlgn val="ctr"/>
        <c:lblOffset val="100"/>
        <c:noMultiLvlLbl val="0"/>
      </c:catAx>
      <c:valAx>
        <c:axId val="67699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9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C89-42CC-805D-A6444CCAFD3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C89-42CC-805D-A6444CCAFD3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C89-42CC-805D-A6444CCAF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335800"/>
        <c:axId val="636336128"/>
      </c:lineChart>
      <c:catAx>
        <c:axId val="6363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36128"/>
        <c:crosses val="autoZero"/>
        <c:auto val="1"/>
        <c:lblAlgn val="ctr"/>
        <c:lblOffset val="100"/>
        <c:noMultiLvlLbl val="0"/>
      </c:catAx>
      <c:valAx>
        <c:axId val="6363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3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(4).xlsx]sub-category!PivotTable3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0689749807889984"/>
          <c:y val="1.6398392678791261E-2"/>
          <c:w val="0.77345239164496071"/>
          <c:h val="0.598396395140872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0-4EDA-9832-402B09DAF94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0-4EDA-9832-402B09DAF94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0-4EDA-9832-402B09DAF94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0-4EDA-9832-402B09DAF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2003352"/>
        <c:axId val="492005320"/>
      </c:barChart>
      <c:catAx>
        <c:axId val="49200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05320"/>
        <c:crosses val="autoZero"/>
        <c:auto val="1"/>
        <c:lblAlgn val="ctr"/>
        <c:lblOffset val="100"/>
        <c:noMultiLvlLbl val="0"/>
      </c:catAx>
      <c:valAx>
        <c:axId val="49200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0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(4).xlsx]Date!PivotTable2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4-4D19-A2F2-E271489276C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4-4D19-A2F2-E271489276CF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64-4D19-A2F2-E27148927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215200"/>
        <c:axId val="656440536"/>
      </c:lineChart>
      <c:catAx>
        <c:axId val="72321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440536"/>
        <c:crosses val="autoZero"/>
        <c:auto val="1"/>
        <c:lblAlgn val="ctr"/>
        <c:lblOffset val="100"/>
        <c:noMultiLvlLbl val="0"/>
      </c:catAx>
      <c:valAx>
        <c:axId val="65644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1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449580</xdr:colOff>
      <xdr:row>1</xdr:row>
      <xdr:rowOff>152400</xdr:rowOff>
    </xdr:from>
    <xdr:to>
      <xdr:col>21</xdr:col>
      <xdr:colOff>365760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3F782-A112-4337-84E5-5AA56B0CC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13</xdr:row>
      <xdr:rowOff>137160</xdr:rowOff>
    </xdr:from>
    <xdr:to>
      <xdr:col>8</xdr:col>
      <xdr:colOff>60960</xdr:colOff>
      <xdr:row>32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ECCB42-71A2-409E-AF96-8A4D63365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464820</xdr:colOff>
      <xdr:row>3</xdr:row>
      <xdr:rowOff>7620</xdr:rowOff>
    </xdr:from>
    <xdr:to>
      <xdr:col>20</xdr:col>
      <xdr:colOff>83820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51DD1-634C-4D88-BB86-5FAFE02A2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</xdr:colOff>
      <xdr:row>3</xdr:row>
      <xdr:rowOff>144780</xdr:rowOff>
    </xdr:from>
    <xdr:to>
      <xdr:col>21</xdr:col>
      <xdr:colOff>533400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D8163-1329-4E1E-8E57-1ED719ED9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ej" refreshedDate="43363.534692361114" createdVersion="6" refreshedVersion="6" minRefreshableVersion="3" recordCount="4114" xr:uid="{B287AF11-4B83-40BE-8531-479CD4A279E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g donation" numFmtId="0">
      <sharedItems containsNonDate="0" containsString="0" containsBlank="1" count="1">
        <m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ej" refreshedDate="43363.995396180559" createdVersion="6" refreshedVersion="6" minRefreshableVersion="3" recordCount="4114" xr:uid="{FFF257AF-1748-4E2F-8C04-685930364E6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x v="0"/>
    <n v="182"/>
    <x v="0"/>
    <x v="0"/>
    <n v="136.85882352941178"/>
    <x v="0"/>
    <x v="0"/>
    <x v="0"/>
  </r>
  <r>
    <n v="1"/>
    <x v="1"/>
    <x v="1"/>
    <n v="10275"/>
    <n v="14653"/>
    <x v="0"/>
    <x v="0"/>
    <x v="0"/>
    <n v="1488464683"/>
    <n v="1485872683"/>
    <x v="0"/>
    <n v="79"/>
    <x v="0"/>
    <x v="0"/>
    <n v="142.60827250608273"/>
    <x v="0"/>
    <x v="0"/>
    <x v="0"/>
  </r>
  <r>
    <n v="2"/>
    <x v="2"/>
    <x v="2"/>
    <n v="500"/>
    <n v="525"/>
    <x v="0"/>
    <x v="1"/>
    <x v="1"/>
    <n v="1455555083"/>
    <n v="1454691083"/>
    <x v="0"/>
    <n v="35"/>
    <x v="0"/>
    <x v="0"/>
    <n v="105"/>
    <x v="0"/>
    <x v="0"/>
    <x v="0"/>
  </r>
  <r>
    <n v="3"/>
    <x v="3"/>
    <x v="3"/>
    <n v="10000"/>
    <n v="10390"/>
    <x v="0"/>
    <x v="0"/>
    <x v="0"/>
    <n v="1407414107"/>
    <n v="1404822107"/>
    <x v="0"/>
    <n v="150"/>
    <x v="0"/>
    <x v="0"/>
    <n v="103.89999999999999"/>
    <x v="0"/>
    <x v="0"/>
    <x v="0"/>
  </r>
  <r>
    <n v="4"/>
    <x v="4"/>
    <x v="4"/>
    <n v="44000"/>
    <n v="54116.28"/>
    <x v="0"/>
    <x v="0"/>
    <x v="0"/>
    <n v="1450555279"/>
    <n v="1447963279"/>
    <x v="0"/>
    <n v="284"/>
    <x v="0"/>
    <x v="0"/>
    <n v="122.99154545454545"/>
    <x v="0"/>
    <x v="0"/>
    <x v="0"/>
  </r>
  <r>
    <n v="5"/>
    <x v="5"/>
    <x v="5"/>
    <n v="3999"/>
    <n v="4390"/>
    <x v="0"/>
    <x v="0"/>
    <x v="0"/>
    <n v="1469770500"/>
    <n v="1468362207"/>
    <x v="0"/>
    <n v="47"/>
    <x v="0"/>
    <x v="0"/>
    <n v="109.77744436109028"/>
    <x v="0"/>
    <x v="0"/>
    <x v="0"/>
  </r>
  <r>
    <n v="6"/>
    <x v="6"/>
    <x v="6"/>
    <n v="8000"/>
    <n v="8519"/>
    <x v="0"/>
    <x v="0"/>
    <x v="0"/>
    <n v="1402710250"/>
    <n v="1401846250"/>
    <x v="0"/>
    <n v="58"/>
    <x v="0"/>
    <x v="0"/>
    <n v="106.4875"/>
    <x v="0"/>
    <x v="0"/>
    <x v="0"/>
  </r>
  <r>
    <n v="7"/>
    <x v="7"/>
    <x v="7"/>
    <n v="9000"/>
    <n v="9110"/>
    <x v="0"/>
    <x v="0"/>
    <x v="0"/>
    <n v="1467680867"/>
    <n v="1464224867"/>
    <x v="0"/>
    <n v="57"/>
    <x v="0"/>
    <x v="0"/>
    <n v="101.22222222222221"/>
    <x v="0"/>
    <x v="0"/>
    <x v="0"/>
  </r>
  <r>
    <n v="8"/>
    <x v="8"/>
    <x v="8"/>
    <n v="3500"/>
    <n v="3501.52"/>
    <x v="0"/>
    <x v="0"/>
    <x v="0"/>
    <n v="1460754000"/>
    <n v="1460155212"/>
    <x v="0"/>
    <n v="12"/>
    <x v="0"/>
    <x v="0"/>
    <n v="100.04342857142856"/>
    <x v="0"/>
    <x v="0"/>
    <x v="0"/>
  </r>
  <r>
    <n v="9"/>
    <x v="9"/>
    <x v="9"/>
    <n v="500"/>
    <n v="629.99"/>
    <x v="0"/>
    <x v="0"/>
    <x v="0"/>
    <n v="1460860144"/>
    <n v="1458268144"/>
    <x v="0"/>
    <n v="20"/>
    <x v="0"/>
    <x v="0"/>
    <n v="125.998"/>
    <x v="0"/>
    <x v="0"/>
    <x v="0"/>
  </r>
  <r>
    <n v="10"/>
    <x v="10"/>
    <x v="10"/>
    <n v="3000"/>
    <n v="3015"/>
    <x v="0"/>
    <x v="0"/>
    <x v="0"/>
    <n v="1403660279"/>
    <n v="1400636279"/>
    <x v="0"/>
    <n v="19"/>
    <x v="0"/>
    <x v="0"/>
    <n v="100.49999999999999"/>
    <x v="0"/>
    <x v="0"/>
    <x v="0"/>
  </r>
  <r>
    <n v="11"/>
    <x v="11"/>
    <x v="11"/>
    <n v="5000"/>
    <n v="6025"/>
    <x v="0"/>
    <x v="0"/>
    <x v="0"/>
    <n v="1471834800"/>
    <n v="1469126462"/>
    <x v="0"/>
    <n v="75"/>
    <x v="0"/>
    <x v="0"/>
    <n v="120.5"/>
    <x v="0"/>
    <x v="0"/>
    <x v="0"/>
  </r>
  <r>
    <n v="12"/>
    <x v="12"/>
    <x v="12"/>
    <n v="30000"/>
    <n v="49588"/>
    <x v="0"/>
    <x v="0"/>
    <x v="0"/>
    <n v="1405479600"/>
    <n v="1401642425"/>
    <x v="0"/>
    <n v="827"/>
    <x v="0"/>
    <x v="0"/>
    <n v="165.29333333333335"/>
    <x v="0"/>
    <x v="0"/>
    <x v="0"/>
  </r>
  <r>
    <n v="13"/>
    <x v="13"/>
    <x v="13"/>
    <n v="3500"/>
    <n v="5599"/>
    <x v="0"/>
    <x v="0"/>
    <x v="0"/>
    <n v="1466713620"/>
    <n v="1463588109"/>
    <x v="0"/>
    <n v="51"/>
    <x v="0"/>
    <x v="0"/>
    <n v="159.97142857142856"/>
    <x v="0"/>
    <x v="0"/>
    <x v="0"/>
  </r>
  <r>
    <n v="14"/>
    <x v="14"/>
    <x v="14"/>
    <n v="6000"/>
    <n v="6056"/>
    <x v="0"/>
    <x v="2"/>
    <x v="2"/>
    <n v="1405259940"/>
    <n v="1403051888"/>
    <x v="0"/>
    <n v="41"/>
    <x v="0"/>
    <x v="0"/>
    <n v="100.93333333333334"/>
    <x v="0"/>
    <x v="0"/>
    <x v="0"/>
  </r>
  <r>
    <n v="15"/>
    <x v="15"/>
    <x v="15"/>
    <n v="2000"/>
    <n v="2132"/>
    <x v="0"/>
    <x v="3"/>
    <x v="3"/>
    <n v="1443384840"/>
    <n v="1441790658"/>
    <x v="0"/>
    <n v="98"/>
    <x v="0"/>
    <x v="0"/>
    <n v="106.60000000000001"/>
    <x v="0"/>
    <x v="0"/>
    <x v="0"/>
  </r>
  <r>
    <n v="16"/>
    <x v="16"/>
    <x v="16"/>
    <n v="12000"/>
    <n v="12029"/>
    <x v="0"/>
    <x v="0"/>
    <x v="0"/>
    <n v="1402896600"/>
    <n v="1398971211"/>
    <x v="0"/>
    <n v="70"/>
    <x v="0"/>
    <x v="0"/>
    <n v="100.24166666666667"/>
    <x v="0"/>
    <x v="0"/>
    <x v="0"/>
  </r>
  <r>
    <n v="17"/>
    <x v="17"/>
    <x v="17"/>
    <n v="1500"/>
    <n v="1510"/>
    <x v="0"/>
    <x v="1"/>
    <x v="1"/>
    <n v="1415126022"/>
    <n v="1412530422"/>
    <x v="0"/>
    <n v="36"/>
    <x v="0"/>
    <x v="0"/>
    <n v="100.66666666666666"/>
    <x v="0"/>
    <x v="0"/>
    <x v="0"/>
  </r>
  <r>
    <n v="18"/>
    <x v="18"/>
    <x v="18"/>
    <n v="30000"/>
    <n v="31896.33"/>
    <x v="0"/>
    <x v="0"/>
    <x v="0"/>
    <n v="1410958856"/>
    <n v="1408366856"/>
    <x v="0"/>
    <n v="342"/>
    <x v="0"/>
    <x v="0"/>
    <n v="106.32110000000002"/>
    <x v="0"/>
    <x v="0"/>
    <x v="0"/>
  </r>
  <r>
    <n v="19"/>
    <x v="19"/>
    <x v="19"/>
    <n v="850"/>
    <n v="1235"/>
    <x v="0"/>
    <x v="0"/>
    <x v="0"/>
    <n v="1437420934"/>
    <n v="1434828934"/>
    <x v="0"/>
    <n v="22"/>
    <x v="0"/>
    <x v="0"/>
    <n v="145.29411764705881"/>
    <x v="0"/>
    <x v="0"/>
    <x v="0"/>
  </r>
  <r>
    <n v="20"/>
    <x v="20"/>
    <x v="20"/>
    <n v="2000"/>
    <n v="2004"/>
    <x v="0"/>
    <x v="0"/>
    <x v="0"/>
    <n v="1442167912"/>
    <n v="1436983912"/>
    <x v="0"/>
    <n v="25"/>
    <x v="0"/>
    <x v="0"/>
    <n v="100.2"/>
    <x v="0"/>
    <x v="0"/>
    <x v="0"/>
  </r>
  <r>
    <n v="21"/>
    <x v="21"/>
    <x v="21"/>
    <n v="18500"/>
    <n v="20190"/>
    <x v="0"/>
    <x v="0"/>
    <x v="0"/>
    <n v="1411743789"/>
    <n v="1409151789"/>
    <x v="0"/>
    <n v="101"/>
    <x v="0"/>
    <x v="0"/>
    <n v="109.13513513513513"/>
    <x v="0"/>
    <x v="0"/>
    <x v="0"/>
  </r>
  <r>
    <n v="22"/>
    <x v="22"/>
    <x v="22"/>
    <n v="350"/>
    <n v="410"/>
    <x v="0"/>
    <x v="0"/>
    <x v="0"/>
    <n v="1420099140"/>
    <n v="1418766740"/>
    <x v="0"/>
    <n v="8"/>
    <x v="0"/>
    <x v="0"/>
    <n v="117.14285714285715"/>
    <x v="0"/>
    <x v="0"/>
    <x v="0"/>
  </r>
  <r>
    <n v="23"/>
    <x v="23"/>
    <x v="23"/>
    <n v="2000"/>
    <n v="2370"/>
    <x v="0"/>
    <x v="0"/>
    <x v="0"/>
    <n v="1430407200"/>
    <n v="1428086501"/>
    <x v="0"/>
    <n v="23"/>
    <x v="0"/>
    <x v="0"/>
    <n v="118.5"/>
    <x v="0"/>
    <x v="0"/>
    <x v="0"/>
  </r>
  <r>
    <n v="24"/>
    <x v="24"/>
    <x v="24"/>
    <n v="35000"/>
    <n v="38082.69"/>
    <x v="0"/>
    <x v="0"/>
    <x v="0"/>
    <n v="1442345940"/>
    <n v="1439494863"/>
    <x v="0"/>
    <n v="574"/>
    <x v="0"/>
    <x v="0"/>
    <n v="108.80768571428572"/>
    <x v="0"/>
    <x v="0"/>
    <x v="0"/>
  </r>
  <r>
    <n v="25"/>
    <x v="25"/>
    <x v="25"/>
    <n v="600"/>
    <n v="800"/>
    <x v="0"/>
    <x v="0"/>
    <x v="0"/>
    <n v="1452299761"/>
    <n v="1447115761"/>
    <x v="0"/>
    <n v="14"/>
    <x v="0"/>
    <x v="0"/>
    <n v="133.33333333333331"/>
    <x v="0"/>
    <x v="0"/>
    <x v="0"/>
  </r>
  <r>
    <n v="26"/>
    <x v="26"/>
    <x v="26"/>
    <n v="1250"/>
    <n v="1940"/>
    <x v="0"/>
    <x v="0"/>
    <x v="0"/>
    <n v="1408278144"/>
    <n v="1404822144"/>
    <x v="0"/>
    <n v="19"/>
    <x v="0"/>
    <x v="0"/>
    <n v="155.20000000000002"/>
    <x v="0"/>
    <x v="0"/>
    <x v="0"/>
  </r>
  <r>
    <n v="27"/>
    <x v="27"/>
    <x v="27"/>
    <n v="20000"/>
    <n v="22345"/>
    <x v="0"/>
    <x v="4"/>
    <x v="4"/>
    <n v="1416113833"/>
    <n v="1413518233"/>
    <x v="0"/>
    <n v="150"/>
    <x v="0"/>
    <x v="0"/>
    <n v="111.72500000000001"/>
    <x v="0"/>
    <x v="0"/>
    <x v="0"/>
  </r>
  <r>
    <n v="28"/>
    <x v="28"/>
    <x v="28"/>
    <n v="12000"/>
    <n v="12042"/>
    <x v="0"/>
    <x v="0"/>
    <x v="0"/>
    <n v="1450307284"/>
    <n v="1447715284"/>
    <x v="0"/>
    <n v="71"/>
    <x v="0"/>
    <x v="0"/>
    <n v="100.35000000000001"/>
    <x v="0"/>
    <x v="0"/>
    <x v="0"/>
  </r>
  <r>
    <n v="29"/>
    <x v="29"/>
    <x v="29"/>
    <n v="3000"/>
    <n v="3700"/>
    <x v="0"/>
    <x v="1"/>
    <x v="1"/>
    <n v="1406045368"/>
    <n v="1403453368"/>
    <x v="0"/>
    <n v="117"/>
    <x v="0"/>
    <x v="0"/>
    <n v="123.33333333333334"/>
    <x v="0"/>
    <x v="0"/>
    <x v="0"/>
  </r>
  <r>
    <n v="30"/>
    <x v="30"/>
    <x v="30"/>
    <n v="4000"/>
    <n v="4051.99"/>
    <x v="0"/>
    <x v="0"/>
    <x v="0"/>
    <n v="1408604515"/>
    <n v="1406012515"/>
    <x v="0"/>
    <n v="53"/>
    <x v="0"/>
    <x v="0"/>
    <n v="101.29975"/>
    <x v="0"/>
    <x v="0"/>
    <x v="0"/>
  </r>
  <r>
    <n v="31"/>
    <x v="31"/>
    <x v="31"/>
    <n v="13"/>
    <n v="13"/>
    <x v="0"/>
    <x v="0"/>
    <x v="0"/>
    <n v="1453748434"/>
    <n v="1452193234"/>
    <x v="0"/>
    <n v="1"/>
    <x v="0"/>
    <x v="0"/>
    <n v="100"/>
    <x v="0"/>
    <x v="0"/>
    <x v="0"/>
  </r>
  <r>
    <n v="32"/>
    <x v="32"/>
    <x v="32"/>
    <n v="28450"/>
    <n v="28520"/>
    <x v="0"/>
    <x v="0"/>
    <x v="0"/>
    <n v="1463111940"/>
    <n v="1459523017"/>
    <x v="0"/>
    <n v="89"/>
    <x v="0"/>
    <x v="0"/>
    <n v="100.24604569420035"/>
    <x v="0"/>
    <x v="0"/>
    <x v="0"/>
  </r>
  <r>
    <n v="33"/>
    <x v="33"/>
    <x v="33"/>
    <n v="5250"/>
    <n v="5360"/>
    <x v="0"/>
    <x v="0"/>
    <x v="0"/>
    <n v="1447001501"/>
    <n v="1444405901"/>
    <x v="0"/>
    <n v="64"/>
    <x v="0"/>
    <x v="0"/>
    <n v="102.0952380952381"/>
    <x v="0"/>
    <x v="0"/>
    <x v="0"/>
  </r>
  <r>
    <n v="34"/>
    <x v="34"/>
    <x v="34"/>
    <n v="2600"/>
    <n v="3392"/>
    <x v="0"/>
    <x v="0"/>
    <x v="0"/>
    <n v="1407224601"/>
    <n v="1405928601"/>
    <x v="0"/>
    <n v="68"/>
    <x v="0"/>
    <x v="0"/>
    <n v="130.46153846153845"/>
    <x v="0"/>
    <x v="0"/>
    <x v="0"/>
  </r>
  <r>
    <n v="35"/>
    <x v="35"/>
    <x v="35"/>
    <n v="1000"/>
    <n v="1665"/>
    <x v="0"/>
    <x v="0"/>
    <x v="0"/>
    <n v="1430179200"/>
    <n v="1428130814"/>
    <x v="0"/>
    <n v="28"/>
    <x v="0"/>
    <x v="0"/>
    <n v="166.5"/>
    <x v="0"/>
    <x v="0"/>
    <x v="0"/>
  </r>
  <r>
    <n v="36"/>
    <x v="36"/>
    <x v="36"/>
    <n v="6000"/>
    <n v="8529"/>
    <x v="0"/>
    <x v="0"/>
    <x v="0"/>
    <n v="1428128525"/>
    <n v="1425540125"/>
    <x v="0"/>
    <n v="44"/>
    <x v="0"/>
    <x v="0"/>
    <n v="142.15"/>
    <x v="0"/>
    <x v="0"/>
    <x v="0"/>
  </r>
  <r>
    <n v="37"/>
    <x v="37"/>
    <x v="37"/>
    <n v="22000"/>
    <n v="40357"/>
    <x v="0"/>
    <x v="0"/>
    <x v="0"/>
    <n v="1425055079"/>
    <n v="1422463079"/>
    <x v="0"/>
    <n v="253"/>
    <x v="0"/>
    <x v="0"/>
    <n v="183.44090909090909"/>
    <x v="0"/>
    <x v="0"/>
    <x v="0"/>
  </r>
  <r>
    <n v="38"/>
    <x v="38"/>
    <x v="38"/>
    <n v="2500"/>
    <n v="2751"/>
    <x v="0"/>
    <x v="0"/>
    <x v="0"/>
    <n v="1368235344"/>
    <n v="1365643344"/>
    <x v="0"/>
    <n v="66"/>
    <x v="0"/>
    <x v="0"/>
    <n v="110.04"/>
    <x v="0"/>
    <x v="0"/>
    <x v="0"/>
  </r>
  <r>
    <n v="39"/>
    <x v="39"/>
    <x v="39"/>
    <n v="25000"/>
    <n v="32745"/>
    <x v="0"/>
    <x v="1"/>
    <x v="1"/>
    <n v="1401058740"/>
    <n v="1398388068"/>
    <x v="0"/>
    <n v="217"/>
    <x v="0"/>
    <x v="0"/>
    <n v="130.98000000000002"/>
    <x v="0"/>
    <x v="0"/>
    <x v="0"/>
  </r>
  <r>
    <n v="40"/>
    <x v="40"/>
    <x v="40"/>
    <n v="2000"/>
    <n v="2027"/>
    <x v="0"/>
    <x v="0"/>
    <x v="0"/>
    <n v="1403150400"/>
    <n v="1401426488"/>
    <x v="0"/>
    <n v="16"/>
    <x v="0"/>
    <x v="0"/>
    <n v="101.35000000000001"/>
    <x v="0"/>
    <x v="0"/>
    <x v="0"/>
  </r>
  <r>
    <n v="41"/>
    <x v="41"/>
    <x v="41"/>
    <n v="2000"/>
    <n v="2000"/>
    <x v="0"/>
    <x v="0"/>
    <x v="0"/>
    <n v="1412516354"/>
    <n v="1409924354"/>
    <x v="0"/>
    <n v="19"/>
    <x v="0"/>
    <x v="0"/>
    <n v="100"/>
    <x v="0"/>
    <x v="0"/>
    <x v="0"/>
  </r>
  <r>
    <n v="42"/>
    <x v="42"/>
    <x v="42"/>
    <n v="14000"/>
    <n v="19860"/>
    <x v="0"/>
    <x v="0"/>
    <x v="0"/>
    <n v="1419780026"/>
    <n v="1417188026"/>
    <x v="0"/>
    <n v="169"/>
    <x v="0"/>
    <x v="0"/>
    <n v="141.85714285714286"/>
    <x v="0"/>
    <x v="0"/>
    <x v="0"/>
  </r>
  <r>
    <n v="43"/>
    <x v="43"/>
    <x v="43"/>
    <n v="10000"/>
    <n v="30866"/>
    <x v="0"/>
    <x v="0"/>
    <x v="0"/>
    <n v="1405209600"/>
    <n v="1402599486"/>
    <x v="0"/>
    <n v="263"/>
    <x v="0"/>
    <x v="0"/>
    <n v="308.65999999999997"/>
    <x v="0"/>
    <x v="0"/>
    <x v="0"/>
  </r>
  <r>
    <n v="44"/>
    <x v="44"/>
    <x v="44"/>
    <n v="2000"/>
    <n v="2000"/>
    <x v="0"/>
    <x v="0"/>
    <x v="0"/>
    <n v="1412648537"/>
    <n v="1408760537"/>
    <x v="0"/>
    <n v="15"/>
    <x v="0"/>
    <x v="0"/>
    <n v="100"/>
    <x v="0"/>
    <x v="0"/>
    <x v="0"/>
  </r>
  <r>
    <n v="45"/>
    <x v="45"/>
    <x v="45"/>
    <n v="5000"/>
    <n v="6000"/>
    <x v="0"/>
    <x v="0"/>
    <x v="0"/>
    <n v="1461769107"/>
    <n v="1459177107"/>
    <x v="0"/>
    <n v="61"/>
    <x v="0"/>
    <x v="0"/>
    <n v="120"/>
    <x v="0"/>
    <x v="0"/>
    <x v="0"/>
  </r>
  <r>
    <n v="46"/>
    <x v="46"/>
    <x v="46"/>
    <n v="8400"/>
    <n v="8750"/>
    <x v="0"/>
    <x v="2"/>
    <x v="2"/>
    <n v="1450220974"/>
    <n v="1447628974"/>
    <x v="0"/>
    <n v="45"/>
    <x v="0"/>
    <x v="0"/>
    <n v="104.16666666666667"/>
    <x v="0"/>
    <x v="0"/>
    <x v="0"/>
  </r>
  <r>
    <n v="47"/>
    <x v="47"/>
    <x v="47"/>
    <n v="5000"/>
    <n v="5380.55"/>
    <x v="0"/>
    <x v="0"/>
    <x v="0"/>
    <n v="1419021607"/>
    <n v="1413834007"/>
    <x v="0"/>
    <n v="70"/>
    <x v="0"/>
    <x v="0"/>
    <n v="107.61100000000002"/>
    <x v="0"/>
    <x v="0"/>
    <x v="0"/>
  </r>
  <r>
    <n v="48"/>
    <x v="48"/>
    <x v="48"/>
    <n v="2000"/>
    <n v="2159"/>
    <x v="0"/>
    <x v="1"/>
    <x v="1"/>
    <n v="1425211200"/>
    <n v="1422534260"/>
    <x v="0"/>
    <n v="38"/>
    <x v="0"/>
    <x v="0"/>
    <n v="107.94999999999999"/>
    <x v="0"/>
    <x v="0"/>
    <x v="0"/>
  </r>
  <r>
    <n v="49"/>
    <x v="49"/>
    <x v="49"/>
    <n v="12000"/>
    <n v="12000"/>
    <x v="0"/>
    <x v="0"/>
    <x v="0"/>
    <n v="1445660045"/>
    <n v="1443068045"/>
    <x v="0"/>
    <n v="87"/>
    <x v="0"/>
    <x v="0"/>
    <n v="100"/>
    <x v="0"/>
    <x v="0"/>
    <x v="0"/>
  </r>
  <r>
    <n v="50"/>
    <x v="50"/>
    <x v="50"/>
    <n v="600"/>
    <n v="600"/>
    <x v="0"/>
    <x v="1"/>
    <x v="1"/>
    <n v="1422637200"/>
    <n v="1419271458"/>
    <x v="0"/>
    <n v="22"/>
    <x v="0"/>
    <x v="0"/>
    <n v="100"/>
    <x v="0"/>
    <x v="0"/>
    <x v="0"/>
  </r>
  <r>
    <n v="51"/>
    <x v="51"/>
    <x v="51"/>
    <n v="11000"/>
    <n v="14082"/>
    <x v="0"/>
    <x v="0"/>
    <x v="0"/>
    <n v="1439245037"/>
    <n v="1436653037"/>
    <x v="0"/>
    <n v="119"/>
    <x v="0"/>
    <x v="0"/>
    <n v="128.0181818181818"/>
    <x v="0"/>
    <x v="0"/>
    <x v="0"/>
  </r>
  <r>
    <n v="52"/>
    <x v="52"/>
    <x v="52"/>
    <n v="10000"/>
    <n v="11621"/>
    <x v="0"/>
    <x v="0"/>
    <x v="0"/>
    <n v="1405615846"/>
    <n v="1403023846"/>
    <x v="0"/>
    <n v="52"/>
    <x v="0"/>
    <x v="0"/>
    <n v="116.21"/>
    <x v="0"/>
    <x v="0"/>
    <x v="0"/>
  </r>
  <r>
    <n v="53"/>
    <x v="53"/>
    <x v="53"/>
    <n v="3000"/>
    <n v="3289"/>
    <x v="0"/>
    <x v="0"/>
    <x v="0"/>
    <n v="1396648800"/>
    <n v="1395407445"/>
    <x v="0"/>
    <n v="117"/>
    <x v="0"/>
    <x v="0"/>
    <n v="109.63333333333334"/>
    <x v="0"/>
    <x v="0"/>
    <x v="0"/>
  </r>
  <r>
    <n v="54"/>
    <x v="54"/>
    <x v="54"/>
    <n v="10000"/>
    <n v="10100"/>
    <x v="0"/>
    <x v="0"/>
    <x v="0"/>
    <n v="1451063221"/>
    <n v="1448471221"/>
    <x v="0"/>
    <n v="52"/>
    <x v="0"/>
    <x v="0"/>
    <n v="101"/>
    <x v="0"/>
    <x v="0"/>
    <x v="0"/>
  </r>
  <r>
    <n v="55"/>
    <x v="55"/>
    <x v="55"/>
    <n v="8600"/>
    <n v="11090"/>
    <x v="0"/>
    <x v="0"/>
    <x v="0"/>
    <n v="1464390916"/>
    <n v="1462576516"/>
    <x v="0"/>
    <n v="86"/>
    <x v="0"/>
    <x v="0"/>
    <n v="128.95348837209301"/>
    <x v="0"/>
    <x v="0"/>
    <x v="0"/>
  </r>
  <r>
    <n v="56"/>
    <x v="56"/>
    <x v="56"/>
    <n v="8000"/>
    <n v="8581"/>
    <x v="0"/>
    <x v="1"/>
    <x v="1"/>
    <n v="1433779200"/>
    <n v="1432559424"/>
    <x v="0"/>
    <n v="174"/>
    <x v="0"/>
    <x v="0"/>
    <n v="107.26249999999999"/>
    <x v="0"/>
    <x v="0"/>
    <x v="0"/>
  </r>
  <r>
    <n v="57"/>
    <x v="57"/>
    <x v="57"/>
    <n v="15000"/>
    <n v="15285"/>
    <x v="0"/>
    <x v="0"/>
    <x v="0"/>
    <n v="1429991962"/>
    <n v="1427399962"/>
    <x v="0"/>
    <n v="69"/>
    <x v="0"/>
    <x v="0"/>
    <n v="101.89999999999999"/>
    <x v="0"/>
    <x v="0"/>
    <x v="0"/>
  </r>
  <r>
    <n v="58"/>
    <x v="58"/>
    <x v="58"/>
    <n v="10000"/>
    <n v="10291"/>
    <x v="0"/>
    <x v="0"/>
    <x v="0"/>
    <n v="1416423172"/>
    <n v="1413827572"/>
    <x v="0"/>
    <n v="75"/>
    <x v="0"/>
    <x v="0"/>
    <n v="102.91"/>
    <x v="0"/>
    <x v="0"/>
    <x v="0"/>
  </r>
  <r>
    <n v="59"/>
    <x v="59"/>
    <x v="59"/>
    <n v="20000"/>
    <n v="20025.14"/>
    <x v="0"/>
    <x v="0"/>
    <x v="0"/>
    <n v="1442264400"/>
    <n v="1439530776"/>
    <x v="0"/>
    <n v="33"/>
    <x v="0"/>
    <x v="0"/>
    <n v="100.12570000000001"/>
    <x v="0"/>
    <x v="0"/>
    <x v="0"/>
  </r>
  <r>
    <n v="60"/>
    <x v="60"/>
    <x v="60"/>
    <n v="4500"/>
    <n v="4648.33"/>
    <x v="0"/>
    <x v="1"/>
    <x v="1"/>
    <n v="1395532800"/>
    <n v="1393882717"/>
    <x v="0"/>
    <n v="108"/>
    <x v="0"/>
    <x v="1"/>
    <n v="103.29622222222221"/>
    <x v="0"/>
    <x v="0"/>
    <x v="1"/>
  </r>
  <r>
    <n v="61"/>
    <x v="61"/>
    <x v="61"/>
    <n v="5000"/>
    <n v="7415"/>
    <x v="0"/>
    <x v="0"/>
    <x v="0"/>
    <n v="1370547157"/>
    <n v="1368646357"/>
    <x v="0"/>
    <n v="23"/>
    <x v="0"/>
    <x v="1"/>
    <n v="148.30000000000001"/>
    <x v="0"/>
    <x v="0"/>
    <x v="1"/>
  </r>
  <r>
    <n v="62"/>
    <x v="62"/>
    <x v="62"/>
    <n v="3000"/>
    <n v="4642"/>
    <x v="0"/>
    <x v="0"/>
    <x v="0"/>
    <n v="1362337878"/>
    <n v="1360177878"/>
    <x v="0"/>
    <n v="48"/>
    <x v="0"/>
    <x v="1"/>
    <n v="154.73333333333332"/>
    <x v="0"/>
    <x v="0"/>
    <x v="1"/>
  </r>
  <r>
    <n v="63"/>
    <x v="63"/>
    <x v="63"/>
    <n v="2000"/>
    <n v="2270.37"/>
    <x v="0"/>
    <x v="0"/>
    <x v="0"/>
    <n v="1388206740"/>
    <n v="1386194013"/>
    <x v="0"/>
    <n v="64"/>
    <x v="0"/>
    <x v="1"/>
    <n v="113.51849999999999"/>
    <x v="0"/>
    <x v="0"/>
    <x v="1"/>
  </r>
  <r>
    <n v="64"/>
    <x v="64"/>
    <x v="64"/>
    <n v="1200"/>
    <n v="2080"/>
    <x v="0"/>
    <x v="0"/>
    <x v="0"/>
    <n v="1373243181"/>
    <n v="1370651181"/>
    <x v="0"/>
    <n v="24"/>
    <x v="0"/>
    <x v="1"/>
    <n v="173.33333333333334"/>
    <x v="0"/>
    <x v="0"/>
    <x v="1"/>
  </r>
  <r>
    <n v="65"/>
    <x v="65"/>
    <x v="65"/>
    <n v="7000"/>
    <n v="7527"/>
    <x v="0"/>
    <x v="5"/>
    <x v="5"/>
    <n v="1407736740"/>
    <n v="1405453354"/>
    <x v="0"/>
    <n v="57"/>
    <x v="0"/>
    <x v="1"/>
    <n v="107.52857142857141"/>
    <x v="0"/>
    <x v="0"/>
    <x v="1"/>
  </r>
  <r>
    <n v="66"/>
    <x v="66"/>
    <x v="66"/>
    <n v="2000"/>
    <n v="2372"/>
    <x v="0"/>
    <x v="0"/>
    <x v="0"/>
    <n v="1468873420"/>
    <n v="1466281420"/>
    <x v="0"/>
    <n v="26"/>
    <x v="0"/>
    <x v="1"/>
    <n v="118.6"/>
    <x v="0"/>
    <x v="0"/>
    <x v="1"/>
  </r>
  <r>
    <n v="67"/>
    <x v="67"/>
    <x v="67"/>
    <n v="2000"/>
    <n v="2325"/>
    <x v="0"/>
    <x v="0"/>
    <x v="0"/>
    <n v="1342360804"/>
    <n v="1339768804"/>
    <x v="0"/>
    <n v="20"/>
    <x v="0"/>
    <x v="1"/>
    <n v="116.25000000000001"/>
    <x v="0"/>
    <x v="0"/>
    <x v="1"/>
  </r>
  <r>
    <n v="68"/>
    <x v="68"/>
    <x v="68"/>
    <n v="600"/>
    <n v="763"/>
    <x v="0"/>
    <x v="1"/>
    <x v="1"/>
    <n v="1393162791"/>
    <n v="1390570791"/>
    <x v="0"/>
    <n v="36"/>
    <x v="0"/>
    <x v="1"/>
    <n v="127.16666666666667"/>
    <x v="0"/>
    <x v="0"/>
    <x v="1"/>
  </r>
  <r>
    <n v="69"/>
    <x v="69"/>
    <x v="69"/>
    <n v="10000"/>
    <n v="11094.23"/>
    <x v="0"/>
    <x v="0"/>
    <x v="0"/>
    <n v="1317538740"/>
    <n v="1314765025"/>
    <x v="0"/>
    <n v="178"/>
    <x v="0"/>
    <x v="1"/>
    <n v="110.9423"/>
    <x v="0"/>
    <x v="0"/>
    <x v="1"/>
  </r>
  <r>
    <n v="70"/>
    <x v="70"/>
    <x v="70"/>
    <n v="500"/>
    <n v="636"/>
    <x v="0"/>
    <x v="0"/>
    <x v="0"/>
    <n v="1315171845"/>
    <n v="1309987845"/>
    <x v="0"/>
    <n v="17"/>
    <x v="0"/>
    <x v="1"/>
    <n v="127.2"/>
    <x v="0"/>
    <x v="0"/>
    <x v="1"/>
  </r>
  <r>
    <n v="71"/>
    <x v="71"/>
    <x v="71"/>
    <n v="1800"/>
    <n v="2231"/>
    <x v="0"/>
    <x v="0"/>
    <x v="0"/>
    <n v="1338186657"/>
    <n v="1333002657"/>
    <x v="0"/>
    <n v="32"/>
    <x v="0"/>
    <x v="1"/>
    <n v="123.94444444444443"/>
    <x v="0"/>
    <x v="0"/>
    <x v="1"/>
  </r>
  <r>
    <n v="72"/>
    <x v="72"/>
    <x v="72"/>
    <n v="2200"/>
    <n v="2385"/>
    <x v="0"/>
    <x v="0"/>
    <x v="0"/>
    <n v="1352937600"/>
    <n v="1351210481"/>
    <x v="0"/>
    <n v="41"/>
    <x v="0"/>
    <x v="1"/>
    <n v="108.40909090909091"/>
    <x v="0"/>
    <x v="0"/>
    <x v="1"/>
  </r>
  <r>
    <n v="73"/>
    <x v="73"/>
    <x v="73"/>
    <n v="900"/>
    <n v="900"/>
    <x v="0"/>
    <x v="0"/>
    <x v="0"/>
    <n v="1304395140"/>
    <n v="1297620584"/>
    <x v="0"/>
    <n v="18"/>
    <x v="0"/>
    <x v="1"/>
    <n v="100"/>
    <x v="0"/>
    <x v="0"/>
    <x v="1"/>
  </r>
  <r>
    <n v="74"/>
    <x v="74"/>
    <x v="74"/>
    <n v="500"/>
    <n v="564.66"/>
    <x v="0"/>
    <x v="6"/>
    <x v="3"/>
    <n v="1453376495"/>
    <n v="1450784495"/>
    <x v="0"/>
    <n v="29"/>
    <x v="0"/>
    <x v="1"/>
    <n v="112.93199999999999"/>
    <x v="0"/>
    <x v="0"/>
    <x v="1"/>
  </r>
  <r>
    <n v="75"/>
    <x v="75"/>
    <x v="75"/>
    <n v="3500"/>
    <n v="4040"/>
    <x v="0"/>
    <x v="0"/>
    <x v="0"/>
    <n v="1366693272"/>
    <n v="1364101272"/>
    <x v="0"/>
    <n v="47"/>
    <x v="0"/>
    <x v="1"/>
    <n v="115.42857142857143"/>
    <x v="0"/>
    <x v="0"/>
    <x v="1"/>
  </r>
  <r>
    <n v="76"/>
    <x v="76"/>
    <x v="76"/>
    <n v="300"/>
    <n v="460"/>
    <x v="0"/>
    <x v="0"/>
    <x v="0"/>
    <n v="1325007358"/>
    <n v="1319819758"/>
    <x v="0"/>
    <n v="15"/>
    <x v="0"/>
    <x v="1"/>
    <n v="153.33333333333334"/>
    <x v="0"/>
    <x v="0"/>
    <x v="1"/>
  </r>
  <r>
    <n v="77"/>
    <x v="77"/>
    <x v="77"/>
    <n v="400"/>
    <n v="1570"/>
    <x v="0"/>
    <x v="0"/>
    <x v="0"/>
    <n v="1337569140"/>
    <n v="1332991717"/>
    <x v="0"/>
    <n v="26"/>
    <x v="0"/>
    <x v="1"/>
    <n v="392.5"/>
    <x v="0"/>
    <x v="0"/>
    <x v="1"/>
  </r>
  <r>
    <n v="78"/>
    <x v="78"/>
    <x v="78"/>
    <n v="50"/>
    <n v="1351"/>
    <x v="0"/>
    <x v="6"/>
    <x v="3"/>
    <n v="1472751121"/>
    <n v="1471887121"/>
    <x v="0"/>
    <n v="35"/>
    <x v="0"/>
    <x v="1"/>
    <n v="2702"/>
    <x v="0"/>
    <x v="0"/>
    <x v="1"/>
  </r>
  <r>
    <n v="79"/>
    <x v="79"/>
    <x v="79"/>
    <n v="1300"/>
    <n v="1651"/>
    <x v="0"/>
    <x v="1"/>
    <x v="1"/>
    <n v="1398451093"/>
    <n v="1395859093"/>
    <x v="0"/>
    <n v="41"/>
    <x v="0"/>
    <x v="1"/>
    <n v="127"/>
    <x v="0"/>
    <x v="0"/>
    <x v="1"/>
  </r>
  <r>
    <n v="80"/>
    <x v="80"/>
    <x v="80"/>
    <n v="12000"/>
    <n v="12870"/>
    <x v="0"/>
    <x v="0"/>
    <x v="0"/>
    <n v="1386640856"/>
    <n v="1383616856"/>
    <x v="0"/>
    <n v="47"/>
    <x v="0"/>
    <x v="1"/>
    <n v="107.25"/>
    <x v="0"/>
    <x v="0"/>
    <x v="1"/>
  </r>
  <r>
    <n v="81"/>
    <x v="81"/>
    <x v="81"/>
    <n v="750"/>
    <n v="1485"/>
    <x v="0"/>
    <x v="0"/>
    <x v="0"/>
    <n v="1342234920"/>
    <n v="1341892127"/>
    <x v="0"/>
    <n v="28"/>
    <x v="0"/>
    <x v="1"/>
    <n v="198"/>
    <x v="0"/>
    <x v="0"/>
    <x v="1"/>
  </r>
  <r>
    <n v="82"/>
    <x v="82"/>
    <x v="82"/>
    <n v="4000"/>
    <n v="4000.5"/>
    <x v="0"/>
    <x v="0"/>
    <x v="0"/>
    <n v="1318189261"/>
    <n v="1315597261"/>
    <x v="0"/>
    <n v="100"/>
    <x v="0"/>
    <x v="1"/>
    <n v="100.01249999999999"/>
    <x v="0"/>
    <x v="0"/>
    <x v="1"/>
  </r>
  <r>
    <n v="83"/>
    <x v="83"/>
    <x v="83"/>
    <n v="200"/>
    <n v="205"/>
    <x v="0"/>
    <x v="1"/>
    <x v="1"/>
    <n v="1424604600"/>
    <n v="1423320389"/>
    <x v="0"/>
    <n v="13"/>
    <x v="0"/>
    <x v="1"/>
    <n v="102.49999999999999"/>
    <x v="0"/>
    <x v="0"/>
    <x v="1"/>
  </r>
  <r>
    <n v="84"/>
    <x v="84"/>
    <x v="84"/>
    <n v="500"/>
    <n v="500"/>
    <x v="0"/>
    <x v="0"/>
    <x v="0"/>
    <n v="1305483086"/>
    <n v="1302891086"/>
    <x v="0"/>
    <n v="7"/>
    <x v="0"/>
    <x v="1"/>
    <n v="100"/>
    <x v="0"/>
    <x v="0"/>
    <x v="1"/>
  </r>
  <r>
    <n v="85"/>
    <x v="85"/>
    <x v="85"/>
    <n v="1200"/>
    <n v="1506"/>
    <x v="0"/>
    <x v="0"/>
    <x v="0"/>
    <n v="1316746837"/>
    <n v="1314154837"/>
    <x v="0"/>
    <n v="21"/>
    <x v="0"/>
    <x v="1"/>
    <n v="125.49999999999999"/>
    <x v="0"/>
    <x v="0"/>
    <x v="1"/>
  </r>
  <r>
    <n v="86"/>
    <x v="86"/>
    <x v="86"/>
    <n v="6000"/>
    <n v="6388"/>
    <x v="0"/>
    <x v="6"/>
    <x v="3"/>
    <n v="1451226045"/>
    <n v="1444828845"/>
    <x v="0"/>
    <n v="17"/>
    <x v="0"/>
    <x v="1"/>
    <n v="106.46666666666667"/>
    <x v="0"/>
    <x v="0"/>
    <x v="1"/>
  </r>
  <r>
    <n v="87"/>
    <x v="87"/>
    <x v="87"/>
    <n v="2500"/>
    <n v="2615"/>
    <x v="0"/>
    <x v="0"/>
    <x v="0"/>
    <n v="1275529260"/>
    <n v="1274705803"/>
    <x v="0"/>
    <n v="25"/>
    <x v="0"/>
    <x v="1"/>
    <n v="104.60000000000001"/>
    <x v="0"/>
    <x v="0"/>
    <x v="1"/>
  </r>
  <r>
    <n v="88"/>
    <x v="88"/>
    <x v="88"/>
    <n v="3500"/>
    <n v="3600"/>
    <x v="0"/>
    <x v="0"/>
    <x v="0"/>
    <n v="1403452131"/>
    <n v="1401205731"/>
    <x v="0"/>
    <n v="60"/>
    <x v="0"/>
    <x v="1"/>
    <n v="102.85714285714285"/>
    <x v="0"/>
    <x v="0"/>
    <x v="1"/>
  </r>
  <r>
    <n v="89"/>
    <x v="89"/>
    <x v="89"/>
    <n v="6000"/>
    <n v="6904"/>
    <x v="0"/>
    <x v="0"/>
    <x v="0"/>
    <n v="1370196192"/>
    <n v="1368036192"/>
    <x v="0"/>
    <n v="56"/>
    <x v="0"/>
    <x v="1"/>
    <n v="115.06666666666668"/>
    <x v="0"/>
    <x v="0"/>
    <x v="1"/>
  </r>
  <r>
    <n v="90"/>
    <x v="90"/>
    <x v="90"/>
    <n v="500"/>
    <n v="502"/>
    <x v="0"/>
    <x v="0"/>
    <x v="0"/>
    <n v="1310454499"/>
    <n v="1307862499"/>
    <x v="0"/>
    <n v="16"/>
    <x v="0"/>
    <x v="1"/>
    <n v="100.4"/>
    <x v="0"/>
    <x v="0"/>
    <x v="1"/>
  </r>
  <r>
    <n v="91"/>
    <x v="91"/>
    <x v="91"/>
    <n v="3000"/>
    <n v="3600"/>
    <x v="0"/>
    <x v="0"/>
    <x v="0"/>
    <n v="1305625164"/>
    <n v="1300354764"/>
    <x v="0"/>
    <n v="46"/>
    <x v="0"/>
    <x v="1"/>
    <n v="120"/>
    <x v="0"/>
    <x v="0"/>
    <x v="1"/>
  </r>
  <r>
    <n v="92"/>
    <x v="92"/>
    <x v="92"/>
    <n v="5000"/>
    <n v="5260"/>
    <x v="0"/>
    <x v="5"/>
    <x v="5"/>
    <n v="1485936000"/>
    <n v="1481949983"/>
    <x v="0"/>
    <n v="43"/>
    <x v="0"/>
    <x v="1"/>
    <n v="105.2"/>
    <x v="0"/>
    <x v="0"/>
    <x v="1"/>
  </r>
  <r>
    <n v="93"/>
    <x v="93"/>
    <x v="93"/>
    <n v="1000"/>
    <n v="1106"/>
    <x v="0"/>
    <x v="0"/>
    <x v="0"/>
    <n v="1341349200"/>
    <n v="1338928537"/>
    <x v="0"/>
    <n v="15"/>
    <x v="0"/>
    <x v="1"/>
    <n v="110.60000000000001"/>
    <x v="0"/>
    <x v="0"/>
    <x v="1"/>
  </r>
  <r>
    <n v="94"/>
    <x v="94"/>
    <x v="94"/>
    <n v="250"/>
    <n v="260"/>
    <x v="0"/>
    <x v="1"/>
    <x v="1"/>
    <n v="1396890822"/>
    <n v="1395162822"/>
    <x v="0"/>
    <n v="12"/>
    <x v="0"/>
    <x v="1"/>
    <n v="104"/>
    <x v="0"/>
    <x v="0"/>
    <x v="1"/>
  </r>
  <r>
    <n v="95"/>
    <x v="95"/>
    <x v="95"/>
    <n v="350"/>
    <n v="460"/>
    <x v="0"/>
    <x v="0"/>
    <x v="0"/>
    <n v="1330214841"/>
    <n v="1327622841"/>
    <x v="0"/>
    <n v="21"/>
    <x v="0"/>
    <x v="1"/>
    <n v="131.42857142857142"/>
    <x v="0"/>
    <x v="0"/>
    <x v="1"/>
  </r>
  <r>
    <n v="96"/>
    <x v="96"/>
    <x v="96"/>
    <n v="1500"/>
    <n v="1720"/>
    <x v="0"/>
    <x v="0"/>
    <x v="0"/>
    <n v="1280631600"/>
    <n v="1274889241"/>
    <x v="0"/>
    <n v="34"/>
    <x v="0"/>
    <x v="1"/>
    <n v="114.66666666666667"/>
    <x v="0"/>
    <x v="0"/>
    <x v="1"/>
  </r>
  <r>
    <n v="97"/>
    <x v="97"/>
    <x v="97"/>
    <n v="400"/>
    <n v="425"/>
    <x v="0"/>
    <x v="0"/>
    <x v="0"/>
    <n v="1310440482"/>
    <n v="1307848482"/>
    <x v="0"/>
    <n v="8"/>
    <x v="0"/>
    <x v="1"/>
    <n v="106.25"/>
    <x v="0"/>
    <x v="0"/>
    <x v="1"/>
  </r>
  <r>
    <n v="98"/>
    <x v="98"/>
    <x v="98"/>
    <n v="3200"/>
    <n v="3400"/>
    <x v="0"/>
    <x v="0"/>
    <x v="0"/>
    <n v="1354923000"/>
    <n v="1351796674"/>
    <x v="0"/>
    <n v="60"/>
    <x v="0"/>
    <x v="1"/>
    <n v="106.25"/>
    <x v="0"/>
    <x v="0"/>
    <x v="1"/>
  </r>
  <r>
    <n v="99"/>
    <x v="99"/>
    <x v="99"/>
    <n v="1500"/>
    <n v="1590.29"/>
    <x v="0"/>
    <x v="0"/>
    <x v="0"/>
    <n v="1390426799"/>
    <n v="1387834799"/>
    <x v="0"/>
    <n v="39"/>
    <x v="0"/>
    <x v="1"/>
    <n v="106.01933333333334"/>
    <x v="0"/>
    <x v="0"/>
    <x v="1"/>
  </r>
  <r>
    <n v="100"/>
    <x v="100"/>
    <x v="100"/>
    <n v="5000"/>
    <n v="5000"/>
    <x v="0"/>
    <x v="0"/>
    <x v="0"/>
    <n v="1352055886"/>
    <n v="1350324286"/>
    <x v="0"/>
    <n v="26"/>
    <x v="0"/>
    <x v="1"/>
    <n v="100"/>
    <x v="0"/>
    <x v="0"/>
    <x v="1"/>
  </r>
  <r>
    <n v="101"/>
    <x v="101"/>
    <x v="101"/>
    <n v="3500"/>
    <n v="3500"/>
    <x v="0"/>
    <x v="0"/>
    <x v="0"/>
    <n v="1359052710"/>
    <n v="1356979110"/>
    <x v="0"/>
    <n v="35"/>
    <x v="0"/>
    <x v="1"/>
    <n v="100"/>
    <x v="0"/>
    <x v="0"/>
    <x v="1"/>
  </r>
  <r>
    <n v="102"/>
    <x v="102"/>
    <x v="102"/>
    <n v="6000"/>
    <n v="7665"/>
    <x v="0"/>
    <x v="0"/>
    <x v="0"/>
    <n v="1293073733"/>
    <n v="1290481733"/>
    <x v="0"/>
    <n v="65"/>
    <x v="0"/>
    <x v="1"/>
    <n v="127.75000000000001"/>
    <x v="0"/>
    <x v="0"/>
    <x v="1"/>
  </r>
  <r>
    <n v="103"/>
    <x v="103"/>
    <x v="103"/>
    <n v="1300"/>
    <n v="1367"/>
    <x v="0"/>
    <x v="1"/>
    <x v="1"/>
    <n v="1394220030"/>
    <n v="1392232830"/>
    <x v="0"/>
    <n v="49"/>
    <x v="0"/>
    <x v="1"/>
    <n v="105.15384615384616"/>
    <x v="0"/>
    <x v="0"/>
    <x v="1"/>
  </r>
  <r>
    <n v="104"/>
    <x v="104"/>
    <x v="104"/>
    <n v="500"/>
    <n v="600"/>
    <x v="0"/>
    <x v="0"/>
    <x v="0"/>
    <n v="1301792400"/>
    <n v="1299775266"/>
    <x v="0"/>
    <n v="10"/>
    <x v="0"/>
    <x v="1"/>
    <n v="120"/>
    <x v="0"/>
    <x v="0"/>
    <x v="1"/>
  </r>
  <r>
    <n v="105"/>
    <x v="105"/>
    <x v="105"/>
    <n v="2200"/>
    <n v="2363"/>
    <x v="0"/>
    <x v="0"/>
    <x v="0"/>
    <n v="1463184000"/>
    <n v="1461605020"/>
    <x v="0"/>
    <n v="60"/>
    <x v="0"/>
    <x v="1"/>
    <n v="107.40909090909089"/>
    <x v="0"/>
    <x v="0"/>
    <x v="1"/>
  </r>
  <r>
    <n v="106"/>
    <x v="106"/>
    <x v="106"/>
    <n v="5000"/>
    <n v="5025"/>
    <x v="0"/>
    <x v="0"/>
    <x v="0"/>
    <n v="1333391901"/>
    <n v="1332182301"/>
    <x v="0"/>
    <n v="27"/>
    <x v="0"/>
    <x v="1"/>
    <n v="100.49999999999999"/>
    <x v="0"/>
    <x v="0"/>
    <x v="1"/>
  </r>
  <r>
    <n v="107"/>
    <x v="107"/>
    <x v="107"/>
    <n v="7500"/>
    <n v="7685"/>
    <x v="0"/>
    <x v="0"/>
    <x v="0"/>
    <n v="1303688087"/>
    <n v="1301787287"/>
    <x v="0"/>
    <n v="69"/>
    <x v="0"/>
    <x v="1"/>
    <n v="102.46666666666667"/>
    <x v="0"/>
    <x v="0"/>
    <x v="1"/>
  </r>
  <r>
    <n v="108"/>
    <x v="108"/>
    <x v="108"/>
    <n v="1500"/>
    <n v="3700"/>
    <x v="0"/>
    <x v="0"/>
    <x v="0"/>
    <n v="1370011370"/>
    <n v="1364827370"/>
    <x v="0"/>
    <n v="47"/>
    <x v="0"/>
    <x v="1"/>
    <n v="246.66666666666669"/>
    <x v="0"/>
    <x v="0"/>
    <x v="1"/>
  </r>
  <r>
    <n v="109"/>
    <x v="109"/>
    <x v="109"/>
    <n v="1000"/>
    <n v="2195"/>
    <x v="0"/>
    <x v="0"/>
    <x v="0"/>
    <n v="1298680630"/>
    <n v="1296088630"/>
    <x v="0"/>
    <n v="47"/>
    <x v="0"/>
    <x v="1"/>
    <n v="219.49999999999997"/>
    <x v="0"/>
    <x v="0"/>
    <x v="1"/>
  </r>
  <r>
    <n v="110"/>
    <x v="110"/>
    <x v="110"/>
    <n v="1300"/>
    <n v="1700"/>
    <x v="0"/>
    <x v="0"/>
    <x v="0"/>
    <n v="1384408740"/>
    <n v="1381445253"/>
    <x v="0"/>
    <n v="26"/>
    <x v="0"/>
    <x v="1"/>
    <n v="130.76923076923077"/>
    <x v="0"/>
    <x v="0"/>
    <x v="1"/>
  </r>
  <r>
    <n v="111"/>
    <x v="111"/>
    <x v="111"/>
    <n v="3500"/>
    <n v="5410"/>
    <x v="0"/>
    <x v="2"/>
    <x v="2"/>
    <n v="1433059187"/>
    <n v="1430467187"/>
    <x v="0"/>
    <n v="53"/>
    <x v="0"/>
    <x v="1"/>
    <n v="154.57142857142858"/>
    <x v="0"/>
    <x v="0"/>
    <x v="1"/>
  </r>
  <r>
    <n v="112"/>
    <x v="112"/>
    <x v="112"/>
    <n v="5000"/>
    <n v="5200"/>
    <x v="0"/>
    <x v="0"/>
    <x v="0"/>
    <n v="1397354400"/>
    <n v="1395277318"/>
    <x v="0"/>
    <n v="81"/>
    <x v="0"/>
    <x v="1"/>
    <n v="104"/>
    <x v="0"/>
    <x v="0"/>
    <x v="1"/>
  </r>
  <r>
    <n v="113"/>
    <x v="113"/>
    <x v="113"/>
    <n v="5000"/>
    <n v="7050"/>
    <x v="0"/>
    <x v="0"/>
    <x v="0"/>
    <n v="1312642800"/>
    <n v="1311963128"/>
    <x v="0"/>
    <n v="78"/>
    <x v="0"/>
    <x v="1"/>
    <n v="141"/>
    <x v="0"/>
    <x v="0"/>
    <x v="1"/>
  </r>
  <r>
    <n v="114"/>
    <x v="114"/>
    <x v="114"/>
    <n v="3000"/>
    <n v="3100"/>
    <x v="0"/>
    <x v="0"/>
    <x v="0"/>
    <n v="1326436488"/>
    <n v="1321252488"/>
    <x v="0"/>
    <n v="35"/>
    <x v="0"/>
    <x v="1"/>
    <n v="103.33333333333334"/>
    <x v="0"/>
    <x v="0"/>
    <x v="1"/>
  </r>
  <r>
    <n v="115"/>
    <x v="115"/>
    <x v="115"/>
    <n v="450"/>
    <n v="632"/>
    <x v="0"/>
    <x v="0"/>
    <x v="0"/>
    <n v="1328377444"/>
    <n v="1326217444"/>
    <x v="0"/>
    <n v="22"/>
    <x v="0"/>
    <x v="1"/>
    <n v="140.44444444444443"/>
    <x v="0"/>
    <x v="0"/>
    <x v="1"/>
  </r>
  <r>
    <n v="116"/>
    <x v="116"/>
    <x v="116"/>
    <n v="3500"/>
    <n v="3978"/>
    <x v="0"/>
    <x v="0"/>
    <x v="0"/>
    <n v="1302260155"/>
    <n v="1298289355"/>
    <x v="0"/>
    <n v="57"/>
    <x v="0"/>
    <x v="1"/>
    <n v="113.65714285714286"/>
    <x v="0"/>
    <x v="0"/>
    <x v="1"/>
  </r>
  <r>
    <n v="117"/>
    <x v="117"/>
    <x v="117"/>
    <n v="4500"/>
    <n v="4522.22"/>
    <x v="0"/>
    <x v="0"/>
    <x v="0"/>
    <n v="1276110000"/>
    <n v="1268337744"/>
    <x v="0"/>
    <n v="27"/>
    <x v="0"/>
    <x v="1"/>
    <n v="100.49377777777779"/>
    <x v="0"/>
    <x v="0"/>
    <x v="1"/>
  </r>
  <r>
    <n v="118"/>
    <x v="118"/>
    <x v="118"/>
    <n v="5000"/>
    <n v="5651.58"/>
    <x v="0"/>
    <x v="0"/>
    <x v="0"/>
    <n v="1311902236"/>
    <n v="1309310236"/>
    <x v="0"/>
    <n v="39"/>
    <x v="0"/>
    <x v="1"/>
    <n v="113.03159999999998"/>
    <x v="0"/>
    <x v="0"/>
    <x v="1"/>
  </r>
  <r>
    <n v="119"/>
    <x v="119"/>
    <x v="119"/>
    <n v="3250"/>
    <n v="3398.1"/>
    <x v="0"/>
    <x v="0"/>
    <x v="0"/>
    <n v="1313276400"/>
    <n v="1310693986"/>
    <x v="0"/>
    <n v="37"/>
    <x v="0"/>
    <x v="1"/>
    <n v="104.55692307692308"/>
    <x v="0"/>
    <x v="0"/>
    <x v="1"/>
  </r>
  <r>
    <n v="120"/>
    <x v="120"/>
    <x v="120"/>
    <n v="70000"/>
    <n v="10"/>
    <x v="1"/>
    <x v="7"/>
    <x v="6"/>
    <n v="1475457107"/>
    <n v="1472865107"/>
    <x v="0"/>
    <n v="1"/>
    <x v="1"/>
    <x v="2"/>
    <n v="1.4285714285714287E-2"/>
    <x v="0"/>
    <x v="0"/>
    <x v="2"/>
  </r>
  <r>
    <n v="121"/>
    <x v="121"/>
    <x v="121"/>
    <n v="3000"/>
    <n v="1"/>
    <x v="1"/>
    <x v="0"/>
    <x v="0"/>
    <n v="1429352160"/>
    <n v="1427993710"/>
    <x v="0"/>
    <n v="1"/>
    <x v="1"/>
    <x v="2"/>
    <n v="3.3333333333333333E-2"/>
    <x v="0"/>
    <x v="0"/>
    <x v="2"/>
  </r>
  <r>
    <n v="122"/>
    <x v="122"/>
    <x v="122"/>
    <n v="100000000"/>
    <n v="0"/>
    <x v="1"/>
    <x v="0"/>
    <x v="0"/>
    <n v="1476094907"/>
    <n v="1470910907"/>
    <x v="0"/>
    <n v="0"/>
    <x v="1"/>
    <x v="2"/>
    <n v="0"/>
    <x v="0"/>
    <x v="0"/>
    <x v="2"/>
  </r>
  <r>
    <n v="123"/>
    <x v="123"/>
    <x v="123"/>
    <n v="55000"/>
    <n v="151"/>
    <x v="1"/>
    <x v="0"/>
    <x v="0"/>
    <n v="1414533600"/>
    <n v="1411411564"/>
    <x v="0"/>
    <n v="6"/>
    <x v="1"/>
    <x v="2"/>
    <n v="0.27454545454545454"/>
    <x v="0"/>
    <x v="0"/>
    <x v="2"/>
  </r>
  <r>
    <n v="124"/>
    <x v="124"/>
    <x v="124"/>
    <n v="4000"/>
    <n v="0"/>
    <x v="1"/>
    <x v="0"/>
    <x v="0"/>
    <n v="1431728242"/>
    <n v="1429568242"/>
    <x v="0"/>
    <n v="0"/>
    <x v="1"/>
    <x v="2"/>
    <n v="0"/>
    <x v="0"/>
    <x v="0"/>
    <x v="2"/>
  </r>
  <r>
    <n v="125"/>
    <x v="125"/>
    <x v="125"/>
    <n v="500"/>
    <n v="70"/>
    <x v="1"/>
    <x v="5"/>
    <x v="5"/>
    <n v="1486165880"/>
    <n v="1480981880"/>
    <x v="0"/>
    <n v="6"/>
    <x v="1"/>
    <x v="2"/>
    <n v="14.000000000000002"/>
    <x v="0"/>
    <x v="0"/>
    <x v="2"/>
  </r>
  <r>
    <n v="126"/>
    <x v="126"/>
    <x v="126"/>
    <n v="25000"/>
    <n v="1387"/>
    <x v="1"/>
    <x v="0"/>
    <x v="0"/>
    <n v="1433988000"/>
    <n v="1431353337"/>
    <x v="0"/>
    <n v="13"/>
    <x v="1"/>
    <x v="2"/>
    <n v="5.548"/>
    <x v="0"/>
    <x v="0"/>
    <x v="2"/>
  </r>
  <r>
    <n v="127"/>
    <x v="127"/>
    <x v="127"/>
    <n v="8000"/>
    <n v="190"/>
    <x v="1"/>
    <x v="0"/>
    <x v="0"/>
    <n v="1428069541"/>
    <n v="1425481141"/>
    <x v="0"/>
    <n v="4"/>
    <x v="1"/>
    <x v="2"/>
    <n v="2.375"/>
    <x v="0"/>
    <x v="0"/>
    <x v="2"/>
  </r>
  <r>
    <n v="128"/>
    <x v="128"/>
    <x v="128"/>
    <n v="100000"/>
    <n v="1867"/>
    <x v="1"/>
    <x v="0"/>
    <x v="0"/>
    <n v="1476941293"/>
    <n v="1473917293"/>
    <x v="0"/>
    <n v="6"/>
    <x v="1"/>
    <x v="2"/>
    <n v="1.867"/>
    <x v="0"/>
    <x v="0"/>
    <x v="2"/>
  </r>
  <r>
    <n v="129"/>
    <x v="129"/>
    <x v="129"/>
    <n v="20000"/>
    <n v="0"/>
    <x v="1"/>
    <x v="0"/>
    <x v="0"/>
    <n v="1414708183"/>
    <n v="1409524183"/>
    <x v="0"/>
    <n v="0"/>
    <x v="1"/>
    <x v="2"/>
    <n v="0"/>
    <x v="0"/>
    <x v="0"/>
    <x v="2"/>
  </r>
  <r>
    <n v="130"/>
    <x v="130"/>
    <x v="130"/>
    <n v="600"/>
    <n v="0"/>
    <x v="1"/>
    <x v="1"/>
    <x v="1"/>
    <n v="1402949760"/>
    <n v="1400536692"/>
    <x v="0"/>
    <n v="0"/>
    <x v="1"/>
    <x v="2"/>
    <n v="0"/>
    <x v="0"/>
    <x v="0"/>
    <x v="2"/>
  </r>
  <r>
    <n v="131"/>
    <x v="131"/>
    <x v="131"/>
    <n v="1200"/>
    <n v="0"/>
    <x v="1"/>
    <x v="0"/>
    <x v="0"/>
    <n v="1467763200"/>
    <n v="1466453161"/>
    <x v="0"/>
    <n v="0"/>
    <x v="1"/>
    <x v="2"/>
    <n v="0"/>
    <x v="0"/>
    <x v="0"/>
    <x v="2"/>
  </r>
  <r>
    <n v="132"/>
    <x v="132"/>
    <x v="132"/>
    <n v="80000"/>
    <n v="7655"/>
    <x v="1"/>
    <x v="0"/>
    <x v="0"/>
    <n v="1415392207"/>
    <n v="1411500607"/>
    <x v="0"/>
    <n v="81"/>
    <x v="1"/>
    <x v="2"/>
    <n v="9.5687499999999996"/>
    <x v="0"/>
    <x v="0"/>
    <x v="2"/>
  </r>
  <r>
    <n v="133"/>
    <x v="133"/>
    <x v="133"/>
    <n v="71764"/>
    <n v="0"/>
    <x v="1"/>
    <x v="0"/>
    <x v="0"/>
    <n v="1464715860"/>
    <n v="1462130584"/>
    <x v="0"/>
    <n v="0"/>
    <x v="1"/>
    <x v="2"/>
    <n v="0"/>
    <x v="0"/>
    <x v="0"/>
    <x v="2"/>
  </r>
  <r>
    <n v="134"/>
    <x v="134"/>
    <x v="134"/>
    <n v="5000"/>
    <n v="0"/>
    <x v="1"/>
    <x v="0"/>
    <x v="0"/>
    <n v="1441386000"/>
    <n v="1438811418"/>
    <x v="0"/>
    <n v="0"/>
    <x v="1"/>
    <x v="2"/>
    <n v="0"/>
    <x v="0"/>
    <x v="0"/>
    <x v="2"/>
  </r>
  <r>
    <n v="135"/>
    <x v="135"/>
    <x v="135"/>
    <n v="3000"/>
    <n v="403"/>
    <x v="1"/>
    <x v="0"/>
    <x v="0"/>
    <n v="1404241200"/>
    <n v="1401354597"/>
    <x v="0"/>
    <n v="5"/>
    <x v="1"/>
    <x v="2"/>
    <n v="13.433333333333334"/>
    <x v="0"/>
    <x v="0"/>
    <x v="2"/>
  </r>
  <r>
    <n v="136"/>
    <x v="136"/>
    <x v="121"/>
    <n v="3000"/>
    <n v="0"/>
    <x v="1"/>
    <x v="0"/>
    <x v="0"/>
    <n v="1431771360"/>
    <n v="1427968234"/>
    <x v="0"/>
    <n v="0"/>
    <x v="1"/>
    <x v="2"/>
    <n v="0"/>
    <x v="0"/>
    <x v="0"/>
    <x v="2"/>
  </r>
  <r>
    <n v="137"/>
    <x v="137"/>
    <x v="136"/>
    <n v="55000"/>
    <n v="0"/>
    <x v="1"/>
    <x v="8"/>
    <x v="7"/>
    <n v="1444657593"/>
    <n v="1440337593"/>
    <x v="0"/>
    <n v="0"/>
    <x v="1"/>
    <x v="2"/>
    <n v="0"/>
    <x v="0"/>
    <x v="0"/>
    <x v="2"/>
  </r>
  <r>
    <n v="138"/>
    <x v="138"/>
    <x v="137"/>
    <n v="150000"/>
    <n v="4712"/>
    <x v="1"/>
    <x v="0"/>
    <x v="0"/>
    <n v="1438405140"/>
    <n v="1435731041"/>
    <x v="0"/>
    <n v="58"/>
    <x v="1"/>
    <x v="2"/>
    <n v="3.1413333333333333"/>
    <x v="0"/>
    <x v="0"/>
    <x v="2"/>
  </r>
  <r>
    <n v="139"/>
    <x v="139"/>
    <x v="138"/>
    <n v="500"/>
    <n v="500"/>
    <x v="1"/>
    <x v="0"/>
    <x v="0"/>
    <n v="1436738772"/>
    <n v="1435874772"/>
    <x v="0"/>
    <n v="1"/>
    <x v="1"/>
    <x v="2"/>
    <n v="100"/>
    <x v="0"/>
    <x v="0"/>
    <x v="2"/>
  </r>
  <r>
    <n v="140"/>
    <x v="140"/>
    <x v="139"/>
    <n v="200000"/>
    <n v="0"/>
    <x v="1"/>
    <x v="0"/>
    <x v="0"/>
    <n v="1426823132"/>
    <n v="1424234732"/>
    <x v="0"/>
    <n v="0"/>
    <x v="1"/>
    <x v="2"/>
    <n v="0"/>
    <x v="0"/>
    <x v="0"/>
    <x v="2"/>
  </r>
  <r>
    <n v="141"/>
    <x v="141"/>
    <x v="140"/>
    <n v="12000"/>
    <n v="1293"/>
    <x v="1"/>
    <x v="0"/>
    <x v="0"/>
    <n v="1433043623"/>
    <n v="1429155623"/>
    <x v="0"/>
    <n v="28"/>
    <x v="1"/>
    <x v="2"/>
    <n v="10.775"/>
    <x v="0"/>
    <x v="0"/>
    <x v="2"/>
  </r>
  <r>
    <n v="142"/>
    <x v="142"/>
    <x v="141"/>
    <n v="3000"/>
    <n v="10"/>
    <x v="1"/>
    <x v="0"/>
    <x v="0"/>
    <n v="1416176778"/>
    <n v="1414358778"/>
    <x v="0"/>
    <n v="1"/>
    <x v="1"/>
    <x v="2"/>
    <n v="0.33333333333333337"/>
    <x v="0"/>
    <x v="0"/>
    <x v="2"/>
  </r>
  <r>
    <n v="143"/>
    <x v="143"/>
    <x v="142"/>
    <n v="5500"/>
    <n v="0"/>
    <x v="1"/>
    <x v="2"/>
    <x v="2"/>
    <n v="1472882100"/>
    <n v="1467941542"/>
    <x v="0"/>
    <n v="0"/>
    <x v="1"/>
    <x v="2"/>
    <n v="0"/>
    <x v="0"/>
    <x v="0"/>
    <x v="2"/>
  </r>
  <r>
    <n v="144"/>
    <x v="144"/>
    <x v="143"/>
    <n v="7500"/>
    <n v="2070"/>
    <x v="1"/>
    <x v="5"/>
    <x v="5"/>
    <n v="1428945472"/>
    <n v="1423765072"/>
    <x v="0"/>
    <n v="37"/>
    <x v="1"/>
    <x v="2"/>
    <n v="27.6"/>
    <x v="0"/>
    <x v="0"/>
    <x v="2"/>
  </r>
  <r>
    <n v="145"/>
    <x v="145"/>
    <x v="144"/>
    <n v="4500"/>
    <n v="338"/>
    <x v="1"/>
    <x v="0"/>
    <x v="0"/>
    <n v="1439298052"/>
    <n v="1436965252"/>
    <x v="0"/>
    <n v="9"/>
    <x v="1"/>
    <x v="2"/>
    <n v="7.5111111111111111"/>
    <x v="0"/>
    <x v="0"/>
    <x v="2"/>
  </r>
  <r>
    <n v="146"/>
    <x v="146"/>
    <x v="145"/>
    <n v="20000"/>
    <n v="115"/>
    <x v="1"/>
    <x v="0"/>
    <x v="0"/>
    <n v="1484698998"/>
    <n v="1479514998"/>
    <x v="0"/>
    <n v="3"/>
    <x v="1"/>
    <x v="2"/>
    <n v="0.57499999999999996"/>
    <x v="0"/>
    <x v="0"/>
    <x v="2"/>
  </r>
  <r>
    <n v="147"/>
    <x v="147"/>
    <x v="146"/>
    <n v="7000"/>
    <n v="0"/>
    <x v="1"/>
    <x v="1"/>
    <x v="1"/>
    <n v="1420741080"/>
    <n v="1417026340"/>
    <x v="0"/>
    <n v="0"/>
    <x v="1"/>
    <x v="2"/>
    <n v="0"/>
    <x v="0"/>
    <x v="0"/>
    <x v="2"/>
  </r>
  <r>
    <n v="148"/>
    <x v="148"/>
    <x v="147"/>
    <n v="50000"/>
    <n v="40"/>
    <x v="1"/>
    <x v="0"/>
    <x v="0"/>
    <n v="1456555536"/>
    <n v="1453963536"/>
    <x v="0"/>
    <n v="2"/>
    <x v="1"/>
    <x v="2"/>
    <n v="0.08"/>
    <x v="0"/>
    <x v="0"/>
    <x v="2"/>
  </r>
  <r>
    <n v="149"/>
    <x v="149"/>
    <x v="148"/>
    <n v="10000"/>
    <n v="92"/>
    <x v="1"/>
    <x v="0"/>
    <x v="0"/>
    <n v="1419494400"/>
    <n v="1416888470"/>
    <x v="0"/>
    <n v="6"/>
    <x v="1"/>
    <x v="2"/>
    <n v="0.91999999999999993"/>
    <x v="0"/>
    <x v="0"/>
    <x v="2"/>
  </r>
  <r>
    <n v="150"/>
    <x v="150"/>
    <x v="149"/>
    <n v="130000"/>
    <n v="30112"/>
    <x v="1"/>
    <x v="0"/>
    <x v="0"/>
    <n v="1432612382"/>
    <n v="1427428382"/>
    <x v="0"/>
    <n v="67"/>
    <x v="1"/>
    <x v="2"/>
    <n v="23.163076923076922"/>
    <x v="0"/>
    <x v="0"/>
    <x v="2"/>
  </r>
  <r>
    <n v="151"/>
    <x v="151"/>
    <x v="150"/>
    <n v="250000"/>
    <n v="140"/>
    <x v="1"/>
    <x v="2"/>
    <x v="2"/>
    <n v="1434633191"/>
    <n v="1429449191"/>
    <x v="0"/>
    <n v="5"/>
    <x v="1"/>
    <x v="2"/>
    <n v="5.5999999999999994E-2"/>
    <x v="0"/>
    <x v="0"/>
    <x v="2"/>
  </r>
  <r>
    <n v="152"/>
    <x v="152"/>
    <x v="151"/>
    <n v="380000"/>
    <n v="30"/>
    <x v="1"/>
    <x v="0"/>
    <x v="0"/>
    <n v="1411437100"/>
    <n v="1408845100"/>
    <x v="0"/>
    <n v="2"/>
    <x v="1"/>
    <x v="2"/>
    <n v="7.8947368421052634E-3"/>
    <x v="0"/>
    <x v="0"/>
    <x v="2"/>
  </r>
  <r>
    <n v="153"/>
    <x v="153"/>
    <x v="152"/>
    <n v="50000"/>
    <n v="359"/>
    <x v="1"/>
    <x v="0"/>
    <x v="0"/>
    <n v="1417532644"/>
    <n v="1413900244"/>
    <x v="0"/>
    <n v="10"/>
    <x v="1"/>
    <x v="2"/>
    <n v="0.71799999999999997"/>
    <x v="0"/>
    <x v="0"/>
    <x v="2"/>
  </r>
  <r>
    <n v="154"/>
    <x v="154"/>
    <x v="153"/>
    <n v="1500"/>
    <n v="40"/>
    <x v="1"/>
    <x v="0"/>
    <x v="0"/>
    <n v="1433336895"/>
    <n v="1429621695"/>
    <x v="0"/>
    <n v="3"/>
    <x v="1"/>
    <x v="2"/>
    <n v="2.666666666666667"/>
    <x v="0"/>
    <x v="0"/>
    <x v="2"/>
  </r>
  <r>
    <n v="155"/>
    <x v="155"/>
    <x v="154"/>
    <n v="1350000"/>
    <n v="81"/>
    <x v="1"/>
    <x v="0"/>
    <x v="0"/>
    <n v="1437657935"/>
    <n v="1434201935"/>
    <x v="0"/>
    <n v="4"/>
    <x v="1"/>
    <x v="2"/>
    <n v="6.0000000000000001E-3"/>
    <x v="0"/>
    <x v="0"/>
    <x v="2"/>
  </r>
  <r>
    <n v="156"/>
    <x v="156"/>
    <x v="155"/>
    <n v="35000"/>
    <n v="1785"/>
    <x v="1"/>
    <x v="5"/>
    <x v="5"/>
    <n v="1407034796"/>
    <n v="1401850796"/>
    <x v="0"/>
    <n v="15"/>
    <x v="1"/>
    <x v="2"/>
    <n v="5.0999999999999996"/>
    <x v="0"/>
    <x v="0"/>
    <x v="2"/>
  </r>
  <r>
    <n v="157"/>
    <x v="157"/>
    <x v="156"/>
    <n v="2995"/>
    <n v="8"/>
    <x v="1"/>
    <x v="0"/>
    <x v="0"/>
    <n v="1456523572"/>
    <n v="1453931572"/>
    <x v="0"/>
    <n v="2"/>
    <x v="1"/>
    <x v="2"/>
    <n v="0.26711185308848079"/>
    <x v="0"/>
    <x v="0"/>
    <x v="2"/>
  </r>
  <r>
    <n v="158"/>
    <x v="158"/>
    <x v="157"/>
    <n v="5000"/>
    <n v="0"/>
    <x v="1"/>
    <x v="0"/>
    <x v="0"/>
    <n v="1413942628"/>
    <n v="1411350628"/>
    <x v="0"/>
    <n v="0"/>
    <x v="1"/>
    <x v="2"/>
    <n v="0"/>
    <x v="0"/>
    <x v="0"/>
    <x v="2"/>
  </r>
  <r>
    <n v="159"/>
    <x v="159"/>
    <x v="158"/>
    <n v="500000"/>
    <n v="10"/>
    <x v="1"/>
    <x v="0"/>
    <x v="0"/>
    <n v="1467541545"/>
    <n v="1464085545"/>
    <x v="0"/>
    <n v="1"/>
    <x v="1"/>
    <x v="2"/>
    <n v="2E-3"/>
    <x v="0"/>
    <x v="0"/>
    <x v="2"/>
  </r>
  <r>
    <n v="160"/>
    <x v="160"/>
    <x v="159"/>
    <n v="5000"/>
    <n v="0"/>
    <x v="2"/>
    <x v="0"/>
    <x v="0"/>
    <n v="1439675691"/>
    <n v="1434491691"/>
    <x v="0"/>
    <n v="0"/>
    <x v="1"/>
    <x v="3"/>
    <n v="0"/>
    <x v="0"/>
    <x v="0"/>
    <x v="3"/>
  </r>
  <r>
    <n v="161"/>
    <x v="161"/>
    <x v="160"/>
    <n v="50000"/>
    <n v="5"/>
    <x v="2"/>
    <x v="0"/>
    <x v="0"/>
    <n v="1404318595"/>
    <n v="1401726595"/>
    <x v="0"/>
    <n v="1"/>
    <x v="1"/>
    <x v="3"/>
    <n v="0.01"/>
    <x v="0"/>
    <x v="0"/>
    <x v="3"/>
  </r>
  <r>
    <n v="162"/>
    <x v="162"/>
    <x v="161"/>
    <n v="2800"/>
    <n v="435"/>
    <x v="2"/>
    <x v="0"/>
    <x v="0"/>
    <n v="1408232520"/>
    <n v="1405393356"/>
    <x v="0"/>
    <n v="10"/>
    <x v="1"/>
    <x v="3"/>
    <n v="15.535714285714286"/>
    <x v="0"/>
    <x v="0"/>
    <x v="3"/>
  </r>
  <r>
    <n v="163"/>
    <x v="163"/>
    <x v="162"/>
    <n v="2000000"/>
    <n v="0"/>
    <x v="2"/>
    <x v="0"/>
    <x v="0"/>
    <n v="1443657600"/>
    <n v="1440716654"/>
    <x v="0"/>
    <n v="0"/>
    <x v="1"/>
    <x v="3"/>
    <n v="0"/>
    <x v="0"/>
    <x v="0"/>
    <x v="3"/>
  </r>
  <r>
    <n v="164"/>
    <x v="164"/>
    <x v="163"/>
    <n v="120000"/>
    <n v="640"/>
    <x v="2"/>
    <x v="0"/>
    <x v="0"/>
    <n v="1411150701"/>
    <n v="1405966701"/>
    <x v="0"/>
    <n v="7"/>
    <x v="1"/>
    <x v="3"/>
    <n v="0.53333333333333333"/>
    <x v="0"/>
    <x v="0"/>
    <x v="3"/>
  </r>
  <r>
    <n v="165"/>
    <x v="165"/>
    <x v="164"/>
    <n v="17000"/>
    <n v="0"/>
    <x v="2"/>
    <x v="1"/>
    <x v="1"/>
    <n v="1452613724"/>
    <n v="1450021724"/>
    <x v="0"/>
    <n v="0"/>
    <x v="1"/>
    <x v="3"/>
    <n v="0"/>
    <x v="0"/>
    <x v="0"/>
    <x v="3"/>
  </r>
  <r>
    <n v="166"/>
    <x v="166"/>
    <x v="165"/>
    <n v="5000"/>
    <n v="3000"/>
    <x v="2"/>
    <x v="0"/>
    <x v="0"/>
    <n v="1484531362"/>
    <n v="1481939362"/>
    <x v="0"/>
    <n v="1"/>
    <x v="1"/>
    <x v="3"/>
    <n v="60"/>
    <x v="0"/>
    <x v="0"/>
    <x v="3"/>
  </r>
  <r>
    <n v="167"/>
    <x v="167"/>
    <x v="166"/>
    <n v="110000"/>
    <n v="11"/>
    <x v="2"/>
    <x v="0"/>
    <x v="0"/>
    <n v="1438726535"/>
    <n v="1433542535"/>
    <x v="0"/>
    <n v="2"/>
    <x v="1"/>
    <x v="3"/>
    <n v="0.01"/>
    <x v="0"/>
    <x v="0"/>
    <x v="3"/>
  </r>
  <r>
    <n v="168"/>
    <x v="168"/>
    <x v="167"/>
    <n v="8000"/>
    <n v="325"/>
    <x v="2"/>
    <x v="0"/>
    <x v="0"/>
    <n v="1426791770"/>
    <n v="1424203370"/>
    <x v="0"/>
    <n v="3"/>
    <x v="1"/>
    <x v="3"/>
    <n v="4.0625"/>
    <x v="0"/>
    <x v="0"/>
    <x v="3"/>
  </r>
  <r>
    <n v="169"/>
    <x v="169"/>
    <x v="168"/>
    <n v="2500"/>
    <n v="560"/>
    <x v="2"/>
    <x v="1"/>
    <x v="1"/>
    <n v="1413634059"/>
    <n v="1411042059"/>
    <x v="0"/>
    <n v="10"/>
    <x v="1"/>
    <x v="3"/>
    <n v="22.400000000000002"/>
    <x v="0"/>
    <x v="0"/>
    <x v="3"/>
  </r>
  <r>
    <n v="170"/>
    <x v="170"/>
    <x v="169"/>
    <n v="10000"/>
    <n v="325"/>
    <x v="2"/>
    <x v="0"/>
    <x v="0"/>
    <n v="1440912480"/>
    <n v="1438385283"/>
    <x v="0"/>
    <n v="10"/>
    <x v="1"/>
    <x v="3"/>
    <n v="3.25"/>
    <x v="0"/>
    <x v="0"/>
    <x v="3"/>
  </r>
  <r>
    <n v="171"/>
    <x v="171"/>
    <x v="170"/>
    <n v="50000"/>
    <n v="1"/>
    <x v="2"/>
    <x v="0"/>
    <x v="0"/>
    <n v="1470975614"/>
    <n v="1465791614"/>
    <x v="0"/>
    <n v="1"/>
    <x v="1"/>
    <x v="3"/>
    <n v="2E-3"/>
    <x v="0"/>
    <x v="0"/>
    <x v="3"/>
  </r>
  <r>
    <n v="172"/>
    <x v="172"/>
    <x v="171"/>
    <n v="95000"/>
    <n v="0"/>
    <x v="2"/>
    <x v="0"/>
    <x v="0"/>
    <n v="1426753723"/>
    <n v="1423733323"/>
    <x v="0"/>
    <n v="0"/>
    <x v="1"/>
    <x v="3"/>
    <n v="0"/>
    <x v="0"/>
    <x v="0"/>
    <x v="3"/>
  </r>
  <r>
    <n v="173"/>
    <x v="173"/>
    <x v="172"/>
    <n v="1110"/>
    <n v="0"/>
    <x v="2"/>
    <x v="1"/>
    <x v="1"/>
    <n v="1425131108"/>
    <n v="1422539108"/>
    <x v="0"/>
    <n v="0"/>
    <x v="1"/>
    <x v="3"/>
    <n v="0"/>
    <x v="0"/>
    <x v="0"/>
    <x v="3"/>
  </r>
  <r>
    <n v="174"/>
    <x v="174"/>
    <x v="173"/>
    <n v="6000"/>
    <n v="0"/>
    <x v="2"/>
    <x v="9"/>
    <x v="3"/>
    <n v="1431108776"/>
    <n v="1425924776"/>
    <x v="0"/>
    <n v="0"/>
    <x v="1"/>
    <x v="3"/>
    <n v="0"/>
    <x v="0"/>
    <x v="0"/>
    <x v="3"/>
  </r>
  <r>
    <n v="175"/>
    <x v="175"/>
    <x v="174"/>
    <n v="20000"/>
    <n v="1297"/>
    <x v="2"/>
    <x v="1"/>
    <x v="1"/>
    <n v="1409337611"/>
    <n v="1407177611"/>
    <x v="0"/>
    <n v="26"/>
    <x v="1"/>
    <x v="3"/>
    <n v="6.4850000000000003"/>
    <x v="0"/>
    <x v="0"/>
    <x v="3"/>
  </r>
  <r>
    <n v="176"/>
    <x v="176"/>
    <x v="175"/>
    <n v="1500"/>
    <n v="0"/>
    <x v="2"/>
    <x v="0"/>
    <x v="0"/>
    <n v="1438803999"/>
    <n v="1436211999"/>
    <x v="0"/>
    <n v="0"/>
    <x v="1"/>
    <x v="3"/>
    <n v="0"/>
    <x v="0"/>
    <x v="0"/>
    <x v="3"/>
  </r>
  <r>
    <n v="177"/>
    <x v="177"/>
    <x v="176"/>
    <n v="450"/>
    <n v="180"/>
    <x v="2"/>
    <x v="0"/>
    <x v="0"/>
    <n v="1427155726"/>
    <n v="1425690526"/>
    <x v="0"/>
    <n v="7"/>
    <x v="1"/>
    <x v="3"/>
    <n v="40"/>
    <x v="0"/>
    <x v="0"/>
    <x v="3"/>
  </r>
  <r>
    <n v="178"/>
    <x v="178"/>
    <x v="177"/>
    <n v="500000"/>
    <n v="0"/>
    <x v="2"/>
    <x v="3"/>
    <x v="3"/>
    <n v="1448582145"/>
    <n v="1445986545"/>
    <x v="0"/>
    <n v="0"/>
    <x v="1"/>
    <x v="3"/>
    <n v="0"/>
    <x v="0"/>
    <x v="0"/>
    <x v="3"/>
  </r>
  <r>
    <n v="179"/>
    <x v="179"/>
    <x v="178"/>
    <n v="1000"/>
    <n v="200"/>
    <x v="2"/>
    <x v="0"/>
    <x v="0"/>
    <n v="1457056555"/>
    <n v="1454464555"/>
    <x v="0"/>
    <n v="2"/>
    <x v="1"/>
    <x v="3"/>
    <n v="20"/>
    <x v="0"/>
    <x v="0"/>
    <x v="3"/>
  </r>
  <r>
    <n v="180"/>
    <x v="180"/>
    <x v="179"/>
    <n v="1200"/>
    <n v="401"/>
    <x v="2"/>
    <x v="1"/>
    <x v="1"/>
    <n v="1428951600"/>
    <n v="1425512843"/>
    <x v="0"/>
    <n v="13"/>
    <x v="1"/>
    <x v="3"/>
    <n v="33.416666666666664"/>
    <x v="0"/>
    <x v="0"/>
    <x v="3"/>
  </r>
  <r>
    <n v="181"/>
    <x v="181"/>
    <x v="180"/>
    <n v="3423"/>
    <n v="722"/>
    <x v="2"/>
    <x v="1"/>
    <x v="1"/>
    <n v="1434995295"/>
    <n v="1432403295"/>
    <x v="0"/>
    <n v="4"/>
    <x v="1"/>
    <x v="3"/>
    <n v="21.092608822670172"/>
    <x v="0"/>
    <x v="0"/>
    <x v="3"/>
  </r>
  <r>
    <n v="182"/>
    <x v="182"/>
    <x v="181"/>
    <n v="1000"/>
    <n v="0"/>
    <x v="2"/>
    <x v="0"/>
    <x v="0"/>
    <n v="1483748232"/>
    <n v="1481156232"/>
    <x v="0"/>
    <n v="0"/>
    <x v="1"/>
    <x v="3"/>
    <n v="0"/>
    <x v="0"/>
    <x v="0"/>
    <x v="3"/>
  </r>
  <r>
    <n v="183"/>
    <x v="183"/>
    <x v="182"/>
    <n v="12500"/>
    <n v="4482"/>
    <x v="2"/>
    <x v="1"/>
    <x v="1"/>
    <n v="1417033610"/>
    <n v="1414438010"/>
    <x v="0"/>
    <n v="12"/>
    <x v="1"/>
    <x v="3"/>
    <n v="35.856000000000002"/>
    <x v="0"/>
    <x v="0"/>
    <x v="3"/>
  </r>
  <r>
    <n v="184"/>
    <x v="184"/>
    <x v="183"/>
    <n v="1500"/>
    <n v="51"/>
    <x v="2"/>
    <x v="5"/>
    <x v="5"/>
    <n v="1409543940"/>
    <n v="1404586762"/>
    <x v="0"/>
    <n v="2"/>
    <x v="1"/>
    <x v="3"/>
    <n v="3.4000000000000004"/>
    <x v="0"/>
    <x v="0"/>
    <x v="3"/>
  </r>
  <r>
    <n v="185"/>
    <x v="185"/>
    <x v="184"/>
    <n v="40000"/>
    <n v="2200"/>
    <x v="2"/>
    <x v="10"/>
    <x v="8"/>
    <n v="1471557139"/>
    <n v="1468965139"/>
    <x v="0"/>
    <n v="10"/>
    <x v="1"/>
    <x v="3"/>
    <n v="5.5"/>
    <x v="0"/>
    <x v="0"/>
    <x v="3"/>
  </r>
  <r>
    <n v="186"/>
    <x v="186"/>
    <x v="185"/>
    <n v="5000"/>
    <n v="0"/>
    <x v="2"/>
    <x v="0"/>
    <x v="0"/>
    <n v="1488571200"/>
    <n v="1485977434"/>
    <x v="0"/>
    <n v="0"/>
    <x v="1"/>
    <x v="3"/>
    <n v="0"/>
    <x v="0"/>
    <x v="0"/>
    <x v="3"/>
  </r>
  <r>
    <n v="187"/>
    <x v="187"/>
    <x v="186"/>
    <n v="5000"/>
    <n v="800"/>
    <x v="2"/>
    <x v="0"/>
    <x v="0"/>
    <n v="1437461940"/>
    <n v="1435383457"/>
    <x v="0"/>
    <n v="5"/>
    <x v="1"/>
    <x v="3"/>
    <n v="16"/>
    <x v="0"/>
    <x v="0"/>
    <x v="3"/>
  </r>
  <r>
    <n v="188"/>
    <x v="188"/>
    <x v="187"/>
    <n v="1500"/>
    <n v="0"/>
    <x v="2"/>
    <x v="0"/>
    <x v="0"/>
    <n v="1409891015"/>
    <n v="1407299015"/>
    <x v="0"/>
    <n v="0"/>
    <x v="1"/>
    <x v="3"/>
    <n v="0"/>
    <x v="0"/>
    <x v="0"/>
    <x v="3"/>
  </r>
  <r>
    <n v="189"/>
    <x v="189"/>
    <x v="188"/>
    <n v="500000"/>
    <n v="345"/>
    <x v="2"/>
    <x v="0"/>
    <x v="0"/>
    <n v="1472920477"/>
    <n v="1467736477"/>
    <x v="0"/>
    <n v="5"/>
    <x v="1"/>
    <x v="3"/>
    <n v="6.8999999999999992E-2"/>
    <x v="0"/>
    <x v="0"/>
    <x v="3"/>
  </r>
  <r>
    <n v="190"/>
    <x v="190"/>
    <x v="189"/>
    <n v="12000"/>
    <n v="50"/>
    <x v="2"/>
    <x v="0"/>
    <x v="0"/>
    <n v="1466091446"/>
    <n v="1465227446"/>
    <x v="0"/>
    <n v="1"/>
    <x v="1"/>
    <x v="3"/>
    <n v="0.41666666666666669"/>
    <x v="0"/>
    <x v="0"/>
    <x v="3"/>
  </r>
  <r>
    <n v="191"/>
    <x v="191"/>
    <x v="190"/>
    <n v="5000"/>
    <n v="250"/>
    <x v="2"/>
    <x v="2"/>
    <x v="2"/>
    <n v="1443782138"/>
    <n v="1440326138"/>
    <x v="0"/>
    <n v="3"/>
    <x v="1"/>
    <x v="3"/>
    <n v="5"/>
    <x v="0"/>
    <x v="0"/>
    <x v="3"/>
  </r>
  <r>
    <n v="192"/>
    <x v="192"/>
    <x v="191"/>
    <n v="1000000"/>
    <n v="17"/>
    <x v="2"/>
    <x v="0"/>
    <x v="0"/>
    <n v="1413572432"/>
    <n v="1410980432"/>
    <x v="0"/>
    <n v="3"/>
    <x v="1"/>
    <x v="3"/>
    <n v="1.6999999999999999E-3"/>
    <x v="0"/>
    <x v="0"/>
    <x v="3"/>
  </r>
  <r>
    <n v="193"/>
    <x v="193"/>
    <x v="192"/>
    <n v="1000"/>
    <n v="0"/>
    <x v="2"/>
    <x v="1"/>
    <x v="1"/>
    <n v="1417217166"/>
    <n v="1412029566"/>
    <x v="0"/>
    <n v="0"/>
    <x v="1"/>
    <x v="3"/>
    <n v="0"/>
    <x v="0"/>
    <x v="0"/>
    <x v="3"/>
  </r>
  <r>
    <n v="194"/>
    <x v="194"/>
    <x v="193"/>
    <n v="2500"/>
    <n v="3"/>
    <x v="2"/>
    <x v="1"/>
    <x v="1"/>
    <n v="1457308531"/>
    <n v="1452124531"/>
    <x v="0"/>
    <n v="3"/>
    <x v="1"/>
    <x v="3"/>
    <n v="0.12"/>
    <x v="0"/>
    <x v="0"/>
    <x v="3"/>
  </r>
  <r>
    <n v="195"/>
    <x v="195"/>
    <x v="194"/>
    <n v="2000000"/>
    <n v="0"/>
    <x v="2"/>
    <x v="0"/>
    <x v="0"/>
    <n v="1436544332"/>
    <n v="1431360332"/>
    <x v="0"/>
    <n v="0"/>
    <x v="1"/>
    <x v="3"/>
    <n v="0"/>
    <x v="0"/>
    <x v="0"/>
    <x v="3"/>
  </r>
  <r>
    <n v="196"/>
    <x v="196"/>
    <x v="195"/>
    <n v="3500"/>
    <n v="1465"/>
    <x v="2"/>
    <x v="1"/>
    <x v="1"/>
    <n v="1444510800"/>
    <n v="1442062898"/>
    <x v="0"/>
    <n v="19"/>
    <x v="1"/>
    <x v="3"/>
    <n v="41.857142857142861"/>
    <x v="0"/>
    <x v="0"/>
    <x v="3"/>
  </r>
  <r>
    <n v="197"/>
    <x v="197"/>
    <x v="196"/>
    <n v="2500"/>
    <n v="262"/>
    <x v="2"/>
    <x v="1"/>
    <x v="1"/>
    <n v="1487365200"/>
    <n v="1483734100"/>
    <x v="0"/>
    <n v="8"/>
    <x v="1"/>
    <x v="3"/>
    <n v="10.48"/>
    <x v="0"/>
    <x v="0"/>
    <x v="3"/>
  </r>
  <r>
    <n v="198"/>
    <x v="198"/>
    <x v="197"/>
    <n v="25000"/>
    <n v="279"/>
    <x v="2"/>
    <x v="0"/>
    <x v="0"/>
    <n v="1412500322"/>
    <n v="1409908322"/>
    <x v="0"/>
    <n v="6"/>
    <x v="1"/>
    <x v="3"/>
    <n v="1.1159999999999999"/>
    <x v="0"/>
    <x v="0"/>
    <x v="3"/>
  </r>
  <r>
    <n v="199"/>
    <x v="199"/>
    <x v="198"/>
    <n v="10000"/>
    <n v="0"/>
    <x v="2"/>
    <x v="0"/>
    <x v="0"/>
    <n v="1472698702"/>
    <n v="1470106702"/>
    <x v="0"/>
    <n v="0"/>
    <x v="1"/>
    <x v="3"/>
    <n v="0"/>
    <x v="0"/>
    <x v="0"/>
    <x v="3"/>
  </r>
  <r>
    <n v="200"/>
    <x v="200"/>
    <x v="199"/>
    <n v="6000"/>
    <n v="1571.55"/>
    <x v="2"/>
    <x v="0"/>
    <x v="0"/>
    <n v="1410746403"/>
    <n v="1408154403"/>
    <x v="0"/>
    <n v="18"/>
    <x v="1"/>
    <x v="3"/>
    <n v="26.192500000000003"/>
    <x v="0"/>
    <x v="0"/>
    <x v="3"/>
  </r>
  <r>
    <n v="201"/>
    <x v="201"/>
    <x v="200"/>
    <n v="650"/>
    <n v="380"/>
    <x v="2"/>
    <x v="0"/>
    <x v="0"/>
    <n v="1423424329"/>
    <n v="1421696329"/>
    <x v="0"/>
    <n v="7"/>
    <x v="1"/>
    <x v="3"/>
    <n v="58.461538461538467"/>
    <x v="0"/>
    <x v="0"/>
    <x v="3"/>
  </r>
  <r>
    <n v="202"/>
    <x v="202"/>
    <x v="201"/>
    <n v="6000"/>
    <n v="0"/>
    <x v="2"/>
    <x v="0"/>
    <x v="0"/>
    <n v="1444337940"/>
    <n v="1441750564"/>
    <x v="0"/>
    <n v="0"/>
    <x v="1"/>
    <x v="3"/>
    <n v="0"/>
    <x v="0"/>
    <x v="0"/>
    <x v="3"/>
  </r>
  <r>
    <n v="203"/>
    <x v="203"/>
    <x v="202"/>
    <n v="2500"/>
    <n v="746"/>
    <x v="2"/>
    <x v="1"/>
    <x v="1"/>
    <n v="1422562864"/>
    <n v="1417378864"/>
    <x v="0"/>
    <n v="8"/>
    <x v="1"/>
    <x v="3"/>
    <n v="29.84"/>
    <x v="0"/>
    <x v="0"/>
    <x v="3"/>
  </r>
  <r>
    <n v="204"/>
    <x v="204"/>
    <x v="203"/>
    <n v="300000"/>
    <n v="152165"/>
    <x v="2"/>
    <x v="2"/>
    <x v="2"/>
    <n v="1470319203"/>
    <n v="1467727203"/>
    <x v="0"/>
    <n v="1293"/>
    <x v="1"/>
    <x v="3"/>
    <n v="50.721666666666664"/>
    <x v="0"/>
    <x v="0"/>
    <x v="3"/>
  </r>
  <r>
    <n v="205"/>
    <x v="205"/>
    <x v="204"/>
    <n v="8000"/>
    <n v="1300"/>
    <x v="2"/>
    <x v="0"/>
    <x v="0"/>
    <n v="1444144222"/>
    <n v="1441120222"/>
    <x v="0"/>
    <n v="17"/>
    <x v="1"/>
    <x v="3"/>
    <n v="16.25"/>
    <x v="0"/>
    <x v="0"/>
    <x v="3"/>
  </r>
  <r>
    <n v="206"/>
    <x v="206"/>
    <x v="205"/>
    <n v="12700"/>
    <n v="0"/>
    <x v="2"/>
    <x v="0"/>
    <x v="0"/>
    <n v="1470441983"/>
    <n v="1468627583"/>
    <x v="0"/>
    <n v="0"/>
    <x v="1"/>
    <x v="3"/>
    <n v="0"/>
    <x v="0"/>
    <x v="0"/>
    <x v="3"/>
  </r>
  <r>
    <n v="207"/>
    <x v="207"/>
    <x v="206"/>
    <n v="14000"/>
    <n v="2130"/>
    <x v="2"/>
    <x v="5"/>
    <x v="5"/>
    <n v="1420346638"/>
    <n v="1417754638"/>
    <x v="0"/>
    <n v="13"/>
    <x v="1"/>
    <x v="3"/>
    <n v="15.214285714285714"/>
    <x v="0"/>
    <x v="0"/>
    <x v="3"/>
  </r>
  <r>
    <n v="208"/>
    <x v="208"/>
    <x v="207"/>
    <n v="50000"/>
    <n v="0"/>
    <x v="2"/>
    <x v="2"/>
    <x v="2"/>
    <n v="1418719967"/>
    <n v="1416127967"/>
    <x v="0"/>
    <n v="0"/>
    <x v="1"/>
    <x v="3"/>
    <n v="0"/>
    <x v="0"/>
    <x v="0"/>
    <x v="3"/>
  </r>
  <r>
    <n v="209"/>
    <x v="209"/>
    <x v="208"/>
    <n v="25000"/>
    <n v="0"/>
    <x v="2"/>
    <x v="0"/>
    <x v="0"/>
    <n v="1436566135"/>
    <n v="1433974135"/>
    <x v="0"/>
    <n v="0"/>
    <x v="1"/>
    <x v="3"/>
    <n v="0"/>
    <x v="0"/>
    <x v="0"/>
    <x v="3"/>
  </r>
  <r>
    <n v="210"/>
    <x v="210"/>
    <x v="209"/>
    <n v="12000"/>
    <n v="3030"/>
    <x v="2"/>
    <x v="0"/>
    <x v="0"/>
    <n v="1443675600"/>
    <n v="1441157592"/>
    <x v="0"/>
    <n v="33"/>
    <x v="1"/>
    <x v="3"/>
    <n v="25.25"/>
    <x v="0"/>
    <x v="0"/>
    <x v="3"/>
  </r>
  <r>
    <n v="211"/>
    <x v="211"/>
    <x v="210"/>
    <n v="5000"/>
    <n v="2230"/>
    <x v="2"/>
    <x v="0"/>
    <x v="0"/>
    <n v="1442634617"/>
    <n v="1440042617"/>
    <x v="0"/>
    <n v="12"/>
    <x v="1"/>
    <x v="3"/>
    <n v="44.6"/>
    <x v="0"/>
    <x v="0"/>
    <x v="3"/>
  </r>
  <r>
    <n v="212"/>
    <x v="212"/>
    <x v="211"/>
    <n v="6300"/>
    <n v="1"/>
    <x v="2"/>
    <x v="0"/>
    <x v="0"/>
    <n v="1460837320"/>
    <n v="1455656920"/>
    <x v="0"/>
    <n v="1"/>
    <x v="1"/>
    <x v="3"/>
    <n v="1.5873015873015872E-2"/>
    <x v="0"/>
    <x v="0"/>
    <x v="3"/>
  </r>
  <r>
    <n v="213"/>
    <x v="213"/>
    <x v="212"/>
    <n v="50000"/>
    <n v="20"/>
    <x v="2"/>
    <x v="0"/>
    <x v="0"/>
    <n v="1439734001"/>
    <n v="1437142547"/>
    <x v="0"/>
    <n v="1"/>
    <x v="1"/>
    <x v="3"/>
    <n v="0.04"/>
    <x v="0"/>
    <x v="0"/>
    <x v="3"/>
  </r>
  <r>
    <n v="214"/>
    <x v="214"/>
    <x v="213"/>
    <n v="12500"/>
    <n v="1"/>
    <x v="2"/>
    <x v="0"/>
    <x v="0"/>
    <n v="1425655349"/>
    <n v="1420471349"/>
    <x v="0"/>
    <n v="1"/>
    <x v="1"/>
    <x v="3"/>
    <n v="8.0000000000000002E-3"/>
    <x v="0"/>
    <x v="0"/>
    <x v="3"/>
  </r>
  <r>
    <n v="215"/>
    <x v="215"/>
    <x v="214"/>
    <n v="4400"/>
    <n v="10"/>
    <x v="2"/>
    <x v="1"/>
    <x v="1"/>
    <n v="1455753540"/>
    <n v="1452058282"/>
    <x v="0"/>
    <n v="1"/>
    <x v="1"/>
    <x v="3"/>
    <n v="0.22727272727272727"/>
    <x v="0"/>
    <x v="0"/>
    <x v="3"/>
  </r>
  <r>
    <n v="216"/>
    <x v="216"/>
    <x v="215"/>
    <n v="50000"/>
    <n v="27849.22"/>
    <x v="2"/>
    <x v="0"/>
    <x v="0"/>
    <n v="1429740037"/>
    <n v="1425423637"/>
    <x v="0"/>
    <n v="84"/>
    <x v="1"/>
    <x v="3"/>
    <n v="55.698440000000005"/>
    <x v="0"/>
    <x v="0"/>
    <x v="3"/>
  </r>
  <r>
    <n v="217"/>
    <x v="217"/>
    <x v="216"/>
    <n v="100000"/>
    <n v="11943"/>
    <x v="2"/>
    <x v="11"/>
    <x v="9"/>
    <n v="1419780149"/>
    <n v="1417101749"/>
    <x v="0"/>
    <n v="38"/>
    <x v="1"/>
    <x v="3"/>
    <n v="11.943"/>
    <x v="0"/>
    <x v="0"/>
    <x v="3"/>
  </r>
  <r>
    <n v="218"/>
    <x v="218"/>
    <x v="217"/>
    <n v="5000"/>
    <n v="100"/>
    <x v="2"/>
    <x v="0"/>
    <x v="0"/>
    <n v="1431702289"/>
    <n v="1426518289"/>
    <x v="0"/>
    <n v="1"/>
    <x v="1"/>
    <x v="3"/>
    <n v="2"/>
    <x v="0"/>
    <x v="0"/>
    <x v="3"/>
  </r>
  <r>
    <n v="219"/>
    <x v="219"/>
    <x v="218"/>
    <n v="50000"/>
    <n v="8815"/>
    <x v="2"/>
    <x v="0"/>
    <x v="0"/>
    <n v="1459493940"/>
    <n v="1456732225"/>
    <x v="0"/>
    <n v="76"/>
    <x v="1"/>
    <x v="3"/>
    <n v="17.630000000000003"/>
    <x v="0"/>
    <x v="0"/>
    <x v="3"/>
  </r>
  <r>
    <n v="220"/>
    <x v="220"/>
    <x v="219"/>
    <n v="50000"/>
    <n v="360"/>
    <x v="2"/>
    <x v="0"/>
    <x v="0"/>
    <n v="1440101160"/>
    <n v="1436542030"/>
    <x v="0"/>
    <n v="3"/>
    <x v="1"/>
    <x v="3"/>
    <n v="0.72"/>
    <x v="0"/>
    <x v="0"/>
    <x v="3"/>
  </r>
  <r>
    <n v="221"/>
    <x v="221"/>
    <x v="220"/>
    <n v="50000"/>
    <n v="0"/>
    <x v="2"/>
    <x v="0"/>
    <x v="0"/>
    <n v="1427569564"/>
    <n v="1422389164"/>
    <x v="0"/>
    <n v="0"/>
    <x v="1"/>
    <x v="3"/>
    <n v="0"/>
    <x v="0"/>
    <x v="0"/>
    <x v="3"/>
  </r>
  <r>
    <n v="222"/>
    <x v="222"/>
    <x v="221"/>
    <n v="1000"/>
    <n v="130"/>
    <x v="2"/>
    <x v="0"/>
    <x v="0"/>
    <n v="1427423940"/>
    <n v="1422383318"/>
    <x v="0"/>
    <n v="2"/>
    <x v="1"/>
    <x v="3"/>
    <n v="13"/>
    <x v="0"/>
    <x v="0"/>
    <x v="3"/>
  </r>
  <r>
    <n v="223"/>
    <x v="223"/>
    <x v="222"/>
    <n v="1500000"/>
    <n v="0"/>
    <x v="2"/>
    <x v="0"/>
    <x v="0"/>
    <n v="1463879100"/>
    <n v="1461287350"/>
    <x v="0"/>
    <n v="0"/>
    <x v="1"/>
    <x v="3"/>
    <n v="0"/>
    <x v="0"/>
    <x v="0"/>
    <x v="3"/>
  </r>
  <r>
    <n v="224"/>
    <x v="224"/>
    <x v="223"/>
    <n v="6000000"/>
    <n v="0"/>
    <x v="2"/>
    <x v="2"/>
    <x v="2"/>
    <n v="1436506726"/>
    <n v="1431322726"/>
    <x v="0"/>
    <n v="0"/>
    <x v="1"/>
    <x v="3"/>
    <n v="0"/>
    <x v="0"/>
    <x v="0"/>
    <x v="3"/>
  </r>
  <r>
    <n v="225"/>
    <x v="225"/>
    <x v="224"/>
    <n v="200"/>
    <n v="0"/>
    <x v="2"/>
    <x v="0"/>
    <x v="0"/>
    <n v="1460153054"/>
    <n v="1457564654"/>
    <x v="0"/>
    <n v="0"/>
    <x v="1"/>
    <x v="3"/>
    <n v="0"/>
    <x v="0"/>
    <x v="0"/>
    <x v="3"/>
  </r>
  <r>
    <n v="226"/>
    <x v="226"/>
    <x v="225"/>
    <n v="29000"/>
    <n v="250"/>
    <x v="2"/>
    <x v="1"/>
    <x v="1"/>
    <n v="1433064540"/>
    <n v="1428854344"/>
    <x v="0"/>
    <n v="2"/>
    <x v="1"/>
    <x v="3"/>
    <n v="0.86206896551724133"/>
    <x v="0"/>
    <x v="0"/>
    <x v="3"/>
  </r>
  <r>
    <n v="227"/>
    <x v="227"/>
    <x v="226"/>
    <n v="28000"/>
    <n v="0"/>
    <x v="2"/>
    <x v="0"/>
    <x v="0"/>
    <n v="1436477241"/>
    <n v="1433885241"/>
    <x v="0"/>
    <n v="0"/>
    <x v="1"/>
    <x v="3"/>
    <n v="0"/>
    <x v="0"/>
    <x v="0"/>
    <x v="3"/>
  </r>
  <r>
    <n v="228"/>
    <x v="228"/>
    <x v="227"/>
    <n v="8000"/>
    <n v="0"/>
    <x v="2"/>
    <x v="1"/>
    <x v="1"/>
    <n v="1433176105"/>
    <n v="1427992105"/>
    <x v="0"/>
    <n v="0"/>
    <x v="1"/>
    <x v="3"/>
    <n v="0"/>
    <x v="0"/>
    <x v="0"/>
    <x v="3"/>
  </r>
  <r>
    <n v="229"/>
    <x v="229"/>
    <x v="228"/>
    <n v="3000"/>
    <n v="0"/>
    <x v="2"/>
    <x v="12"/>
    <x v="3"/>
    <n v="1455402297"/>
    <n v="1452810297"/>
    <x v="0"/>
    <n v="0"/>
    <x v="1"/>
    <x v="3"/>
    <n v="0"/>
    <x v="0"/>
    <x v="0"/>
    <x v="3"/>
  </r>
  <r>
    <n v="230"/>
    <x v="230"/>
    <x v="229"/>
    <n v="15000"/>
    <n v="60"/>
    <x v="2"/>
    <x v="0"/>
    <x v="0"/>
    <n v="1433443151"/>
    <n v="1430851151"/>
    <x v="0"/>
    <n v="2"/>
    <x v="1"/>
    <x v="3"/>
    <n v="0.4"/>
    <x v="0"/>
    <x v="0"/>
    <x v="3"/>
  </r>
  <r>
    <n v="231"/>
    <x v="231"/>
    <x v="230"/>
    <n v="1500000"/>
    <n v="0"/>
    <x v="2"/>
    <x v="0"/>
    <x v="0"/>
    <n v="1451775651"/>
    <n v="1449183651"/>
    <x v="0"/>
    <n v="0"/>
    <x v="1"/>
    <x v="3"/>
    <n v="0"/>
    <x v="0"/>
    <x v="0"/>
    <x v="3"/>
  </r>
  <r>
    <n v="232"/>
    <x v="232"/>
    <x v="231"/>
    <n v="4000"/>
    <n v="110"/>
    <x v="2"/>
    <x v="1"/>
    <x v="1"/>
    <n v="1425066546"/>
    <n v="1422474546"/>
    <x v="0"/>
    <n v="7"/>
    <x v="1"/>
    <x v="3"/>
    <n v="2.75"/>
    <x v="0"/>
    <x v="0"/>
    <x v="3"/>
  </r>
  <r>
    <n v="233"/>
    <x v="233"/>
    <x v="232"/>
    <n v="350000"/>
    <n v="0"/>
    <x v="2"/>
    <x v="0"/>
    <x v="0"/>
    <n v="1475185972"/>
    <n v="1472593972"/>
    <x v="0"/>
    <n v="0"/>
    <x v="1"/>
    <x v="3"/>
    <n v="0"/>
    <x v="0"/>
    <x v="0"/>
    <x v="3"/>
  </r>
  <r>
    <n v="234"/>
    <x v="234"/>
    <x v="233"/>
    <n v="1000"/>
    <n v="401"/>
    <x v="2"/>
    <x v="0"/>
    <x v="0"/>
    <n v="1434847859"/>
    <n v="1431391859"/>
    <x v="0"/>
    <n v="5"/>
    <x v="1"/>
    <x v="3"/>
    <n v="40.1"/>
    <x v="0"/>
    <x v="0"/>
    <x v="3"/>
  </r>
  <r>
    <n v="235"/>
    <x v="235"/>
    <x v="234"/>
    <n v="10000"/>
    <n v="0"/>
    <x v="2"/>
    <x v="0"/>
    <x v="0"/>
    <n v="1436478497"/>
    <n v="1433886497"/>
    <x v="0"/>
    <n v="0"/>
    <x v="1"/>
    <x v="3"/>
    <n v="0"/>
    <x v="0"/>
    <x v="0"/>
    <x v="3"/>
  </r>
  <r>
    <n v="236"/>
    <x v="236"/>
    <x v="235"/>
    <n v="150000"/>
    <n v="0"/>
    <x v="2"/>
    <x v="0"/>
    <x v="0"/>
    <n v="1451952000"/>
    <n v="1447380099"/>
    <x v="0"/>
    <n v="0"/>
    <x v="1"/>
    <x v="3"/>
    <n v="0"/>
    <x v="0"/>
    <x v="0"/>
    <x v="3"/>
  </r>
  <r>
    <n v="237"/>
    <x v="237"/>
    <x v="236"/>
    <n v="15000"/>
    <n v="50"/>
    <x v="2"/>
    <x v="0"/>
    <x v="0"/>
    <n v="1457445069"/>
    <n v="1452261069"/>
    <x v="0"/>
    <n v="1"/>
    <x v="1"/>
    <x v="3"/>
    <n v="0.33333333333333337"/>
    <x v="0"/>
    <x v="0"/>
    <x v="3"/>
  </r>
  <r>
    <n v="238"/>
    <x v="238"/>
    <x v="237"/>
    <n v="26000"/>
    <n v="0"/>
    <x v="2"/>
    <x v="0"/>
    <x v="0"/>
    <n v="1483088400"/>
    <n v="1481324760"/>
    <x v="0"/>
    <n v="0"/>
    <x v="1"/>
    <x v="3"/>
    <n v="0"/>
    <x v="0"/>
    <x v="0"/>
    <x v="3"/>
  </r>
  <r>
    <n v="239"/>
    <x v="239"/>
    <x v="238"/>
    <n v="1000"/>
    <n v="250"/>
    <x v="2"/>
    <x v="2"/>
    <x v="2"/>
    <n v="1446984000"/>
    <n v="1445308730"/>
    <x v="0"/>
    <n v="5"/>
    <x v="1"/>
    <x v="3"/>
    <n v="25"/>
    <x v="0"/>
    <x v="0"/>
    <x v="3"/>
  </r>
  <r>
    <n v="240"/>
    <x v="240"/>
    <x v="239"/>
    <n v="15000"/>
    <n v="16145.12"/>
    <x v="0"/>
    <x v="0"/>
    <x v="0"/>
    <n v="1367773211"/>
    <n v="1363885211"/>
    <x v="1"/>
    <n v="137"/>
    <x v="0"/>
    <x v="4"/>
    <n v="107.63413333333334"/>
    <x v="0"/>
    <x v="0"/>
    <x v="4"/>
  </r>
  <r>
    <n v="241"/>
    <x v="241"/>
    <x v="240"/>
    <n v="36400"/>
    <n v="41000"/>
    <x v="0"/>
    <x v="0"/>
    <x v="0"/>
    <n v="1419180304"/>
    <n v="1415292304"/>
    <x v="1"/>
    <n v="376"/>
    <x v="0"/>
    <x v="4"/>
    <n v="112.63736263736264"/>
    <x v="0"/>
    <x v="0"/>
    <x v="4"/>
  </r>
  <r>
    <n v="242"/>
    <x v="242"/>
    <x v="241"/>
    <n v="13000"/>
    <n v="14750"/>
    <x v="0"/>
    <x v="0"/>
    <x v="0"/>
    <n v="1324381790"/>
    <n v="1321357790"/>
    <x v="1"/>
    <n v="202"/>
    <x v="0"/>
    <x v="4"/>
    <n v="113.46153846153845"/>
    <x v="0"/>
    <x v="0"/>
    <x v="4"/>
  </r>
  <r>
    <n v="243"/>
    <x v="243"/>
    <x v="242"/>
    <n v="25000"/>
    <n v="25648"/>
    <x v="0"/>
    <x v="0"/>
    <x v="0"/>
    <n v="1393031304"/>
    <n v="1390439304"/>
    <x v="1"/>
    <n v="328"/>
    <x v="0"/>
    <x v="4"/>
    <n v="102.592"/>
    <x v="0"/>
    <x v="0"/>
    <x v="4"/>
  </r>
  <r>
    <n v="244"/>
    <x v="244"/>
    <x v="243"/>
    <n v="3500"/>
    <n v="3981.5"/>
    <x v="0"/>
    <x v="0"/>
    <x v="0"/>
    <n v="1268723160"/>
    <n v="1265269559"/>
    <x v="1"/>
    <n v="84"/>
    <x v="0"/>
    <x v="4"/>
    <n v="113.75714285714287"/>
    <x v="0"/>
    <x v="0"/>
    <x v="4"/>
  </r>
  <r>
    <n v="245"/>
    <x v="245"/>
    <x v="244"/>
    <n v="5000"/>
    <n v="5186"/>
    <x v="0"/>
    <x v="0"/>
    <x v="0"/>
    <n v="1345079785"/>
    <n v="1342487785"/>
    <x v="1"/>
    <n v="96"/>
    <x v="0"/>
    <x v="4"/>
    <n v="103.71999999999998"/>
    <x v="0"/>
    <x v="0"/>
    <x v="4"/>
  </r>
  <r>
    <n v="246"/>
    <x v="246"/>
    <x v="245"/>
    <n v="5000"/>
    <n v="15273"/>
    <x v="0"/>
    <x v="0"/>
    <x v="0"/>
    <n v="1292665405"/>
    <n v="1288341805"/>
    <x v="1"/>
    <n v="223"/>
    <x v="0"/>
    <x v="4"/>
    <n v="305.46000000000004"/>
    <x v="0"/>
    <x v="0"/>
    <x v="4"/>
  </r>
  <r>
    <n v="247"/>
    <x v="247"/>
    <x v="246"/>
    <n v="5000"/>
    <n v="6705"/>
    <x v="0"/>
    <x v="0"/>
    <x v="0"/>
    <n v="1287200340"/>
    <n v="1284042614"/>
    <x v="1"/>
    <n v="62"/>
    <x v="0"/>
    <x v="4"/>
    <n v="134.1"/>
    <x v="0"/>
    <x v="0"/>
    <x v="4"/>
  </r>
  <r>
    <n v="248"/>
    <x v="248"/>
    <x v="247"/>
    <n v="85000"/>
    <n v="86133"/>
    <x v="0"/>
    <x v="0"/>
    <x v="0"/>
    <n v="1325961309"/>
    <n v="1322073309"/>
    <x v="1"/>
    <n v="146"/>
    <x v="0"/>
    <x v="4"/>
    <n v="101.33294117647058"/>
    <x v="0"/>
    <x v="0"/>
    <x v="4"/>
  </r>
  <r>
    <n v="249"/>
    <x v="249"/>
    <x v="248"/>
    <n v="10000"/>
    <n v="11292"/>
    <x v="0"/>
    <x v="0"/>
    <x v="0"/>
    <n v="1282498800"/>
    <n v="1275603020"/>
    <x v="1"/>
    <n v="235"/>
    <x v="0"/>
    <x v="4"/>
    <n v="112.92"/>
    <x v="0"/>
    <x v="0"/>
    <x v="4"/>
  </r>
  <r>
    <n v="250"/>
    <x v="250"/>
    <x v="249"/>
    <n v="30000"/>
    <n v="31675"/>
    <x v="0"/>
    <x v="0"/>
    <x v="0"/>
    <n v="1370525691"/>
    <n v="1367933691"/>
    <x v="1"/>
    <n v="437"/>
    <x v="0"/>
    <x v="4"/>
    <n v="105.58333333333334"/>
    <x v="0"/>
    <x v="0"/>
    <x v="4"/>
  </r>
  <r>
    <n v="251"/>
    <x v="251"/>
    <x v="250"/>
    <n v="3500"/>
    <n v="4395"/>
    <x v="0"/>
    <x v="0"/>
    <x v="0"/>
    <n v="1337194800"/>
    <n v="1334429646"/>
    <x v="1"/>
    <n v="77"/>
    <x v="0"/>
    <x v="4"/>
    <n v="125.57142857142858"/>
    <x v="0"/>
    <x v="0"/>
    <x v="4"/>
  </r>
  <r>
    <n v="252"/>
    <x v="252"/>
    <x v="251"/>
    <n v="5000"/>
    <n v="9228"/>
    <x v="0"/>
    <x v="0"/>
    <x v="0"/>
    <n v="1275364740"/>
    <n v="1269878058"/>
    <x v="1"/>
    <n v="108"/>
    <x v="0"/>
    <x v="4"/>
    <n v="184.56"/>
    <x v="0"/>
    <x v="0"/>
    <x v="4"/>
  </r>
  <r>
    <n v="253"/>
    <x v="253"/>
    <x v="252"/>
    <n v="1500"/>
    <n v="1511"/>
    <x v="0"/>
    <x v="0"/>
    <x v="0"/>
    <n v="1329320235"/>
    <n v="1326728235"/>
    <x v="1"/>
    <n v="7"/>
    <x v="0"/>
    <x v="4"/>
    <n v="100.73333333333335"/>
    <x v="0"/>
    <x v="0"/>
    <x v="4"/>
  </r>
  <r>
    <n v="254"/>
    <x v="254"/>
    <x v="253"/>
    <n v="24000"/>
    <n v="28067.34"/>
    <x v="0"/>
    <x v="0"/>
    <x v="0"/>
    <n v="1445047200"/>
    <n v="1442443910"/>
    <x v="1"/>
    <n v="314"/>
    <x v="0"/>
    <x v="4"/>
    <n v="116.94725"/>
    <x v="0"/>
    <x v="0"/>
    <x v="4"/>
  </r>
  <r>
    <n v="255"/>
    <x v="255"/>
    <x v="254"/>
    <n v="8000"/>
    <n v="8538.66"/>
    <x v="0"/>
    <x v="0"/>
    <x v="0"/>
    <n v="1300275482"/>
    <n v="1297687082"/>
    <x v="1"/>
    <n v="188"/>
    <x v="0"/>
    <x v="4"/>
    <n v="106.73325"/>
    <x v="0"/>
    <x v="0"/>
    <x v="4"/>
  </r>
  <r>
    <n v="256"/>
    <x v="256"/>
    <x v="255"/>
    <n v="13000"/>
    <n v="18083"/>
    <x v="0"/>
    <x v="0"/>
    <x v="0"/>
    <n v="1363458467"/>
    <n v="1360866467"/>
    <x v="1"/>
    <n v="275"/>
    <x v="0"/>
    <x v="4"/>
    <n v="139.1"/>
    <x v="0"/>
    <x v="0"/>
    <x v="4"/>
  </r>
  <r>
    <n v="257"/>
    <x v="257"/>
    <x v="256"/>
    <n v="35000"/>
    <n v="37354.269999999997"/>
    <x v="0"/>
    <x v="0"/>
    <x v="0"/>
    <n v="1463670162"/>
    <n v="1461078162"/>
    <x v="1"/>
    <n v="560"/>
    <x v="0"/>
    <x v="4"/>
    <n v="106.72648571428572"/>
    <x v="0"/>
    <x v="0"/>
    <x v="4"/>
  </r>
  <r>
    <n v="258"/>
    <x v="258"/>
    <x v="257"/>
    <n v="30000"/>
    <n v="57342"/>
    <x v="0"/>
    <x v="0"/>
    <x v="0"/>
    <n v="1308359666"/>
    <n v="1305767666"/>
    <x v="1"/>
    <n v="688"/>
    <x v="0"/>
    <x v="4"/>
    <n v="191.14"/>
    <x v="0"/>
    <x v="0"/>
    <x v="4"/>
  </r>
  <r>
    <n v="259"/>
    <x v="259"/>
    <x v="258"/>
    <n v="75000"/>
    <n v="98953.42"/>
    <x v="0"/>
    <x v="0"/>
    <x v="0"/>
    <n v="1428514969"/>
    <n v="1425922969"/>
    <x v="1"/>
    <n v="942"/>
    <x v="0"/>
    <x v="4"/>
    <n v="131.93789333333334"/>
    <x v="0"/>
    <x v="0"/>
    <x v="4"/>
  </r>
  <r>
    <n v="260"/>
    <x v="260"/>
    <x v="259"/>
    <n v="10000"/>
    <n v="10640"/>
    <x v="0"/>
    <x v="0"/>
    <x v="0"/>
    <n v="1279360740"/>
    <n v="1275415679"/>
    <x v="1"/>
    <n v="88"/>
    <x v="0"/>
    <x v="4"/>
    <n v="106.4"/>
    <x v="0"/>
    <x v="0"/>
    <x v="4"/>
  </r>
  <r>
    <n v="261"/>
    <x v="261"/>
    <x v="260"/>
    <n v="20000"/>
    <n v="21480"/>
    <x v="0"/>
    <x v="0"/>
    <x v="0"/>
    <n v="1339080900"/>
    <n v="1334783704"/>
    <x v="1"/>
    <n v="220"/>
    <x v="0"/>
    <x v="4"/>
    <n v="107.4"/>
    <x v="0"/>
    <x v="0"/>
    <x v="4"/>
  </r>
  <r>
    <n v="262"/>
    <x v="262"/>
    <x v="261"/>
    <n v="2500"/>
    <n v="6000"/>
    <x v="0"/>
    <x v="0"/>
    <x v="0"/>
    <n v="1298699828"/>
    <n v="1294811828"/>
    <x v="1"/>
    <n v="145"/>
    <x v="0"/>
    <x v="4"/>
    <n v="240"/>
    <x v="0"/>
    <x v="0"/>
    <x v="4"/>
  </r>
  <r>
    <n v="263"/>
    <x v="263"/>
    <x v="262"/>
    <n v="25000"/>
    <n v="29520.27"/>
    <x v="0"/>
    <x v="0"/>
    <x v="0"/>
    <n v="1348786494"/>
    <n v="1346194494"/>
    <x v="1"/>
    <n v="963"/>
    <x v="0"/>
    <x v="4"/>
    <n v="118.08108"/>
    <x v="0"/>
    <x v="0"/>
    <x v="4"/>
  </r>
  <r>
    <n v="264"/>
    <x v="264"/>
    <x v="263"/>
    <n v="5000"/>
    <n v="5910"/>
    <x v="0"/>
    <x v="0"/>
    <x v="0"/>
    <n v="1336747995"/>
    <n v="1334155995"/>
    <x v="1"/>
    <n v="91"/>
    <x v="0"/>
    <x v="4"/>
    <n v="118.19999999999999"/>
    <x v="0"/>
    <x v="0"/>
    <x v="4"/>
  </r>
  <r>
    <n v="265"/>
    <x v="265"/>
    <x v="264"/>
    <n v="5000"/>
    <n v="5555"/>
    <x v="0"/>
    <x v="0"/>
    <x v="0"/>
    <n v="1273522560"/>
    <n v="1269928430"/>
    <x v="1"/>
    <n v="58"/>
    <x v="0"/>
    <x v="4"/>
    <n v="111.1"/>
    <x v="0"/>
    <x v="0"/>
    <x v="4"/>
  </r>
  <r>
    <n v="266"/>
    <x v="266"/>
    <x v="265"/>
    <n v="1000"/>
    <n v="1455"/>
    <x v="0"/>
    <x v="0"/>
    <x v="0"/>
    <n v="1271994660"/>
    <n v="1264565507"/>
    <x v="1"/>
    <n v="36"/>
    <x v="0"/>
    <x v="4"/>
    <n v="145.5"/>
    <x v="0"/>
    <x v="0"/>
    <x v="4"/>
  </r>
  <r>
    <n v="267"/>
    <x v="267"/>
    <x v="266"/>
    <n v="9850"/>
    <n v="12965.44"/>
    <x v="0"/>
    <x v="1"/>
    <x v="1"/>
    <n v="1403693499"/>
    <n v="1401101499"/>
    <x v="1"/>
    <n v="165"/>
    <x v="0"/>
    <x v="4"/>
    <n v="131.62883248730967"/>
    <x v="0"/>
    <x v="0"/>
    <x v="4"/>
  </r>
  <r>
    <n v="268"/>
    <x v="268"/>
    <x v="267"/>
    <n v="5000"/>
    <n v="5570"/>
    <x v="0"/>
    <x v="0"/>
    <x v="0"/>
    <n v="1320640778"/>
    <n v="1316749178"/>
    <x v="1"/>
    <n v="111"/>
    <x v="0"/>
    <x v="4"/>
    <n v="111.4"/>
    <x v="0"/>
    <x v="0"/>
    <x v="4"/>
  </r>
  <r>
    <n v="269"/>
    <x v="269"/>
    <x v="268"/>
    <n v="100000"/>
    <n v="147233.76999999999"/>
    <x v="0"/>
    <x v="2"/>
    <x v="2"/>
    <n v="1487738622"/>
    <n v="1485146622"/>
    <x v="1"/>
    <n v="1596"/>
    <x v="0"/>
    <x v="4"/>
    <n v="147.23376999999999"/>
    <x v="0"/>
    <x v="0"/>
    <x v="4"/>
  </r>
  <r>
    <n v="270"/>
    <x v="270"/>
    <x v="269"/>
    <n v="2300"/>
    <n v="3510"/>
    <x v="0"/>
    <x v="0"/>
    <x v="0"/>
    <n v="1306296000"/>
    <n v="1301950070"/>
    <x v="1"/>
    <n v="61"/>
    <x v="0"/>
    <x v="4"/>
    <n v="152.60869565217391"/>
    <x v="0"/>
    <x v="0"/>
    <x v="4"/>
  </r>
  <r>
    <n v="271"/>
    <x v="271"/>
    <x v="270"/>
    <n v="30000"/>
    <n v="31404"/>
    <x v="0"/>
    <x v="0"/>
    <x v="0"/>
    <n v="1388649600"/>
    <n v="1386123861"/>
    <x v="1"/>
    <n v="287"/>
    <x v="0"/>
    <x v="4"/>
    <n v="104.67999999999999"/>
    <x v="0"/>
    <x v="0"/>
    <x v="4"/>
  </r>
  <r>
    <n v="272"/>
    <x v="272"/>
    <x v="271"/>
    <n v="3000"/>
    <n v="5323.01"/>
    <x v="0"/>
    <x v="0"/>
    <x v="0"/>
    <n v="1272480540"/>
    <n v="1267220191"/>
    <x v="1"/>
    <n v="65"/>
    <x v="0"/>
    <x v="4"/>
    <n v="177.43366666666668"/>
    <x v="0"/>
    <x v="0"/>
    <x v="4"/>
  </r>
  <r>
    <n v="273"/>
    <x v="273"/>
    <x v="272"/>
    <n v="5000"/>
    <n v="5388.79"/>
    <x v="0"/>
    <x v="0"/>
    <x v="0"/>
    <n v="1309694266"/>
    <n v="1307102266"/>
    <x v="1"/>
    <n v="118"/>
    <x v="0"/>
    <x v="4"/>
    <n v="107.7758"/>
    <x v="0"/>
    <x v="0"/>
    <x v="4"/>
  </r>
  <r>
    <n v="274"/>
    <x v="274"/>
    <x v="273"/>
    <n v="4000"/>
    <n v="6240"/>
    <x v="0"/>
    <x v="0"/>
    <x v="0"/>
    <n v="1333609140"/>
    <n v="1330638829"/>
    <x v="1"/>
    <n v="113"/>
    <x v="0"/>
    <x v="4"/>
    <n v="156"/>
    <x v="0"/>
    <x v="0"/>
    <x v="4"/>
  </r>
  <r>
    <n v="275"/>
    <x v="275"/>
    <x v="274"/>
    <n v="20000"/>
    <n v="21679"/>
    <x v="0"/>
    <x v="0"/>
    <x v="0"/>
    <n v="1352511966"/>
    <n v="1349916366"/>
    <x v="1"/>
    <n v="332"/>
    <x v="0"/>
    <x v="4"/>
    <n v="108.395"/>
    <x v="0"/>
    <x v="0"/>
    <x v="4"/>
  </r>
  <r>
    <n v="276"/>
    <x v="276"/>
    <x v="275"/>
    <n v="4000"/>
    <n v="5904"/>
    <x v="0"/>
    <x v="0"/>
    <x v="0"/>
    <n v="1335574674"/>
    <n v="1330394274"/>
    <x v="1"/>
    <n v="62"/>
    <x v="0"/>
    <x v="4"/>
    <n v="147.6"/>
    <x v="0"/>
    <x v="0"/>
    <x v="4"/>
  </r>
  <r>
    <n v="277"/>
    <x v="277"/>
    <x v="276"/>
    <n v="65000"/>
    <n v="71748"/>
    <x v="0"/>
    <x v="0"/>
    <x v="0"/>
    <n v="1432416219"/>
    <n v="1429824219"/>
    <x v="1"/>
    <n v="951"/>
    <x v="0"/>
    <x v="4"/>
    <n v="110.38153846153847"/>
    <x v="0"/>
    <x v="0"/>
    <x v="4"/>
  </r>
  <r>
    <n v="278"/>
    <x v="278"/>
    <x v="277"/>
    <n v="27000"/>
    <n v="40594"/>
    <x v="0"/>
    <x v="0"/>
    <x v="0"/>
    <n v="1350003539"/>
    <n v="1347411539"/>
    <x v="1"/>
    <n v="415"/>
    <x v="0"/>
    <x v="4"/>
    <n v="150.34814814814814"/>
    <x v="0"/>
    <x v="0"/>
    <x v="4"/>
  </r>
  <r>
    <n v="279"/>
    <x v="279"/>
    <x v="278"/>
    <n v="17000"/>
    <n v="26744.11"/>
    <x v="0"/>
    <x v="0"/>
    <x v="0"/>
    <n v="1488160860"/>
    <n v="1485237096"/>
    <x v="1"/>
    <n v="305"/>
    <x v="0"/>
    <x v="4"/>
    <n v="157.31829411764707"/>
    <x v="0"/>
    <x v="0"/>
    <x v="4"/>
  </r>
  <r>
    <n v="280"/>
    <x v="280"/>
    <x v="279"/>
    <n v="75000"/>
    <n v="117108"/>
    <x v="0"/>
    <x v="0"/>
    <x v="0"/>
    <n v="1401459035"/>
    <n v="1397571035"/>
    <x v="1"/>
    <n v="2139"/>
    <x v="0"/>
    <x v="4"/>
    <n v="156.14400000000001"/>
    <x v="0"/>
    <x v="0"/>
    <x v="4"/>
  </r>
  <r>
    <n v="281"/>
    <x v="281"/>
    <x v="280"/>
    <n v="5500"/>
    <n v="6632.32"/>
    <x v="0"/>
    <x v="0"/>
    <x v="0"/>
    <n v="1249932360"/>
    <n v="1242532513"/>
    <x v="1"/>
    <n v="79"/>
    <x v="0"/>
    <x v="4"/>
    <n v="120.58763636363636"/>
    <x v="0"/>
    <x v="0"/>
    <x v="4"/>
  </r>
  <r>
    <n v="282"/>
    <x v="282"/>
    <x v="281"/>
    <n v="45000"/>
    <n v="45535"/>
    <x v="0"/>
    <x v="0"/>
    <x v="0"/>
    <n v="1266876000"/>
    <n v="1263679492"/>
    <x v="1"/>
    <n v="179"/>
    <x v="0"/>
    <x v="4"/>
    <n v="101.18888888888888"/>
    <x v="0"/>
    <x v="0"/>
    <x v="4"/>
  </r>
  <r>
    <n v="283"/>
    <x v="283"/>
    <x v="282"/>
    <n v="18000"/>
    <n v="20569.05"/>
    <x v="0"/>
    <x v="0"/>
    <x v="0"/>
    <n v="1306904340"/>
    <n v="1305219744"/>
    <x v="1"/>
    <n v="202"/>
    <x v="0"/>
    <x v="4"/>
    <n v="114.27249999999999"/>
    <x v="0"/>
    <x v="0"/>
    <x v="4"/>
  </r>
  <r>
    <n v="284"/>
    <x v="284"/>
    <x v="283"/>
    <n v="40000"/>
    <n v="41850.46"/>
    <x v="0"/>
    <x v="0"/>
    <x v="0"/>
    <n v="1327167780"/>
    <n v="1325007780"/>
    <x v="1"/>
    <n v="760"/>
    <x v="0"/>
    <x v="4"/>
    <n v="104.62615"/>
    <x v="0"/>
    <x v="0"/>
    <x v="4"/>
  </r>
  <r>
    <n v="285"/>
    <x v="285"/>
    <x v="284"/>
    <n v="14000"/>
    <n v="32035.51"/>
    <x v="0"/>
    <x v="0"/>
    <x v="0"/>
    <n v="1379614128"/>
    <n v="1377022128"/>
    <x v="1"/>
    <n v="563"/>
    <x v="0"/>
    <x v="4"/>
    <n v="228.82507142857142"/>
    <x v="0"/>
    <x v="0"/>
    <x v="4"/>
  </r>
  <r>
    <n v="286"/>
    <x v="286"/>
    <x v="285"/>
    <n v="15000"/>
    <n v="16373"/>
    <x v="0"/>
    <x v="0"/>
    <x v="0"/>
    <n v="1364236524"/>
    <n v="1360352124"/>
    <x v="1"/>
    <n v="135"/>
    <x v="0"/>
    <x v="4"/>
    <n v="109.15333333333332"/>
    <x v="0"/>
    <x v="0"/>
    <x v="4"/>
  </r>
  <r>
    <n v="287"/>
    <x v="287"/>
    <x v="286"/>
    <n v="15000"/>
    <n v="26445"/>
    <x v="0"/>
    <x v="0"/>
    <x v="0"/>
    <n v="1351828800"/>
    <n v="1349160018"/>
    <x v="1"/>
    <n v="290"/>
    <x v="0"/>
    <x v="4"/>
    <n v="176.29999999999998"/>
    <x v="0"/>
    <x v="0"/>
    <x v="4"/>
  </r>
  <r>
    <n v="288"/>
    <x v="288"/>
    <x v="287"/>
    <n v="50000"/>
    <n v="51605.31"/>
    <x v="0"/>
    <x v="0"/>
    <x v="0"/>
    <n v="1340683393"/>
    <n v="1337659393"/>
    <x v="1"/>
    <n v="447"/>
    <x v="0"/>
    <x v="4"/>
    <n v="103.21061999999999"/>
    <x v="0"/>
    <x v="0"/>
    <x v="4"/>
  </r>
  <r>
    <n v="289"/>
    <x v="289"/>
    <x v="288"/>
    <n v="15000"/>
    <n v="15723"/>
    <x v="0"/>
    <x v="1"/>
    <x v="1"/>
    <n v="1383389834"/>
    <n v="1380797834"/>
    <x v="1"/>
    <n v="232"/>
    <x v="0"/>
    <x v="4"/>
    <n v="104.82000000000001"/>
    <x v="0"/>
    <x v="0"/>
    <x v="4"/>
  </r>
  <r>
    <n v="290"/>
    <x v="290"/>
    <x v="289"/>
    <n v="4500"/>
    <n v="4800.8"/>
    <x v="0"/>
    <x v="0"/>
    <x v="0"/>
    <n v="1296633540"/>
    <n v="1292316697"/>
    <x v="1"/>
    <n v="168"/>
    <x v="0"/>
    <x v="4"/>
    <n v="106.68444444444445"/>
    <x v="0"/>
    <x v="0"/>
    <x v="4"/>
  </r>
  <r>
    <n v="291"/>
    <x v="291"/>
    <x v="290"/>
    <n v="5000"/>
    <n v="6001"/>
    <x v="0"/>
    <x v="0"/>
    <x v="0"/>
    <n v="1367366460"/>
    <n v="1365791246"/>
    <x v="1"/>
    <n v="128"/>
    <x v="0"/>
    <x v="4"/>
    <n v="120.02"/>
    <x v="0"/>
    <x v="0"/>
    <x v="4"/>
  </r>
  <r>
    <n v="292"/>
    <x v="292"/>
    <x v="291"/>
    <n v="75000"/>
    <n v="76130.2"/>
    <x v="0"/>
    <x v="0"/>
    <x v="0"/>
    <n v="1319860740"/>
    <n v="1317064599"/>
    <x v="1"/>
    <n v="493"/>
    <x v="0"/>
    <x v="4"/>
    <n v="101.50693333333334"/>
    <x v="0"/>
    <x v="0"/>
    <x v="4"/>
  </r>
  <r>
    <n v="293"/>
    <x v="293"/>
    <x v="292"/>
    <n v="26000"/>
    <n v="26360"/>
    <x v="0"/>
    <x v="0"/>
    <x v="0"/>
    <n v="1398009714"/>
    <n v="1395417714"/>
    <x v="1"/>
    <n v="131"/>
    <x v="0"/>
    <x v="4"/>
    <n v="101.38461538461539"/>
    <x v="0"/>
    <x v="0"/>
    <x v="4"/>
  </r>
  <r>
    <n v="294"/>
    <x v="294"/>
    <x v="293"/>
    <n v="5000"/>
    <n v="5000"/>
    <x v="0"/>
    <x v="0"/>
    <x v="0"/>
    <n v="1279555200"/>
    <n v="1276480894"/>
    <x v="1"/>
    <n v="50"/>
    <x v="0"/>
    <x v="4"/>
    <n v="100"/>
    <x v="0"/>
    <x v="0"/>
    <x v="4"/>
  </r>
  <r>
    <n v="295"/>
    <x v="295"/>
    <x v="294"/>
    <n v="50000"/>
    <n v="66554.559999999998"/>
    <x v="0"/>
    <x v="0"/>
    <x v="0"/>
    <n v="1383264000"/>
    <n v="1378080409"/>
    <x v="1"/>
    <n v="665"/>
    <x v="0"/>
    <x v="4"/>
    <n v="133.10911999999999"/>
    <x v="0"/>
    <x v="0"/>
    <x v="4"/>
  </r>
  <r>
    <n v="296"/>
    <x v="296"/>
    <x v="295"/>
    <n v="25000"/>
    <n v="29681.55"/>
    <x v="0"/>
    <x v="0"/>
    <x v="0"/>
    <n v="1347017083"/>
    <n v="1344857083"/>
    <x v="1"/>
    <n v="129"/>
    <x v="0"/>
    <x v="4"/>
    <n v="118.72620000000001"/>
    <x v="0"/>
    <x v="0"/>
    <x v="4"/>
  </r>
  <r>
    <n v="297"/>
    <x v="297"/>
    <x v="296"/>
    <n v="20000"/>
    <n v="20128"/>
    <x v="0"/>
    <x v="0"/>
    <x v="0"/>
    <n v="1430452740"/>
    <n v="1427390901"/>
    <x v="1"/>
    <n v="142"/>
    <x v="0"/>
    <x v="4"/>
    <n v="100.64"/>
    <x v="0"/>
    <x v="0"/>
    <x v="4"/>
  </r>
  <r>
    <n v="298"/>
    <x v="298"/>
    <x v="297"/>
    <n v="126000"/>
    <n v="137254.84"/>
    <x v="0"/>
    <x v="0"/>
    <x v="0"/>
    <n v="1399669200"/>
    <n v="1394536048"/>
    <x v="1"/>
    <n v="2436"/>
    <x v="0"/>
    <x v="4"/>
    <n v="108.93241269841269"/>
    <x v="0"/>
    <x v="0"/>
    <x v="4"/>
  </r>
  <r>
    <n v="299"/>
    <x v="299"/>
    <x v="298"/>
    <n v="10000"/>
    <n v="17895.25"/>
    <x v="0"/>
    <x v="0"/>
    <x v="0"/>
    <n v="1289975060"/>
    <n v="1287379460"/>
    <x v="1"/>
    <n v="244"/>
    <x v="0"/>
    <x v="4"/>
    <n v="178.95250000000001"/>
    <x v="0"/>
    <x v="0"/>
    <x v="4"/>
  </r>
  <r>
    <n v="300"/>
    <x v="300"/>
    <x v="299"/>
    <n v="25000"/>
    <n v="25430.66"/>
    <x v="0"/>
    <x v="0"/>
    <x v="0"/>
    <n v="1303686138"/>
    <n v="1301007738"/>
    <x v="1"/>
    <n v="298"/>
    <x v="0"/>
    <x v="4"/>
    <n v="101.72264"/>
    <x v="0"/>
    <x v="0"/>
    <x v="4"/>
  </r>
  <r>
    <n v="301"/>
    <x v="301"/>
    <x v="300"/>
    <n v="13000"/>
    <n v="15435.55"/>
    <x v="0"/>
    <x v="0"/>
    <x v="0"/>
    <n v="1363711335"/>
    <n v="1360258935"/>
    <x v="1"/>
    <n v="251"/>
    <x v="0"/>
    <x v="4"/>
    <n v="118.73499999999999"/>
    <x v="0"/>
    <x v="0"/>
    <x v="4"/>
  </r>
  <r>
    <n v="302"/>
    <x v="302"/>
    <x v="301"/>
    <n v="10000"/>
    <n v="10046"/>
    <x v="0"/>
    <x v="0"/>
    <x v="0"/>
    <n v="1330115638"/>
    <n v="1327523638"/>
    <x v="1"/>
    <n v="108"/>
    <x v="0"/>
    <x v="4"/>
    <n v="100.46"/>
    <x v="0"/>
    <x v="0"/>
    <x v="4"/>
  </r>
  <r>
    <n v="303"/>
    <x v="303"/>
    <x v="302"/>
    <n v="3000"/>
    <n v="4124"/>
    <x v="0"/>
    <x v="0"/>
    <x v="0"/>
    <n v="1338601346"/>
    <n v="1336009346"/>
    <x v="1"/>
    <n v="82"/>
    <x v="0"/>
    <x v="4"/>
    <n v="137.46666666666667"/>
    <x v="0"/>
    <x v="0"/>
    <x v="4"/>
  </r>
  <r>
    <n v="304"/>
    <x v="304"/>
    <x v="303"/>
    <n v="3400"/>
    <n v="7876"/>
    <x v="0"/>
    <x v="0"/>
    <x v="0"/>
    <n v="1346464800"/>
    <n v="1343096197"/>
    <x v="1"/>
    <n v="74"/>
    <x v="0"/>
    <x v="4"/>
    <n v="231.64705882352939"/>
    <x v="0"/>
    <x v="0"/>
    <x v="4"/>
  </r>
  <r>
    <n v="305"/>
    <x v="305"/>
    <x v="304"/>
    <n v="7500"/>
    <n v="9775"/>
    <x v="0"/>
    <x v="0"/>
    <x v="0"/>
    <n v="1331392049"/>
    <n v="1328800049"/>
    <x v="1"/>
    <n v="189"/>
    <x v="0"/>
    <x v="4"/>
    <n v="130.33333333333331"/>
    <x v="0"/>
    <x v="0"/>
    <x v="4"/>
  </r>
  <r>
    <n v="306"/>
    <x v="306"/>
    <x v="305"/>
    <n v="1000"/>
    <n v="2929"/>
    <x v="0"/>
    <x v="0"/>
    <x v="0"/>
    <n v="1363806333"/>
    <n v="1362081933"/>
    <x v="1"/>
    <n v="80"/>
    <x v="0"/>
    <x v="4"/>
    <n v="292.89999999999998"/>
    <x v="0"/>
    <x v="0"/>
    <x v="4"/>
  </r>
  <r>
    <n v="307"/>
    <x v="307"/>
    <x v="306"/>
    <n v="22000"/>
    <n v="24490"/>
    <x v="0"/>
    <x v="0"/>
    <x v="0"/>
    <n v="1360276801"/>
    <n v="1357684801"/>
    <x v="1"/>
    <n v="576"/>
    <x v="0"/>
    <x v="4"/>
    <n v="111.31818181818183"/>
    <x v="0"/>
    <x v="0"/>
    <x v="4"/>
  </r>
  <r>
    <n v="308"/>
    <x v="308"/>
    <x v="307"/>
    <n v="12000"/>
    <n v="12668"/>
    <x v="0"/>
    <x v="0"/>
    <x v="0"/>
    <n v="1299775210"/>
    <n v="1295887210"/>
    <x v="1"/>
    <n v="202"/>
    <x v="0"/>
    <x v="4"/>
    <n v="105.56666666666668"/>
    <x v="0"/>
    <x v="0"/>
    <x v="4"/>
  </r>
  <r>
    <n v="309"/>
    <x v="309"/>
    <x v="308"/>
    <n v="18000"/>
    <n v="21410"/>
    <x v="0"/>
    <x v="0"/>
    <x v="0"/>
    <n v="1346695334"/>
    <n v="1344880934"/>
    <x v="1"/>
    <n v="238"/>
    <x v="0"/>
    <x v="4"/>
    <n v="118.94444444444446"/>
    <x v="0"/>
    <x v="0"/>
    <x v="4"/>
  </r>
  <r>
    <n v="310"/>
    <x v="310"/>
    <x v="309"/>
    <n v="1000"/>
    <n v="1041.29"/>
    <x v="0"/>
    <x v="0"/>
    <x v="0"/>
    <n v="1319076000"/>
    <n v="1317788623"/>
    <x v="1"/>
    <n v="36"/>
    <x v="0"/>
    <x v="4"/>
    <n v="104.129"/>
    <x v="0"/>
    <x v="0"/>
    <x v="4"/>
  </r>
  <r>
    <n v="311"/>
    <x v="311"/>
    <x v="310"/>
    <n v="20000"/>
    <n v="20820.330000000002"/>
    <x v="0"/>
    <x v="0"/>
    <x v="0"/>
    <n v="1325404740"/>
    <n v="1321852592"/>
    <x v="1"/>
    <n v="150"/>
    <x v="0"/>
    <x v="4"/>
    <n v="104.10165000000001"/>
    <x v="0"/>
    <x v="0"/>
    <x v="4"/>
  </r>
  <r>
    <n v="312"/>
    <x v="312"/>
    <x v="311"/>
    <n v="8000"/>
    <n v="8950"/>
    <x v="0"/>
    <x v="0"/>
    <x v="0"/>
    <n v="1365973432"/>
    <n v="1363381432"/>
    <x v="1"/>
    <n v="146"/>
    <x v="0"/>
    <x v="4"/>
    <n v="111.87499999999999"/>
    <x v="0"/>
    <x v="0"/>
    <x v="4"/>
  </r>
  <r>
    <n v="313"/>
    <x v="313"/>
    <x v="312"/>
    <n v="17000"/>
    <n v="17805"/>
    <x v="0"/>
    <x v="0"/>
    <x v="0"/>
    <n v="1281542340"/>
    <n v="1277702894"/>
    <x v="1"/>
    <n v="222"/>
    <x v="0"/>
    <x v="4"/>
    <n v="104.73529411764706"/>
    <x v="0"/>
    <x v="0"/>
    <x v="4"/>
  </r>
  <r>
    <n v="314"/>
    <x v="314"/>
    <x v="313"/>
    <n v="1000"/>
    <n v="3851.5"/>
    <x v="0"/>
    <x v="0"/>
    <x v="0"/>
    <n v="1362167988"/>
    <n v="1359575988"/>
    <x v="1"/>
    <n v="120"/>
    <x v="0"/>
    <x v="4"/>
    <n v="385.15000000000003"/>
    <x v="0"/>
    <x v="0"/>
    <x v="4"/>
  </r>
  <r>
    <n v="315"/>
    <x v="315"/>
    <x v="314"/>
    <n v="25000"/>
    <n v="25312"/>
    <x v="0"/>
    <x v="0"/>
    <x v="0"/>
    <n v="1345660334"/>
    <n v="1343068334"/>
    <x v="1"/>
    <n v="126"/>
    <x v="0"/>
    <x v="4"/>
    <n v="101.248"/>
    <x v="0"/>
    <x v="0"/>
    <x v="4"/>
  </r>
  <r>
    <n v="316"/>
    <x v="316"/>
    <x v="315"/>
    <n v="15000"/>
    <n v="17066"/>
    <x v="0"/>
    <x v="5"/>
    <x v="5"/>
    <n v="1418273940"/>
    <n v="1415398197"/>
    <x v="1"/>
    <n v="158"/>
    <x v="0"/>
    <x v="4"/>
    <n v="113.77333333333333"/>
    <x v="0"/>
    <x v="0"/>
    <x v="4"/>
  </r>
  <r>
    <n v="317"/>
    <x v="317"/>
    <x v="316"/>
    <n v="30000"/>
    <n v="30241"/>
    <x v="0"/>
    <x v="0"/>
    <x v="0"/>
    <n v="1386778483"/>
    <n v="1384186483"/>
    <x v="1"/>
    <n v="316"/>
    <x v="0"/>
    <x v="4"/>
    <n v="100.80333333333333"/>
    <x v="0"/>
    <x v="0"/>
    <x v="4"/>
  </r>
  <r>
    <n v="318"/>
    <x v="318"/>
    <x v="317"/>
    <n v="5000"/>
    <n v="14166"/>
    <x v="0"/>
    <x v="0"/>
    <x v="0"/>
    <n v="1364342151"/>
    <n v="1361753751"/>
    <x v="1"/>
    <n v="284"/>
    <x v="0"/>
    <x v="4"/>
    <n v="283.32"/>
    <x v="0"/>
    <x v="0"/>
    <x v="4"/>
  </r>
  <r>
    <n v="319"/>
    <x v="319"/>
    <x v="318"/>
    <n v="5000"/>
    <n v="5634"/>
    <x v="0"/>
    <x v="0"/>
    <x v="0"/>
    <n v="1265097540"/>
    <n v="1257538029"/>
    <x v="1"/>
    <n v="51"/>
    <x v="0"/>
    <x v="4"/>
    <n v="112.68"/>
    <x v="0"/>
    <x v="0"/>
    <x v="4"/>
  </r>
  <r>
    <n v="320"/>
    <x v="320"/>
    <x v="319"/>
    <n v="20000"/>
    <n v="21316"/>
    <x v="0"/>
    <x v="1"/>
    <x v="1"/>
    <n v="1450825200"/>
    <n v="1448284433"/>
    <x v="1"/>
    <n v="158"/>
    <x v="0"/>
    <x v="4"/>
    <n v="106.58000000000001"/>
    <x v="0"/>
    <x v="0"/>
    <x v="4"/>
  </r>
  <r>
    <n v="321"/>
    <x v="321"/>
    <x v="320"/>
    <n v="35000"/>
    <n v="35932"/>
    <x v="0"/>
    <x v="12"/>
    <x v="3"/>
    <n v="1478605386"/>
    <n v="1475577786"/>
    <x v="1"/>
    <n v="337"/>
    <x v="0"/>
    <x v="4"/>
    <n v="102.66285714285715"/>
    <x v="0"/>
    <x v="0"/>
    <x v="4"/>
  </r>
  <r>
    <n v="322"/>
    <x v="322"/>
    <x v="321"/>
    <n v="25000"/>
    <n v="26978"/>
    <x v="0"/>
    <x v="0"/>
    <x v="0"/>
    <n v="1463146848"/>
    <n v="1460554848"/>
    <x v="1"/>
    <n v="186"/>
    <x v="0"/>
    <x v="4"/>
    <n v="107.91200000000001"/>
    <x v="0"/>
    <x v="0"/>
    <x v="4"/>
  </r>
  <r>
    <n v="323"/>
    <x v="323"/>
    <x v="322"/>
    <n v="5400"/>
    <n v="6646"/>
    <x v="0"/>
    <x v="0"/>
    <x v="0"/>
    <n v="1482307140"/>
    <n v="1479886966"/>
    <x v="1"/>
    <n v="58"/>
    <x v="0"/>
    <x v="4"/>
    <n v="123.07407407407408"/>
    <x v="0"/>
    <x v="0"/>
    <x v="4"/>
  </r>
  <r>
    <n v="324"/>
    <x v="324"/>
    <x v="323"/>
    <n v="8500"/>
    <n v="8636"/>
    <x v="0"/>
    <x v="0"/>
    <x v="0"/>
    <n v="1438441308"/>
    <n v="1435590108"/>
    <x v="1"/>
    <n v="82"/>
    <x v="0"/>
    <x v="4"/>
    <n v="101.6"/>
    <x v="0"/>
    <x v="0"/>
    <x v="4"/>
  </r>
  <r>
    <n v="325"/>
    <x v="325"/>
    <x v="324"/>
    <n v="50000"/>
    <n v="52198"/>
    <x v="0"/>
    <x v="0"/>
    <x v="0"/>
    <n v="1482208233"/>
    <n v="1479184233"/>
    <x v="1"/>
    <n v="736"/>
    <x v="0"/>
    <x v="4"/>
    <n v="104.396"/>
    <x v="0"/>
    <x v="0"/>
    <x v="4"/>
  </r>
  <r>
    <n v="326"/>
    <x v="326"/>
    <x v="325"/>
    <n v="150000"/>
    <n v="169394.6"/>
    <x v="0"/>
    <x v="0"/>
    <x v="0"/>
    <n v="1489532220"/>
    <n v="1486625606"/>
    <x v="1"/>
    <n v="1151"/>
    <x v="0"/>
    <x v="4"/>
    <n v="112.92973333333333"/>
    <x v="0"/>
    <x v="0"/>
    <x v="4"/>
  </r>
  <r>
    <n v="327"/>
    <x v="327"/>
    <x v="326"/>
    <n v="4000"/>
    <n v="5456"/>
    <x v="0"/>
    <x v="0"/>
    <x v="0"/>
    <n v="1427011200"/>
    <n v="1424669929"/>
    <x v="1"/>
    <n v="34"/>
    <x v="0"/>
    <x v="4"/>
    <n v="136.4"/>
    <x v="0"/>
    <x v="0"/>
    <x v="4"/>
  </r>
  <r>
    <n v="328"/>
    <x v="328"/>
    <x v="327"/>
    <n v="75000"/>
    <n v="77710.8"/>
    <x v="0"/>
    <x v="0"/>
    <x v="0"/>
    <n v="1446350400"/>
    <n v="1443739388"/>
    <x v="1"/>
    <n v="498"/>
    <x v="0"/>
    <x v="4"/>
    <n v="103.61439999999999"/>
    <x v="0"/>
    <x v="0"/>
    <x v="4"/>
  </r>
  <r>
    <n v="329"/>
    <x v="329"/>
    <x v="328"/>
    <n v="10000"/>
    <n v="10550"/>
    <x v="0"/>
    <x v="0"/>
    <x v="0"/>
    <n v="1446868800"/>
    <n v="1444821127"/>
    <x v="1"/>
    <n v="167"/>
    <x v="0"/>
    <x v="4"/>
    <n v="105.5"/>
    <x v="0"/>
    <x v="0"/>
    <x v="4"/>
  </r>
  <r>
    <n v="330"/>
    <x v="330"/>
    <x v="329"/>
    <n v="35000"/>
    <n v="35640"/>
    <x v="0"/>
    <x v="0"/>
    <x v="0"/>
    <n v="1368763140"/>
    <n v="1366028563"/>
    <x v="1"/>
    <n v="340"/>
    <x v="0"/>
    <x v="4"/>
    <n v="101.82857142857142"/>
    <x v="0"/>
    <x v="0"/>
    <x v="4"/>
  </r>
  <r>
    <n v="331"/>
    <x v="331"/>
    <x v="330"/>
    <n v="40000"/>
    <n v="42642"/>
    <x v="0"/>
    <x v="0"/>
    <x v="0"/>
    <n v="1466171834"/>
    <n v="1463493434"/>
    <x v="1"/>
    <n v="438"/>
    <x v="0"/>
    <x v="4"/>
    <n v="106.60499999999999"/>
    <x v="0"/>
    <x v="0"/>
    <x v="4"/>
  </r>
  <r>
    <n v="332"/>
    <x v="332"/>
    <x v="331"/>
    <n v="100000"/>
    <n v="113015"/>
    <x v="0"/>
    <x v="0"/>
    <x v="0"/>
    <n v="1446019200"/>
    <n v="1442420377"/>
    <x v="1"/>
    <n v="555"/>
    <x v="0"/>
    <x v="4"/>
    <n v="113.015"/>
    <x v="0"/>
    <x v="0"/>
    <x v="4"/>
  </r>
  <r>
    <n v="333"/>
    <x v="333"/>
    <x v="332"/>
    <n v="40000"/>
    <n v="50091"/>
    <x v="0"/>
    <x v="0"/>
    <x v="0"/>
    <n v="1460038591"/>
    <n v="1457450191"/>
    <x v="1"/>
    <n v="266"/>
    <x v="0"/>
    <x v="4"/>
    <n v="125.22750000000001"/>
    <x v="0"/>
    <x v="0"/>
    <x v="4"/>
  </r>
  <r>
    <n v="334"/>
    <x v="334"/>
    <x v="333"/>
    <n v="10000"/>
    <n v="10119"/>
    <x v="0"/>
    <x v="0"/>
    <x v="0"/>
    <n v="1431716400"/>
    <n v="1428423757"/>
    <x v="1"/>
    <n v="69"/>
    <x v="0"/>
    <x v="4"/>
    <n v="101.19"/>
    <x v="0"/>
    <x v="0"/>
    <x v="4"/>
  </r>
  <r>
    <n v="335"/>
    <x v="335"/>
    <x v="334"/>
    <n v="8500"/>
    <n v="8735"/>
    <x v="0"/>
    <x v="0"/>
    <x v="0"/>
    <n v="1431122400"/>
    <n v="1428428515"/>
    <x v="1"/>
    <n v="80"/>
    <x v="0"/>
    <x v="4"/>
    <n v="102.76470588235294"/>
    <x v="0"/>
    <x v="0"/>
    <x v="4"/>
  </r>
  <r>
    <n v="336"/>
    <x v="336"/>
    <x v="335"/>
    <n v="25000"/>
    <n v="29209.78"/>
    <x v="0"/>
    <x v="0"/>
    <x v="0"/>
    <n v="1447427918"/>
    <n v="1444832318"/>
    <x v="1"/>
    <n v="493"/>
    <x v="0"/>
    <x v="4"/>
    <n v="116.83911999999998"/>
    <x v="0"/>
    <x v="0"/>
    <x v="4"/>
  </r>
  <r>
    <n v="337"/>
    <x v="337"/>
    <x v="336"/>
    <n v="3000"/>
    <n v="3035.05"/>
    <x v="0"/>
    <x v="0"/>
    <x v="0"/>
    <n v="1426298708"/>
    <n v="1423710308"/>
    <x v="1"/>
    <n v="31"/>
    <x v="0"/>
    <x v="4"/>
    <n v="101.16833333333335"/>
    <x v="0"/>
    <x v="0"/>
    <x v="4"/>
  </r>
  <r>
    <n v="338"/>
    <x v="338"/>
    <x v="337"/>
    <n v="15000"/>
    <n v="16520.04"/>
    <x v="0"/>
    <x v="0"/>
    <x v="0"/>
    <n v="1472864400"/>
    <n v="1468001290"/>
    <x v="1"/>
    <n v="236"/>
    <x v="0"/>
    <x v="4"/>
    <n v="110.13360000000002"/>
    <x v="0"/>
    <x v="0"/>
    <x v="4"/>
  </r>
  <r>
    <n v="339"/>
    <x v="339"/>
    <x v="338"/>
    <n v="6000"/>
    <n v="6485"/>
    <x v="0"/>
    <x v="0"/>
    <x v="0"/>
    <n v="1430331268"/>
    <n v="1427739268"/>
    <x v="1"/>
    <n v="89"/>
    <x v="0"/>
    <x v="4"/>
    <n v="108.08333333333333"/>
    <x v="0"/>
    <x v="0"/>
    <x v="4"/>
  </r>
  <r>
    <n v="340"/>
    <x v="340"/>
    <x v="339"/>
    <n v="35000"/>
    <n v="43758"/>
    <x v="0"/>
    <x v="0"/>
    <x v="0"/>
    <n v="1489006800"/>
    <n v="1486397007"/>
    <x v="1"/>
    <n v="299"/>
    <x v="0"/>
    <x v="4"/>
    <n v="125.02285714285715"/>
    <x v="0"/>
    <x v="0"/>
    <x v="4"/>
  </r>
  <r>
    <n v="341"/>
    <x v="341"/>
    <x v="340"/>
    <n v="3500"/>
    <n v="3735"/>
    <x v="0"/>
    <x v="0"/>
    <x v="0"/>
    <n v="1412135940"/>
    <n v="1410555998"/>
    <x v="1"/>
    <n v="55"/>
    <x v="0"/>
    <x v="4"/>
    <n v="106.71428571428572"/>
    <x v="0"/>
    <x v="0"/>
    <x v="4"/>
  </r>
  <r>
    <n v="342"/>
    <x v="342"/>
    <x v="341"/>
    <n v="55000"/>
    <n v="55201.52"/>
    <x v="0"/>
    <x v="0"/>
    <x v="0"/>
    <n v="1461955465"/>
    <n v="1459363465"/>
    <x v="1"/>
    <n v="325"/>
    <x v="0"/>
    <x v="4"/>
    <n v="100.36639999999998"/>
    <x v="0"/>
    <x v="0"/>
    <x v="4"/>
  </r>
  <r>
    <n v="343"/>
    <x v="343"/>
    <x v="342"/>
    <n v="30000"/>
    <n v="30608.59"/>
    <x v="0"/>
    <x v="0"/>
    <x v="0"/>
    <n v="1415934000"/>
    <n v="1413308545"/>
    <x v="1"/>
    <n v="524"/>
    <x v="0"/>
    <x v="4"/>
    <n v="102.02863333333335"/>
    <x v="0"/>
    <x v="0"/>
    <x v="4"/>
  </r>
  <r>
    <n v="344"/>
    <x v="344"/>
    <x v="343"/>
    <n v="33500"/>
    <n v="34198"/>
    <x v="0"/>
    <x v="0"/>
    <x v="0"/>
    <n v="1433125200"/>
    <n v="1429312694"/>
    <x v="1"/>
    <n v="285"/>
    <x v="0"/>
    <x v="4"/>
    <n v="102.08358208955224"/>
    <x v="0"/>
    <x v="0"/>
    <x v="4"/>
  </r>
  <r>
    <n v="345"/>
    <x v="345"/>
    <x v="344"/>
    <n v="14500"/>
    <n v="17875"/>
    <x v="0"/>
    <x v="0"/>
    <x v="0"/>
    <n v="1432161590"/>
    <n v="1429569590"/>
    <x v="1"/>
    <n v="179"/>
    <x v="0"/>
    <x v="4"/>
    <n v="123.27586206896552"/>
    <x v="0"/>
    <x v="0"/>
    <x v="4"/>
  </r>
  <r>
    <n v="346"/>
    <x v="346"/>
    <x v="345"/>
    <n v="10000"/>
    <n v="17028.88"/>
    <x v="0"/>
    <x v="0"/>
    <x v="0"/>
    <n v="1444824021"/>
    <n v="1442232021"/>
    <x v="1"/>
    <n v="188"/>
    <x v="0"/>
    <x v="4"/>
    <n v="170.28880000000001"/>
    <x v="0"/>
    <x v="0"/>
    <x v="4"/>
  </r>
  <r>
    <n v="347"/>
    <x v="347"/>
    <x v="346"/>
    <n v="40000"/>
    <n v="44636.2"/>
    <x v="0"/>
    <x v="0"/>
    <x v="0"/>
    <n v="1447505609"/>
    <n v="1444910009"/>
    <x v="1"/>
    <n v="379"/>
    <x v="0"/>
    <x v="4"/>
    <n v="111.59049999999999"/>
    <x v="0"/>
    <x v="0"/>
    <x v="4"/>
  </r>
  <r>
    <n v="348"/>
    <x v="348"/>
    <x v="347"/>
    <n v="10000"/>
    <n v="10300"/>
    <x v="0"/>
    <x v="0"/>
    <x v="0"/>
    <n v="1440165916"/>
    <n v="1437573916"/>
    <x v="1"/>
    <n v="119"/>
    <x v="0"/>
    <x v="4"/>
    <n v="103"/>
    <x v="0"/>
    <x v="0"/>
    <x v="4"/>
  </r>
  <r>
    <n v="349"/>
    <x v="349"/>
    <x v="348"/>
    <n v="11260"/>
    <n v="12007.18"/>
    <x v="0"/>
    <x v="0"/>
    <x v="0"/>
    <n v="1487937508"/>
    <n v="1485345508"/>
    <x v="1"/>
    <n v="167"/>
    <x v="0"/>
    <x v="4"/>
    <n v="106.63570159857905"/>
    <x v="0"/>
    <x v="0"/>
    <x v="4"/>
  </r>
  <r>
    <n v="350"/>
    <x v="350"/>
    <x v="349"/>
    <n v="25000"/>
    <n v="28690"/>
    <x v="0"/>
    <x v="0"/>
    <x v="0"/>
    <n v="1473566340"/>
    <n v="1470274509"/>
    <x v="1"/>
    <n v="221"/>
    <x v="0"/>
    <x v="4"/>
    <n v="114.75999999999999"/>
    <x v="0"/>
    <x v="0"/>
    <x v="4"/>
  </r>
  <r>
    <n v="351"/>
    <x v="351"/>
    <x v="350"/>
    <n v="34000"/>
    <n v="43296"/>
    <x v="0"/>
    <x v="3"/>
    <x v="3"/>
    <n v="1460066954"/>
    <n v="1456614554"/>
    <x v="1"/>
    <n v="964"/>
    <x v="0"/>
    <x v="4"/>
    <n v="127.34117647058822"/>
    <x v="0"/>
    <x v="0"/>
    <x v="4"/>
  </r>
  <r>
    <n v="352"/>
    <x v="352"/>
    <x v="351"/>
    <n v="10000"/>
    <n v="11656"/>
    <x v="0"/>
    <x v="0"/>
    <x v="0"/>
    <n v="1412740868"/>
    <n v="1410148868"/>
    <x v="1"/>
    <n v="286"/>
    <x v="0"/>
    <x v="4"/>
    <n v="116.56"/>
    <x v="0"/>
    <x v="0"/>
    <x v="4"/>
  </r>
  <r>
    <n v="353"/>
    <x v="353"/>
    <x v="352"/>
    <n v="58425"/>
    <n v="63460.18"/>
    <x v="0"/>
    <x v="0"/>
    <x v="0"/>
    <n v="1447963219"/>
    <n v="1445367619"/>
    <x v="1"/>
    <n v="613"/>
    <x v="0"/>
    <x v="4"/>
    <n v="108.61819426615318"/>
    <x v="0"/>
    <x v="0"/>
    <x v="4"/>
  </r>
  <r>
    <n v="354"/>
    <x v="354"/>
    <x v="353"/>
    <n v="3500"/>
    <n v="3638"/>
    <x v="0"/>
    <x v="0"/>
    <x v="0"/>
    <n v="1460141521"/>
    <n v="1457553121"/>
    <x v="1"/>
    <n v="29"/>
    <x v="0"/>
    <x v="4"/>
    <n v="103.94285714285714"/>
    <x v="0"/>
    <x v="0"/>
    <x v="4"/>
  </r>
  <r>
    <n v="355"/>
    <x v="355"/>
    <x v="354"/>
    <n v="35000"/>
    <n v="40690"/>
    <x v="0"/>
    <x v="0"/>
    <x v="0"/>
    <n v="1417420994"/>
    <n v="1414738994"/>
    <x v="1"/>
    <n v="165"/>
    <x v="0"/>
    <x v="4"/>
    <n v="116.25714285714285"/>
    <x v="0"/>
    <x v="0"/>
    <x v="4"/>
  </r>
  <r>
    <n v="356"/>
    <x v="356"/>
    <x v="355"/>
    <n v="7500"/>
    <n v="7701.93"/>
    <x v="0"/>
    <x v="0"/>
    <x v="0"/>
    <n v="1458152193"/>
    <n v="1455563793"/>
    <x v="1"/>
    <n v="97"/>
    <x v="0"/>
    <x v="4"/>
    <n v="102.69239999999999"/>
    <x v="0"/>
    <x v="0"/>
    <x v="4"/>
  </r>
  <r>
    <n v="357"/>
    <x v="357"/>
    <x v="356"/>
    <n v="15000"/>
    <n v="26100"/>
    <x v="0"/>
    <x v="0"/>
    <x v="0"/>
    <n v="1429852797"/>
    <n v="1426396797"/>
    <x v="1"/>
    <n v="303"/>
    <x v="0"/>
    <x v="4"/>
    <n v="174"/>
    <x v="0"/>
    <x v="0"/>
    <x v="4"/>
  </r>
  <r>
    <n v="358"/>
    <x v="358"/>
    <x v="357"/>
    <n v="50000"/>
    <n v="51544"/>
    <x v="0"/>
    <x v="0"/>
    <x v="0"/>
    <n v="1466002800"/>
    <n v="1463517521"/>
    <x v="1"/>
    <n v="267"/>
    <x v="0"/>
    <x v="4"/>
    <n v="103.08800000000001"/>
    <x v="0"/>
    <x v="0"/>
    <x v="4"/>
  </r>
  <r>
    <n v="359"/>
    <x v="359"/>
    <x v="358"/>
    <n v="24200"/>
    <n v="25375"/>
    <x v="0"/>
    <x v="0"/>
    <x v="0"/>
    <n v="1415941920"/>
    <n v="1414028490"/>
    <x v="1"/>
    <n v="302"/>
    <x v="0"/>
    <x v="4"/>
    <n v="104.85537190082646"/>
    <x v="0"/>
    <x v="0"/>
    <x v="4"/>
  </r>
  <r>
    <n v="360"/>
    <x v="360"/>
    <x v="359"/>
    <n v="12000"/>
    <n v="12165"/>
    <x v="0"/>
    <x v="0"/>
    <x v="0"/>
    <n v="1437621060"/>
    <n v="1433799180"/>
    <x v="0"/>
    <n v="87"/>
    <x v="0"/>
    <x v="4"/>
    <n v="101.375"/>
    <x v="0"/>
    <x v="0"/>
    <x v="4"/>
  </r>
  <r>
    <n v="361"/>
    <x v="361"/>
    <x v="360"/>
    <n v="35000"/>
    <n v="38876.949999999997"/>
    <x v="0"/>
    <x v="0"/>
    <x v="0"/>
    <n v="1416704506"/>
    <n v="1414108906"/>
    <x v="0"/>
    <n v="354"/>
    <x v="0"/>
    <x v="4"/>
    <n v="111.07699999999998"/>
    <x v="0"/>
    <x v="0"/>
    <x v="4"/>
  </r>
  <r>
    <n v="362"/>
    <x v="362"/>
    <x v="361"/>
    <n v="9665"/>
    <n v="12000"/>
    <x v="0"/>
    <x v="0"/>
    <x v="0"/>
    <n v="1407456000"/>
    <n v="1405573391"/>
    <x v="0"/>
    <n v="86"/>
    <x v="0"/>
    <x v="4"/>
    <n v="124.15933781686496"/>
    <x v="0"/>
    <x v="0"/>
    <x v="4"/>
  </r>
  <r>
    <n v="363"/>
    <x v="363"/>
    <x v="362"/>
    <n v="8925"/>
    <n v="9044"/>
    <x v="0"/>
    <x v="0"/>
    <x v="0"/>
    <n v="1272828120"/>
    <n v="1268934736"/>
    <x v="0"/>
    <n v="26"/>
    <x v="0"/>
    <x v="4"/>
    <n v="101.33333333333334"/>
    <x v="0"/>
    <x v="0"/>
    <x v="4"/>
  </r>
  <r>
    <n v="364"/>
    <x v="364"/>
    <x v="363"/>
    <n v="7000"/>
    <n v="7711.3"/>
    <x v="0"/>
    <x v="0"/>
    <x v="0"/>
    <n v="1403323140"/>
    <n v="1400704672"/>
    <x v="0"/>
    <n v="113"/>
    <x v="0"/>
    <x v="4"/>
    <n v="110.16142857142856"/>
    <x v="0"/>
    <x v="0"/>
    <x v="4"/>
  </r>
  <r>
    <n v="365"/>
    <x v="365"/>
    <x v="364"/>
    <n v="15000"/>
    <n v="15596"/>
    <x v="0"/>
    <x v="1"/>
    <x v="1"/>
    <n v="1393597999"/>
    <n v="1391005999"/>
    <x v="0"/>
    <n v="65"/>
    <x v="0"/>
    <x v="4"/>
    <n v="103.97333333333334"/>
    <x v="0"/>
    <x v="0"/>
    <x v="4"/>
  </r>
  <r>
    <n v="366"/>
    <x v="366"/>
    <x v="365"/>
    <n v="38000"/>
    <n v="38500"/>
    <x v="0"/>
    <x v="0"/>
    <x v="0"/>
    <n v="1337540518"/>
    <n v="1334948518"/>
    <x v="0"/>
    <n v="134"/>
    <x v="0"/>
    <x v="4"/>
    <n v="101.31578947368421"/>
    <x v="0"/>
    <x v="0"/>
    <x v="4"/>
  </r>
  <r>
    <n v="367"/>
    <x v="367"/>
    <x v="366"/>
    <n v="10000"/>
    <n v="10335.01"/>
    <x v="0"/>
    <x v="0"/>
    <x v="0"/>
    <n v="1367384340"/>
    <n v="1363960278"/>
    <x v="0"/>
    <n v="119"/>
    <x v="0"/>
    <x v="4"/>
    <n v="103.3501"/>
    <x v="0"/>
    <x v="0"/>
    <x v="4"/>
  </r>
  <r>
    <n v="368"/>
    <x v="368"/>
    <x v="367"/>
    <n v="12500"/>
    <n v="13014"/>
    <x v="0"/>
    <x v="0"/>
    <x v="0"/>
    <n v="1426426322"/>
    <n v="1423405922"/>
    <x v="0"/>
    <n v="159"/>
    <x v="0"/>
    <x v="4"/>
    <n v="104.11200000000001"/>
    <x v="0"/>
    <x v="0"/>
    <x v="4"/>
  </r>
  <r>
    <n v="369"/>
    <x v="369"/>
    <x v="368"/>
    <n v="6500"/>
    <n v="7160.12"/>
    <x v="0"/>
    <x v="0"/>
    <x v="0"/>
    <n v="1326633269"/>
    <n v="1324041269"/>
    <x v="0"/>
    <n v="167"/>
    <x v="0"/>
    <x v="4"/>
    <n v="110.15569230769231"/>
    <x v="0"/>
    <x v="0"/>
    <x v="4"/>
  </r>
  <r>
    <n v="370"/>
    <x v="370"/>
    <x v="369"/>
    <n v="25000"/>
    <n v="30505"/>
    <x v="0"/>
    <x v="0"/>
    <x v="0"/>
    <n v="1483729500"/>
    <n v="1481137500"/>
    <x v="0"/>
    <n v="43"/>
    <x v="0"/>
    <x v="4"/>
    <n v="122.02"/>
    <x v="0"/>
    <x v="0"/>
    <x v="4"/>
  </r>
  <r>
    <n v="371"/>
    <x v="371"/>
    <x v="370"/>
    <n v="150000"/>
    <n v="171253"/>
    <x v="0"/>
    <x v="0"/>
    <x v="0"/>
    <n v="1359743139"/>
    <n v="1355855139"/>
    <x v="0"/>
    <n v="1062"/>
    <x v="0"/>
    <x v="4"/>
    <n v="114.16866666666667"/>
    <x v="0"/>
    <x v="0"/>
    <x v="4"/>
  </r>
  <r>
    <n v="372"/>
    <x v="372"/>
    <x v="371"/>
    <n v="300"/>
    <n v="376"/>
    <x v="0"/>
    <x v="1"/>
    <x v="1"/>
    <n v="1459872000"/>
    <n v="1456408244"/>
    <x v="0"/>
    <n v="9"/>
    <x v="0"/>
    <x v="4"/>
    <n v="125.33333333333334"/>
    <x v="0"/>
    <x v="0"/>
    <x v="4"/>
  </r>
  <r>
    <n v="373"/>
    <x v="373"/>
    <x v="372"/>
    <n v="7500"/>
    <n v="8000"/>
    <x v="0"/>
    <x v="0"/>
    <x v="0"/>
    <n v="1342648398"/>
    <n v="1340056398"/>
    <x v="0"/>
    <n v="89"/>
    <x v="0"/>
    <x v="4"/>
    <n v="106.66666666666667"/>
    <x v="0"/>
    <x v="0"/>
    <x v="4"/>
  </r>
  <r>
    <n v="374"/>
    <x v="374"/>
    <x v="373"/>
    <n v="6000"/>
    <n v="7839"/>
    <x v="0"/>
    <x v="0"/>
    <x v="0"/>
    <n v="1316208031"/>
    <n v="1312320031"/>
    <x v="0"/>
    <n v="174"/>
    <x v="0"/>
    <x v="4"/>
    <n v="130.65"/>
    <x v="0"/>
    <x v="0"/>
    <x v="4"/>
  </r>
  <r>
    <n v="375"/>
    <x v="375"/>
    <x v="374"/>
    <n v="500"/>
    <n v="600"/>
    <x v="0"/>
    <x v="0"/>
    <x v="0"/>
    <n v="1393694280"/>
    <n v="1390088311"/>
    <x v="0"/>
    <n v="14"/>
    <x v="0"/>
    <x v="4"/>
    <n v="120"/>
    <x v="0"/>
    <x v="0"/>
    <x v="4"/>
  </r>
  <r>
    <n v="376"/>
    <x v="376"/>
    <x v="375"/>
    <n v="2450"/>
    <n v="2596"/>
    <x v="0"/>
    <x v="1"/>
    <x v="1"/>
    <n v="1472122316"/>
    <n v="1469443916"/>
    <x v="0"/>
    <n v="48"/>
    <x v="0"/>
    <x v="4"/>
    <n v="105.9591836734694"/>
    <x v="0"/>
    <x v="0"/>
    <x v="4"/>
  </r>
  <r>
    <n v="377"/>
    <x v="377"/>
    <x v="376"/>
    <n v="12000"/>
    <n v="13728"/>
    <x v="0"/>
    <x v="0"/>
    <x v="0"/>
    <n v="1447484460"/>
    <n v="1444888868"/>
    <x v="0"/>
    <n v="133"/>
    <x v="0"/>
    <x v="4"/>
    <n v="114.39999999999999"/>
    <x v="0"/>
    <x v="0"/>
    <x v="4"/>
  </r>
  <r>
    <n v="378"/>
    <x v="378"/>
    <x v="377"/>
    <n v="3000"/>
    <n v="3353"/>
    <x v="0"/>
    <x v="5"/>
    <x v="5"/>
    <n v="1453765920"/>
    <n v="1451655808"/>
    <x v="0"/>
    <n v="83"/>
    <x v="0"/>
    <x v="4"/>
    <n v="111.76666666666665"/>
    <x v="0"/>
    <x v="0"/>
    <x v="4"/>
  </r>
  <r>
    <n v="379"/>
    <x v="379"/>
    <x v="378"/>
    <n v="15000"/>
    <n v="17412"/>
    <x v="0"/>
    <x v="0"/>
    <x v="0"/>
    <n v="1336062672"/>
    <n v="1332174672"/>
    <x v="0"/>
    <n v="149"/>
    <x v="0"/>
    <x v="4"/>
    <n v="116.08000000000001"/>
    <x v="0"/>
    <x v="0"/>
    <x v="4"/>
  </r>
  <r>
    <n v="380"/>
    <x v="380"/>
    <x v="379"/>
    <n v="4000"/>
    <n v="5660"/>
    <x v="0"/>
    <x v="0"/>
    <x v="0"/>
    <n v="1453569392"/>
    <n v="1451409392"/>
    <x v="0"/>
    <n v="49"/>
    <x v="0"/>
    <x v="4"/>
    <n v="141.5"/>
    <x v="0"/>
    <x v="0"/>
    <x v="4"/>
  </r>
  <r>
    <n v="381"/>
    <x v="381"/>
    <x v="380"/>
    <n v="25000"/>
    <n v="26182.5"/>
    <x v="0"/>
    <x v="0"/>
    <x v="0"/>
    <n v="1343624400"/>
    <n v="1340642717"/>
    <x v="0"/>
    <n v="251"/>
    <x v="0"/>
    <x v="4"/>
    <n v="104.72999999999999"/>
    <x v="0"/>
    <x v="0"/>
    <x v="4"/>
  </r>
  <r>
    <n v="382"/>
    <x v="382"/>
    <x v="381"/>
    <n v="600"/>
    <n v="1535"/>
    <x v="0"/>
    <x v="0"/>
    <x v="0"/>
    <n v="1346950900"/>
    <n v="1345741300"/>
    <x v="0"/>
    <n v="22"/>
    <x v="0"/>
    <x v="4"/>
    <n v="255.83333333333331"/>
    <x v="0"/>
    <x v="0"/>
    <x v="4"/>
  </r>
  <r>
    <n v="383"/>
    <x v="383"/>
    <x v="382"/>
    <n v="999"/>
    <n v="2065"/>
    <x v="0"/>
    <x v="0"/>
    <x v="0"/>
    <n v="1400467759"/>
    <n v="1398480559"/>
    <x v="0"/>
    <n v="48"/>
    <x v="0"/>
    <x v="4"/>
    <n v="206.70670670670671"/>
    <x v="0"/>
    <x v="0"/>
    <x v="4"/>
  </r>
  <r>
    <n v="384"/>
    <x v="384"/>
    <x v="383"/>
    <n v="20000"/>
    <n v="22421"/>
    <x v="0"/>
    <x v="0"/>
    <x v="0"/>
    <n v="1420569947"/>
    <n v="1417977947"/>
    <x v="0"/>
    <n v="383"/>
    <x v="0"/>
    <x v="4"/>
    <n v="112.105"/>
    <x v="0"/>
    <x v="0"/>
    <x v="4"/>
  </r>
  <r>
    <n v="385"/>
    <x v="385"/>
    <x v="384"/>
    <n v="25000"/>
    <n v="26495.5"/>
    <x v="0"/>
    <x v="0"/>
    <x v="0"/>
    <n v="1416582101"/>
    <n v="1413986501"/>
    <x v="0"/>
    <n v="237"/>
    <x v="0"/>
    <x v="4"/>
    <n v="105.982"/>
    <x v="0"/>
    <x v="0"/>
    <x v="4"/>
  </r>
  <r>
    <n v="386"/>
    <x v="386"/>
    <x v="385"/>
    <n v="600"/>
    <n v="601"/>
    <x v="0"/>
    <x v="0"/>
    <x v="0"/>
    <n v="1439246991"/>
    <n v="1437950991"/>
    <x v="0"/>
    <n v="13"/>
    <x v="0"/>
    <x v="4"/>
    <n v="100.16666666666667"/>
    <x v="0"/>
    <x v="0"/>
    <x v="4"/>
  </r>
  <r>
    <n v="387"/>
    <x v="387"/>
    <x v="386"/>
    <n v="38000"/>
    <n v="81316"/>
    <x v="0"/>
    <x v="0"/>
    <x v="0"/>
    <n v="1439618400"/>
    <n v="1436976858"/>
    <x v="0"/>
    <n v="562"/>
    <x v="0"/>
    <x v="4"/>
    <n v="213.98947368421051"/>
    <x v="0"/>
    <x v="0"/>
    <x v="4"/>
  </r>
  <r>
    <n v="388"/>
    <x v="388"/>
    <x v="387"/>
    <n v="5000"/>
    <n v="6308"/>
    <x v="0"/>
    <x v="0"/>
    <x v="0"/>
    <n v="1469670580"/>
    <n v="1467078580"/>
    <x v="0"/>
    <n v="71"/>
    <x v="0"/>
    <x v="4"/>
    <n v="126.16000000000001"/>
    <x v="0"/>
    <x v="0"/>
    <x v="4"/>
  </r>
  <r>
    <n v="389"/>
    <x v="389"/>
    <x v="388"/>
    <n v="68000"/>
    <n v="123444.12"/>
    <x v="0"/>
    <x v="0"/>
    <x v="0"/>
    <n v="1394233140"/>
    <n v="1391477450"/>
    <x v="0"/>
    <n v="1510"/>
    <x v="0"/>
    <x v="4"/>
    <n v="181.53547058823528"/>
    <x v="0"/>
    <x v="0"/>
    <x v="4"/>
  </r>
  <r>
    <n v="390"/>
    <x v="390"/>
    <x v="389"/>
    <n v="1000"/>
    <n v="1000"/>
    <x v="0"/>
    <x v="0"/>
    <x v="0"/>
    <n v="1431046372"/>
    <n v="1429318372"/>
    <x v="0"/>
    <n v="14"/>
    <x v="0"/>
    <x v="4"/>
    <n v="100"/>
    <x v="0"/>
    <x v="0"/>
    <x v="4"/>
  </r>
  <r>
    <n v="391"/>
    <x v="391"/>
    <x v="390"/>
    <n v="20000"/>
    <n v="20122"/>
    <x v="0"/>
    <x v="0"/>
    <x v="0"/>
    <n v="1324169940"/>
    <n v="1321578051"/>
    <x v="0"/>
    <n v="193"/>
    <x v="0"/>
    <x v="4"/>
    <n v="100.61"/>
    <x v="0"/>
    <x v="0"/>
    <x v="4"/>
  </r>
  <r>
    <n v="392"/>
    <x v="392"/>
    <x v="391"/>
    <n v="18500"/>
    <n v="18667"/>
    <x v="0"/>
    <x v="0"/>
    <x v="0"/>
    <n v="1315450800"/>
    <n v="1312823571"/>
    <x v="0"/>
    <n v="206"/>
    <x v="0"/>
    <x v="4"/>
    <n v="100.9027027027027"/>
    <x v="0"/>
    <x v="0"/>
    <x v="4"/>
  </r>
  <r>
    <n v="393"/>
    <x v="393"/>
    <x v="392"/>
    <n v="50000"/>
    <n v="55223"/>
    <x v="0"/>
    <x v="0"/>
    <x v="0"/>
    <n v="1381424452"/>
    <n v="1378746052"/>
    <x v="0"/>
    <n v="351"/>
    <x v="0"/>
    <x v="4"/>
    <n v="110.446"/>
    <x v="0"/>
    <x v="0"/>
    <x v="4"/>
  </r>
  <r>
    <n v="394"/>
    <x v="394"/>
    <x v="393"/>
    <n v="4700"/>
    <n v="5259"/>
    <x v="0"/>
    <x v="3"/>
    <x v="3"/>
    <n v="1460918282"/>
    <n v="1455737882"/>
    <x v="0"/>
    <n v="50"/>
    <x v="0"/>
    <x v="4"/>
    <n v="111.8936170212766"/>
    <x v="0"/>
    <x v="0"/>
    <x v="4"/>
  </r>
  <r>
    <n v="395"/>
    <x v="395"/>
    <x v="394"/>
    <n v="10000"/>
    <n v="10804.45"/>
    <x v="0"/>
    <x v="0"/>
    <x v="0"/>
    <n v="1335562320"/>
    <n v="1332452960"/>
    <x v="0"/>
    <n v="184"/>
    <x v="0"/>
    <x v="4"/>
    <n v="108.04450000000001"/>
    <x v="0"/>
    <x v="0"/>
    <x v="4"/>
  </r>
  <r>
    <n v="396"/>
    <x v="396"/>
    <x v="395"/>
    <n v="15000"/>
    <n v="16000"/>
    <x v="0"/>
    <x v="0"/>
    <x v="0"/>
    <n v="1341668006"/>
    <n v="1340372006"/>
    <x v="0"/>
    <n v="196"/>
    <x v="0"/>
    <x v="4"/>
    <n v="106.66666666666667"/>
    <x v="0"/>
    <x v="0"/>
    <x v="4"/>
  </r>
  <r>
    <n v="397"/>
    <x v="397"/>
    <x v="396"/>
    <n v="12444"/>
    <n v="12929.35"/>
    <x v="0"/>
    <x v="0"/>
    <x v="0"/>
    <n v="1283312640"/>
    <n v="1279651084"/>
    <x v="0"/>
    <n v="229"/>
    <x v="0"/>
    <x v="4"/>
    <n v="103.90027322404372"/>
    <x v="0"/>
    <x v="0"/>
    <x v="4"/>
  </r>
  <r>
    <n v="398"/>
    <x v="398"/>
    <x v="397"/>
    <n v="7500"/>
    <n v="9387"/>
    <x v="0"/>
    <x v="0"/>
    <x v="0"/>
    <n v="1430334126"/>
    <n v="1426446126"/>
    <x v="0"/>
    <n v="67"/>
    <x v="0"/>
    <x v="4"/>
    <n v="125.16000000000001"/>
    <x v="0"/>
    <x v="0"/>
    <x v="4"/>
  </r>
  <r>
    <n v="399"/>
    <x v="399"/>
    <x v="398"/>
    <n v="20000"/>
    <n v="21361"/>
    <x v="0"/>
    <x v="1"/>
    <x v="1"/>
    <n v="1481716800"/>
    <n v="1479070867"/>
    <x v="0"/>
    <n v="95"/>
    <x v="0"/>
    <x v="4"/>
    <n v="106.80499999999999"/>
    <x v="0"/>
    <x v="0"/>
    <x v="4"/>
  </r>
  <r>
    <n v="400"/>
    <x v="400"/>
    <x v="399"/>
    <n v="10000"/>
    <n v="11230.25"/>
    <x v="0"/>
    <x v="0"/>
    <x v="0"/>
    <n v="1400297400"/>
    <n v="1397661347"/>
    <x v="0"/>
    <n v="62"/>
    <x v="0"/>
    <x v="4"/>
    <n v="112.30249999999999"/>
    <x v="0"/>
    <x v="0"/>
    <x v="4"/>
  </r>
  <r>
    <n v="401"/>
    <x v="401"/>
    <x v="400"/>
    <n v="50000"/>
    <n v="51906"/>
    <x v="0"/>
    <x v="0"/>
    <x v="0"/>
    <n v="1312747970"/>
    <n v="1310155970"/>
    <x v="0"/>
    <n v="73"/>
    <x v="0"/>
    <x v="4"/>
    <n v="103.812"/>
    <x v="0"/>
    <x v="0"/>
    <x v="4"/>
  </r>
  <r>
    <n v="402"/>
    <x v="402"/>
    <x v="401"/>
    <n v="2000"/>
    <n v="2833"/>
    <x v="0"/>
    <x v="0"/>
    <x v="0"/>
    <n v="1446731817"/>
    <n v="1444913817"/>
    <x v="0"/>
    <n v="43"/>
    <x v="0"/>
    <x v="4"/>
    <n v="141.65"/>
    <x v="0"/>
    <x v="0"/>
    <x v="4"/>
  </r>
  <r>
    <n v="403"/>
    <x v="403"/>
    <x v="402"/>
    <n v="5000"/>
    <n v="5263"/>
    <x v="0"/>
    <x v="0"/>
    <x v="0"/>
    <n v="1312960080"/>
    <n v="1308900441"/>
    <x v="0"/>
    <n v="70"/>
    <x v="0"/>
    <x v="4"/>
    <n v="105.25999999999999"/>
    <x v="0"/>
    <x v="0"/>
    <x v="4"/>
  </r>
  <r>
    <n v="404"/>
    <x v="404"/>
    <x v="403"/>
    <n v="35000"/>
    <n v="36082"/>
    <x v="0"/>
    <x v="0"/>
    <x v="0"/>
    <n v="1391641440"/>
    <n v="1389107062"/>
    <x v="0"/>
    <n v="271"/>
    <x v="0"/>
    <x v="4"/>
    <n v="103.09142857142857"/>
    <x v="0"/>
    <x v="0"/>
    <x v="4"/>
  </r>
  <r>
    <n v="405"/>
    <x v="405"/>
    <x v="404"/>
    <n v="2820"/>
    <n v="3036"/>
    <x v="0"/>
    <x v="0"/>
    <x v="0"/>
    <n v="1394071339"/>
    <n v="1391479339"/>
    <x v="0"/>
    <n v="55"/>
    <x v="0"/>
    <x v="4"/>
    <n v="107.65957446808511"/>
    <x v="0"/>
    <x v="0"/>
    <x v="4"/>
  </r>
  <r>
    <n v="406"/>
    <x v="406"/>
    <x v="405"/>
    <n v="2800"/>
    <n v="3015.73"/>
    <x v="0"/>
    <x v="0"/>
    <x v="0"/>
    <n v="1304920740"/>
    <n v="1301975637"/>
    <x v="0"/>
    <n v="35"/>
    <x v="0"/>
    <x v="4"/>
    <n v="107.70464285714286"/>
    <x v="0"/>
    <x v="0"/>
    <x v="4"/>
  </r>
  <r>
    <n v="407"/>
    <x v="407"/>
    <x v="406"/>
    <n v="2000"/>
    <n v="2031"/>
    <x v="0"/>
    <x v="0"/>
    <x v="0"/>
    <n v="1321739650"/>
    <n v="1316552050"/>
    <x v="0"/>
    <n v="22"/>
    <x v="0"/>
    <x v="4"/>
    <n v="101.55000000000001"/>
    <x v="0"/>
    <x v="0"/>
    <x v="4"/>
  </r>
  <r>
    <n v="408"/>
    <x v="408"/>
    <x v="407"/>
    <n v="6000"/>
    <n v="6086.26"/>
    <x v="0"/>
    <x v="0"/>
    <x v="0"/>
    <n v="1383676790"/>
    <n v="1380217190"/>
    <x v="0"/>
    <n v="38"/>
    <x v="0"/>
    <x v="4"/>
    <n v="101.43766666666667"/>
    <x v="0"/>
    <x v="0"/>
    <x v="4"/>
  </r>
  <r>
    <n v="409"/>
    <x v="409"/>
    <x v="408"/>
    <n v="500"/>
    <n v="684"/>
    <x v="0"/>
    <x v="1"/>
    <x v="1"/>
    <n v="1469220144"/>
    <n v="1466628144"/>
    <x v="0"/>
    <n v="15"/>
    <x v="0"/>
    <x v="4"/>
    <n v="136.80000000000001"/>
    <x v="0"/>
    <x v="0"/>
    <x v="4"/>
  </r>
  <r>
    <n v="410"/>
    <x v="410"/>
    <x v="409"/>
    <n v="1000"/>
    <n v="1283"/>
    <x v="0"/>
    <x v="5"/>
    <x v="5"/>
    <n v="1434670397"/>
    <n v="1429486397"/>
    <x v="0"/>
    <n v="7"/>
    <x v="0"/>
    <x v="4"/>
    <n v="128.29999999999998"/>
    <x v="0"/>
    <x v="0"/>
    <x v="4"/>
  </r>
  <r>
    <n v="411"/>
    <x v="411"/>
    <x v="410"/>
    <n v="30000"/>
    <n v="30315"/>
    <x v="0"/>
    <x v="0"/>
    <x v="0"/>
    <n v="1387688400"/>
    <n v="1384920804"/>
    <x v="0"/>
    <n v="241"/>
    <x v="0"/>
    <x v="4"/>
    <n v="101.05"/>
    <x v="0"/>
    <x v="0"/>
    <x v="4"/>
  </r>
  <r>
    <n v="412"/>
    <x v="412"/>
    <x v="411"/>
    <n v="2500"/>
    <n v="3171"/>
    <x v="0"/>
    <x v="0"/>
    <x v="0"/>
    <n v="1343238578"/>
    <n v="1341856178"/>
    <x v="0"/>
    <n v="55"/>
    <x v="0"/>
    <x v="4"/>
    <n v="126.84"/>
    <x v="0"/>
    <x v="0"/>
    <x v="4"/>
  </r>
  <r>
    <n v="413"/>
    <x v="413"/>
    <x v="412"/>
    <n v="12800"/>
    <n v="13451"/>
    <x v="0"/>
    <x v="0"/>
    <x v="0"/>
    <n v="1342731811"/>
    <n v="1340139811"/>
    <x v="0"/>
    <n v="171"/>
    <x v="0"/>
    <x v="4"/>
    <n v="105.0859375"/>
    <x v="0"/>
    <x v="0"/>
    <x v="4"/>
  </r>
  <r>
    <n v="414"/>
    <x v="414"/>
    <x v="413"/>
    <n v="18500"/>
    <n v="19028"/>
    <x v="0"/>
    <x v="0"/>
    <x v="0"/>
    <n v="1381541465"/>
    <n v="1378949465"/>
    <x v="0"/>
    <n v="208"/>
    <x v="0"/>
    <x v="4"/>
    <n v="102.85405405405406"/>
    <x v="0"/>
    <x v="0"/>
    <x v="4"/>
  </r>
  <r>
    <n v="415"/>
    <x v="415"/>
    <x v="414"/>
    <n v="1400"/>
    <n v="1430.06"/>
    <x v="0"/>
    <x v="5"/>
    <x v="5"/>
    <n v="1413547200"/>
    <n v="1411417602"/>
    <x v="0"/>
    <n v="21"/>
    <x v="0"/>
    <x v="4"/>
    <n v="102.14714285714285"/>
    <x v="0"/>
    <x v="0"/>
    <x v="4"/>
  </r>
  <r>
    <n v="416"/>
    <x v="416"/>
    <x v="415"/>
    <n v="1000"/>
    <n v="1202.17"/>
    <x v="0"/>
    <x v="0"/>
    <x v="0"/>
    <n v="1391851831"/>
    <n v="1389259831"/>
    <x v="0"/>
    <n v="25"/>
    <x v="0"/>
    <x v="4"/>
    <n v="120.21700000000001"/>
    <x v="0"/>
    <x v="0"/>
    <x v="4"/>
  </r>
  <r>
    <n v="417"/>
    <x v="417"/>
    <x v="416"/>
    <n v="10500"/>
    <n v="10526"/>
    <x v="0"/>
    <x v="0"/>
    <x v="0"/>
    <n v="1365395580"/>
    <n v="1364426260"/>
    <x v="0"/>
    <n v="52"/>
    <x v="0"/>
    <x v="4"/>
    <n v="100.24761904761905"/>
    <x v="0"/>
    <x v="0"/>
    <x v="4"/>
  </r>
  <r>
    <n v="418"/>
    <x v="418"/>
    <x v="417"/>
    <n v="22400"/>
    <n v="22542"/>
    <x v="0"/>
    <x v="0"/>
    <x v="0"/>
    <n v="1437633997"/>
    <n v="1435041997"/>
    <x v="0"/>
    <n v="104"/>
    <x v="0"/>
    <x v="4"/>
    <n v="100.63392857142857"/>
    <x v="0"/>
    <x v="0"/>
    <x v="4"/>
  </r>
  <r>
    <n v="419"/>
    <x v="419"/>
    <x v="418"/>
    <n v="8000"/>
    <n v="8035"/>
    <x v="0"/>
    <x v="0"/>
    <x v="0"/>
    <n v="1372536787"/>
    <n v="1367352787"/>
    <x v="0"/>
    <n v="73"/>
    <x v="0"/>
    <x v="4"/>
    <n v="100.4375"/>
    <x v="0"/>
    <x v="0"/>
    <x v="4"/>
  </r>
  <r>
    <n v="420"/>
    <x v="420"/>
    <x v="419"/>
    <n v="3300"/>
    <n v="14.5"/>
    <x v="2"/>
    <x v="0"/>
    <x v="0"/>
    <n v="1394772031"/>
    <n v="1392183631"/>
    <x v="0"/>
    <n v="3"/>
    <x v="1"/>
    <x v="5"/>
    <n v="0.43939393939393934"/>
    <x v="0"/>
    <x v="0"/>
    <x v="5"/>
  </r>
  <r>
    <n v="421"/>
    <x v="421"/>
    <x v="420"/>
    <n v="15000"/>
    <n v="301"/>
    <x v="2"/>
    <x v="0"/>
    <x v="0"/>
    <n v="1440157656"/>
    <n v="1434973656"/>
    <x v="0"/>
    <n v="6"/>
    <x v="1"/>
    <x v="5"/>
    <n v="2.0066666666666668"/>
    <x v="0"/>
    <x v="0"/>
    <x v="5"/>
  </r>
  <r>
    <n v="422"/>
    <x v="422"/>
    <x v="421"/>
    <n v="40000"/>
    <n v="430"/>
    <x v="2"/>
    <x v="0"/>
    <x v="0"/>
    <n v="1410416097"/>
    <n v="1407824097"/>
    <x v="0"/>
    <n v="12"/>
    <x v="1"/>
    <x v="5"/>
    <n v="1.075"/>
    <x v="0"/>
    <x v="0"/>
    <x v="5"/>
  </r>
  <r>
    <n v="423"/>
    <x v="423"/>
    <x v="422"/>
    <n v="20000"/>
    <n v="153"/>
    <x v="2"/>
    <x v="0"/>
    <x v="0"/>
    <n v="1370470430"/>
    <n v="1367878430"/>
    <x v="0"/>
    <n v="13"/>
    <x v="1"/>
    <x v="5"/>
    <n v="0.76500000000000001"/>
    <x v="0"/>
    <x v="0"/>
    <x v="5"/>
  </r>
  <r>
    <n v="424"/>
    <x v="424"/>
    <x v="423"/>
    <n v="3000"/>
    <n v="203.9"/>
    <x v="2"/>
    <x v="0"/>
    <x v="0"/>
    <n v="1332748899"/>
    <n v="1327568499"/>
    <x v="0"/>
    <n v="5"/>
    <x v="1"/>
    <x v="5"/>
    <n v="6.7966666666666677"/>
    <x v="0"/>
    <x v="0"/>
    <x v="5"/>
  </r>
  <r>
    <n v="425"/>
    <x v="425"/>
    <x v="424"/>
    <n v="50000"/>
    <n v="6"/>
    <x v="2"/>
    <x v="0"/>
    <x v="0"/>
    <n v="1448660404"/>
    <n v="1443472804"/>
    <x v="0"/>
    <n v="2"/>
    <x v="1"/>
    <x v="5"/>
    <n v="1.2E-2"/>
    <x v="0"/>
    <x v="0"/>
    <x v="5"/>
  </r>
  <r>
    <n v="426"/>
    <x v="426"/>
    <x v="425"/>
    <n v="10000"/>
    <n v="133"/>
    <x v="2"/>
    <x v="0"/>
    <x v="0"/>
    <n v="1456851914"/>
    <n v="1454259914"/>
    <x v="0"/>
    <n v="8"/>
    <x v="1"/>
    <x v="5"/>
    <n v="1.3299999999999998"/>
    <x v="0"/>
    <x v="0"/>
    <x v="5"/>
  </r>
  <r>
    <n v="427"/>
    <x v="427"/>
    <x v="426"/>
    <n v="6500"/>
    <n v="0"/>
    <x v="2"/>
    <x v="0"/>
    <x v="0"/>
    <n v="1445540340"/>
    <n v="1444340940"/>
    <x v="0"/>
    <n v="0"/>
    <x v="1"/>
    <x v="5"/>
    <n v="0"/>
    <x v="0"/>
    <x v="0"/>
    <x v="5"/>
  </r>
  <r>
    <n v="428"/>
    <x v="428"/>
    <x v="427"/>
    <n v="12000"/>
    <n v="676"/>
    <x v="2"/>
    <x v="0"/>
    <x v="0"/>
    <n v="1402956000"/>
    <n v="1400523845"/>
    <x v="0"/>
    <n v="13"/>
    <x v="1"/>
    <x v="5"/>
    <n v="5.6333333333333329"/>
    <x v="0"/>
    <x v="0"/>
    <x v="5"/>
  </r>
  <r>
    <n v="429"/>
    <x v="429"/>
    <x v="428"/>
    <n v="5000"/>
    <n v="0"/>
    <x v="2"/>
    <x v="0"/>
    <x v="0"/>
    <n v="1259297940"/>
    <n v="1252964282"/>
    <x v="0"/>
    <n v="0"/>
    <x v="1"/>
    <x v="5"/>
    <n v="0"/>
    <x v="0"/>
    <x v="0"/>
    <x v="5"/>
  </r>
  <r>
    <n v="430"/>
    <x v="430"/>
    <x v="429"/>
    <n v="1000"/>
    <n v="24"/>
    <x v="2"/>
    <x v="0"/>
    <x v="0"/>
    <n v="1378866867"/>
    <n v="1377570867"/>
    <x v="0"/>
    <n v="5"/>
    <x v="1"/>
    <x v="5"/>
    <n v="2.4"/>
    <x v="0"/>
    <x v="0"/>
    <x v="5"/>
  </r>
  <r>
    <n v="431"/>
    <x v="431"/>
    <x v="430"/>
    <n v="3000"/>
    <n v="415"/>
    <x v="2"/>
    <x v="1"/>
    <x v="1"/>
    <n v="1467752083"/>
    <n v="1465160083"/>
    <x v="0"/>
    <n v="8"/>
    <x v="1"/>
    <x v="5"/>
    <n v="13.833333333333334"/>
    <x v="0"/>
    <x v="0"/>
    <x v="5"/>
  </r>
  <r>
    <n v="432"/>
    <x v="432"/>
    <x v="431"/>
    <n v="6000"/>
    <n v="570"/>
    <x v="2"/>
    <x v="0"/>
    <x v="0"/>
    <n v="1445448381"/>
    <n v="1440264381"/>
    <x v="0"/>
    <n v="8"/>
    <x v="1"/>
    <x v="5"/>
    <n v="9.5"/>
    <x v="0"/>
    <x v="0"/>
    <x v="5"/>
  </r>
  <r>
    <n v="433"/>
    <x v="433"/>
    <x v="432"/>
    <n v="3000"/>
    <n v="0"/>
    <x v="2"/>
    <x v="0"/>
    <x v="0"/>
    <n v="1444576022"/>
    <n v="1439392022"/>
    <x v="0"/>
    <n v="0"/>
    <x v="1"/>
    <x v="5"/>
    <n v="0"/>
    <x v="0"/>
    <x v="0"/>
    <x v="5"/>
  </r>
  <r>
    <n v="434"/>
    <x v="434"/>
    <x v="433"/>
    <n v="2500"/>
    <n v="125"/>
    <x v="2"/>
    <x v="0"/>
    <x v="0"/>
    <n v="1385931702"/>
    <n v="1383076902"/>
    <x v="0"/>
    <n v="2"/>
    <x v="1"/>
    <x v="5"/>
    <n v="5"/>
    <x v="0"/>
    <x v="0"/>
    <x v="5"/>
  </r>
  <r>
    <n v="435"/>
    <x v="435"/>
    <x v="434"/>
    <n v="110000"/>
    <n v="3"/>
    <x v="2"/>
    <x v="0"/>
    <x v="0"/>
    <n v="1379094980"/>
    <n v="1376502980"/>
    <x v="0"/>
    <n v="3"/>
    <x v="1"/>
    <x v="5"/>
    <n v="2.7272727272727275E-3"/>
    <x v="0"/>
    <x v="0"/>
    <x v="5"/>
  </r>
  <r>
    <n v="436"/>
    <x v="436"/>
    <x v="435"/>
    <n v="1000"/>
    <n v="0"/>
    <x v="2"/>
    <x v="0"/>
    <x v="0"/>
    <n v="1375260113"/>
    <n v="1372668113"/>
    <x v="0"/>
    <n v="0"/>
    <x v="1"/>
    <x v="5"/>
    <n v="0"/>
    <x v="0"/>
    <x v="0"/>
    <x v="5"/>
  </r>
  <r>
    <n v="437"/>
    <x v="437"/>
    <x v="436"/>
    <n v="7000"/>
    <n v="0"/>
    <x v="2"/>
    <x v="5"/>
    <x v="5"/>
    <n v="1475912326"/>
    <n v="1470728326"/>
    <x v="0"/>
    <n v="0"/>
    <x v="1"/>
    <x v="5"/>
    <n v="0"/>
    <x v="0"/>
    <x v="0"/>
    <x v="5"/>
  </r>
  <r>
    <n v="438"/>
    <x v="438"/>
    <x v="437"/>
    <n v="20000"/>
    <n v="1876"/>
    <x v="2"/>
    <x v="0"/>
    <x v="0"/>
    <n v="1447830958"/>
    <n v="1445235358"/>
    <x v="0"/>
    <n v="11"/>
    <x v="1"/>
    <x v="5"/>
    <n v="9.379999999999999"/>
    <x v="0"/>
    <x v="0"/>
    <x v="5"/>
  </r>
  <r>
    <n v="439"/>
    <x v="439"/>
    <x v="438"/>
    <n v="450"/>
    <n v="0"/>
    <x v="2"/>
    <x v="0"/>
    <x v="0"/>
    <n v="1413569818"/>
    <n v="1412705818"/>
    <x v="0"/>
    <n v="0"/>
    <x v="1"/>
    <x v="5"/>
    <n v="0"/>
    <x v="0"/>
    <x v="0"/>
    <x v="5"/>
  </r>
  <r>
    <n v="440"/>
    <x v="440"/>
    <x v="439"/>
    <n v="5000"/>
    <n v="5"/>
    <x v="2"/>
    <x v="0"/>
    <x v="0"/>
    <n v="1458859153"/>
    <n v="1456270753"/>
    <x v="0"/>
    <n v="1"/>
    <x v="1"/>
    <x v="5"/>
    <n v="0.1"/>
    <x v="0"/>
    <x v="0"/>
    <x v="5"/>
  </r>
  <r>
    <n v="441"/>
    <x v="441"/>
    <x v="440"/>
    <n v="400"/>
    <n v="0"/>
    <x v="2"/>
    <x v="1"/>
    <x v="1"/>
    <n v="1383418996"/>
    <n v="1380826996"/>
    <x v="0"/>
    <n v="0"/>
    <x v="1"/>
    <x v="5"/>
    <n v="0"/>
    <x v="0"/>
    <x v="0"/>
    <x v="5"/>
  </r>
  <r>
    <n v="442"/>
    <x v="442"/>
    <x v="441"/>
    <n v="17000"/>
    <n v="6691"/>
    <x v="2"/>
    <x v="0"/>
    <x v="0"/>
    <n v="1424380783"/>
    <n v="1421788783"/>
    <x v="0"/>
    <n v="17"/>
    <x v="1"/>
    <x v="5"/>
    <n v="39.358823529411765"/>
    <x v="0"/>
    <x v="0"/>
    <x v="5"/>
  </r>
  <r>
    <n v="443"/>
    <x v="443"/>
    <x v="442"/>
    <n v="10000"/>
    <n v="10"/>
    <x v="2"/>
    <x v="5"/>
    <x v="5"/>
    <n v="1391991701"/>
    <n v="1389399701"/>
    <x v="0"/>
    <n v="2"/>
    <x v="1"/>
    <x v="5"/>
    <n v="0.1"/>
    <x v="0"/>
    <x v="0"/>
    <x v="5"/>
  </r>
  <r>
    <n v="444"/>
    <x v="444"/>
    <x v="443"/>
    <n v="1000"/>
    <n v="50"/>
    <x v="2"/>
    <x v="0"/>
    <x v="0"/>
    <n v="1329342361"/>
    <n v="1324158361"/>
    <x v="0"/>
    <n v="1"/>
    <x v="1"/>
    <x v="5"/>
    <n v="5"/>
    <x v="0"/>
    <x v="0"/>
    <x v="5"/>
  </r>
  <r>
    <n v="445"/>
    <x v="445"/>
    <x v="444"/>
    <n v="60000"/>
    <n v="2"/>
    <x v="2"/>
    <x v="0"/>
    <x v="0"/>
    <n v="1432195375"/>
    <n v="1430899375"/>
    <x v="0"/>
    <n v="2"/>
    <x v="1"/>
    <x v="5"/>
    <n v="3.3333333333333335E-3"/>
    <x v="0"/>
    <x v="0"/>
    <x v="5"/>
  </r>
  <r>
    <n v="446"/>
    <x v="446"/>
    <x v="445"/>
    <n v="10500"/>
    <n v="766"/>
    <x v="2"/>
    <x v="0"/>
    <x v="0"/>
    <n v="1425434420"/>
    <n v="1422842420"/>
    <x v="0"/>
    <n v="16"/>
    <x v="1"/>
    <x v="5"/>
    <n v="7.2952380952380951"/>
    <x v="0"/>
    <x v="0"/>
    <x v="5"/>
  </r>
  <r>
    <n v="447"/>
    <x v="447"/>
    <x v="446"/>
    <n v="30000"/>
    <n v="5"/>
    <x v="2"/>
    <x v="1"/>
    <x v="1"/>
    <n v="1364041163"/>
    <n v="1361884763"/>
    <x v="0"/>
    <n v="1"/>
    <x v="1"/>
    <x v="5"/>
    <n v="1.6666666666666666E-2"/>
    <x v="0"/>
    <x v="0"/>
    <x v="5"/>
  </r>
  <r>
    <n v="448"/>
    <x v="448"/>
    <x v="447"/>
    <n v="2500"/>
    <n v="82.01"/>
    <x v="2"/>
    <x v="0"/>
    <x v="0"/>
    <n v="1400091095"/>
    <n v="1398363095"/>
    <x v="0"/>
    <n v="4"/>
    <x v="1"/>
    <x v="5"/>
    <n v="3.2804000000000002"/>
    <x v="0"/>
    <x v="0"/>
    <x v="5"/>
  </r>
  <r>
    <n v="449"/>
    <x v="449"/>
    <x v="448"/>
    <n v="2000"/>
    <n v="45"/>
    <x v="2"/>
    <x v="1"/>
    <x v="1"/>
    <n v="1382017085"/>
    <n v="1379425085"/>
    <x v="0"/>
    <n v="5"/>
    <x v="1"/>
    <x v="5"/>
    <n v="2.25"/>
    <x v="0"/>
    <x v="0"/>
    <x v="5"/>
  </r>
  <r>
    <n v="450"/>
    <x v="450"/>
    <x v="449"/>
    <n v="50000"/>
    <n v="396"/>
    <x v="2"/>
    <x v="0"/>
    <x v="0"/>
    <n v="1392417800"/>
    <n v="1389825800"/>
    <x v="0"/>
    <n v="7"/>
    <x v="1"/>
    <x v="5"/>
    <n v="0.79200000000000004"/>
    <x v="0"/>
    <x v="0"/>
    <x v="5"/>
  </r>
  <r>
    <n v="451"/>
    <x v="451"/>
    <x v="450"/>
    <n v="20000"/>
    <n v="0"/>
    <x v="2"/>
    <x v="0"/>
    <x v="0"/>
    <n v="1390669791"/>
    <n v="1388077791"/>
    <x v="0"/>
    <n v="0"/>
    <x v="1"/>
    <x v="5"/>
    <n v="0"/>
    <x v="0"/>
    <x v="0"/>
    <x v="5"/>
  </r>
  <r>
    <n v="452"/>
    <x v="452"/>
    <x v="451"/>
    <n v="750"/>
    <n v="480"/>
    <x v="2"/>
    <x v="0"/>
    <x v="0"/>
    <n v="1431536015"/>
    <n v="1428944015"/>
    <x v="0"/>
    <n v="12"/>
    <x v="1"/>
    <x v="5"/>
    <n v="64"/>
    <x v="0"/>
    <x v="0"/>
    <x v="5"/>
  </r>
  <r>
    <n v="453"/>
    <x v="453"/>
    <x v="452"/>
    <n v="94875"/>
    <n v="26"/>
    <x v="2"/>
    <x v="0"/>
    <x v="0"/>
    <n v="1424375279"/>
    <n v="1422992879"/>
    <x v="0"/>
    <n v="2"/>
    <x v="1"/>
    <x v="5"/>
    <n v="2.7404479578392621E-2"/>
    <x v="0"/>
    <x v="0"/>
    <x v="5"/>
  </r>
  <r>
    <n v="454"/>
    <x v="454"/>
    <x v="453"/>
    <n v="10000"/>
    <n v="82"/>
    <x v="2"/>
    <x v="0"/>
    <x v="0"/>
    <n v="1417007640"/>
    <n v="1414343571"/>
    <x v="0"/>
    <n v="5"/>
    <x v="1"/>
    <x v="5"/>
    <n v="0.82000000000000006"/>
    <x v="0"/>
    <x v="0"/>
    <x v="5"/>
  </r>
  <r>
    <n v="455"/>
    <x v="455"/>
    <x v="454"/>
    <n v="65000"/>
    <n v="45"/>
    <x v="2"/>
    <x v="0"/>
    <x v="0"/>
    <n v="1334622660"/>
    <n v="1330733022"/>
    <x v="0"/>
    <n v="2"/>
    <x v="1"/>
    <x v="5"/>
    <n v="6.9230769230769221E-2"/>
    <x v="0"/>
    <x v="0"/>
    <x v="5"/>
  </r>
  <r>
    <n v="456"/>
    <x v="456"/>
    <x v="455"/>
    <n v="8888"/>
    <n v="61"/>
    <x v="2"/>
    <x v="0"/>
    <x v="0"/>
    <n v="1382414340"/>
    <n v="1380559201"/>
    <x v="0"/>
    <n v="3"/>
    <x v="1"/>
    <x v="5"/>
    <n v="0.68631863186318631"/>
    <x v="0"/>
    <x v="0"/>
    <x v="5"/>
  </r>
  <r>
    <n v="457"/>
    <x v="457"/>
    <x v="456"/>
    <n v="20000"/>
    <n v="0"/>
    <x v="2"/>
    <x v="5"/>
    <x v="5"/>
    <n v="1408213512"/>
    <n v="1405621512"/>
    <x v="0"/>
    <n v="0"/>
    <x v="1"/>
    <x v="5"/>
    <n v="0"/>
    <x v="0"/>
    <x v="0"/>
    <x v="5"/>
  </r>
  <r>
    <n v="458"/>
    <x v="458"/>
    <x v="457"/>
    <n v="10000"/>
    <n v="821"/>
    <x v="2"/>
    <x v="1"/>
    <x v="1"/>
    <n v="1368550060"/>
    <n v="1365958060"/>
    <x v="0"/>
    <n v="49"/>
    <x v="1"/>
    <x v="5"/>
    <n v="8.2100000000000009"/>
    <x v="0"/>
    <x v="0"/>
    <x v="5"/>
  </r>
  <r>
    <n v="459"/>
    <x v="459"/>
    <x v="458"/>
    <n v="39000"/>
    <n v="25"/>
    <x v="2"/>
    <x v="0"/>
    <x v="0"/>
    <n v="1321201327"/>
    <n v="1316013727"/>
    <x v="0"/>
    <n v="1"/>
    <x v="1"/>
    <x v="5"/>
    <n v="6.4102564102564097E-2"/>
    <x v="0"/>
    <x v="0"/>
    <x v="5"/>
  </r>
  <r>
    <n v="460"/>
    <x v="460"/>
    <x v="459"/>
    <n v="8500"/>
    <n v="25"/>
    <x v="2"/>
    <x v="0"/>
    <x v="0"/>
    <n v="1401595200"/>
    <n v="1398862875"/>
    <x v="0"/>
    <n v="2"/>
    <x v="1"/>
    <x v="5"/>
    <n v="0.29411764705882354"/>
    <x v="0"/>
    <x v="0"/>
    <x v="5"/>
  </r>
  <r>
    <n v="461"/>
    <x v="461"/>
    <x v="460"/>
    <n v="550"/>
    <n v="0"/>
    <x v="2"/>
    <x v="1"/>
    <x v="1"/>
    <n v="1370204367"/>
    <n v="1368476367"/>
    <x v="0"/>
    <n v="0"/>
    <x v="1"/>
    <x v="5"/>
    <n v="0"/>
    <x v="0"/>
    <x v="0"/>
    <x v="5"/>
  </r>
  <r>
    <n v="462"/>
    <x v="462"/>
    <x v="461"/>
    <n v="100000"/>
    <n v="0"/>
    <x v="2"/>
    <x v="0"/>
    <x v="0"/>
    <n v="1312945341"/>
    <n v="1307761341"/>
    <x v="0"/>
    <n v="0"/>
    <x v="1"/>
    <x v="5"/>
    <n v="0"/>
    <x v="0"/>
    <x v="0"/>
    <x v="5"/>
  </r>
  <r>
    <n v="463"/>
    <x v="463"/>
    <x v="462"/>
    <n v="55000"/>
    <n v="1250"/>
    <x v="2"/>
    <x v="0"/>
    <x v="0"/>
    <n v="1316883753"/>
    <n v="1311699753"/>
    <x v="0"/>
    <n v="11"/>
    <x v="1"/>
    <x v="5"/>
    <n v="2.2727272727272729"/>
    <x v="0"/>
    <x v="0"/>
    <x v="5"/>
  </r>
  <r>
    <n v="464"/>
    <x v="464"/>
    <x v="463"/>
    <n v="1010"/>
    <n v="1"/>
    <x v="2"/>
    <x v="12"/>
    <x v="3"/>
    <n v="1463602935"/>
    <n v="1461874935"/>
    <x v="0"/>
    <n v="1"/>
    <x v="1"/>
    <x v="5"/>
    <n v="9.9009900990099015E-2"/>
    <x v="0"/>
    <x v="0"/>
    <x v="5"/>
  </r>
  <r>
    <n v="465"/>
    <x v="465"/>
    <x v="464"/>
    <n v="512"/>
    <n v="138"/>
    <x v="2"/>
    <x v="0"/>
    <x v="0"/>
    <n v="1403837574"/>
    <n v="1402455174"/>
    <x v="0"/>
    <n v="8"/>
    <x v="1"/>
    <x v="5"/>
    <n v="26.953125"/>
    <x v="0"/>
    <x v="0"/>
    <x v="5"/>
  </r>
  <r>
    <n v="466"/>
    <x v="466"/>
    <x v="465"/>
    <n v="10000"/>
    <n v="76"/>
    <x v="2"/>
    <x v="0"/>
    <x v="0"/>
    <n v="1347057464"/>
    <n v="1344465464"/>
    <x v="0"/>
    <n v="5"/>
    <x v="1"/>
    <x v="5"/>
    <n v="0.76"/>
    <x v="0"/>
    <x v="0"/>
    <x v="5"/>
  </r>
  <r>
    <n v="467"/>
    <x v="467"/>
    <x v="466"/>
    <n v="20000"/>
    <n v="4315"/>
    <x v="2"/>
    <x v="0"/>
    <x v="0"/>
    <n v="1348849134"/>
    <n v="1344961134"/>
    <x v="0"/>
    <n v="39"/>
    <x v="1"/>
    <x v="5"/>
    <n v="21.574999999999999"/>
    <x v="0"/>
    <x v="0"/>
    <x v="5"/>
  </r>
  <r>
    <n v="468"/>
    <x v="468"/>
    <x v="467"/>
    <n v="7500"/>
    <n v="0"/>
    <x v="2"/>
    <x v="0"/>
    <x v="0"/>
    <n v="1341978665"/>
    <n v="1336795283"/>
    <x v="0"/>
    <n v="0"/>
    <x v="1"/>
    <x v="5"/>
    <n v="0"/>
    <x v="0"/>
    <x v="0"/>
    <x v="5"/>
  </r>
  <r>
    <n v="469"/>
    <x v="469"/>
    <x v="468"/>
    <n v="6000"/>
    <n v="0"/>
    <x v="2"/>
    <x v="1"/>
    <x v="1"/>
    <n v="1409960724"/>
    <n v="1404776724"/>
    <x v="0"/>
    <n v="0"/>
    <x v="1"/>
    <x v="5"/>
    <n v="0"/>
    <x v="0"/>
    <x v="0"/>
    <x v="5"/>
  </r>
  <r>
    <n v="470"/>
    <x v="470"/>
    <x v="469"/>
    <n v="5000"/>
    <n v="51"/>
    <x v="2"/>
    <x v="0"/>
    <x v="0"/>
    <n v="1389844800"/>
    <n v="1385524889"/>
    <x v="0"/>
    <n v="2"/>
    <x v="1"/>
    <x v="5"/>
    <n v="1.02"/>
    <x v="0"/>
    <x v="0"/>
    <x v="5"/>
  </r>
  <r>
    <n v="471"/>
    <x v="471"/>
    <x v="470"/>
    <n v="55000"/>
    <n v="6541"/>
    <x v="2"/>
    <x v="0"/>
    <x v="0"/>
    <n v="1397924379"/>
    <n v="1394039979"/>
    <x v="0"/>
    <n v="170"/>
    <x v="1"/>
    <x v="5"/>
    <n v="11.892727272727273"/>
    <x v="0"/>
    <x v="0"/>
    <x v="5"/>
  </r>
  <r>
    <n v="472"/>
    <x v="472"/>
    <x v="471"/>
    <n v="800"/>
    <n v="141"/>
    <x v="2"/>
    <x v="0"/>
    <x v="0"/>
    <n v="1408831718"/>
    <n v="1406239718"/>
    <x v="0"/>
    <n v="5"/>
    <x v="1"/>
    <x v="5"/>
    <n v="17.625"/>
    <x v="0"/>
    <x v="0"/>
    <x v="5"/>
  </r>
  <r>
    <n v="473"/>
    <x v="473"/>
    <x v="472"/>
    <n v="30000"/>
    <n v="861"/>
    <x v="2"/>
    <x v="0"/>
    <x v="0"/>
    <n v="1410972319"/>
    <n v="1408380319"/>
    <x v="0"/>
    <n v="14"/>
    <x v="1"/>
    <x v="5"/>
    <n v="2.87"/>
    <x v="0"/>
    <x v="0"/>
    <x v="5"/>
  </r>
  <r>
    <n v="474"/>
    <x v="474"/>
    <x v="473"/>
    <n v="3300"/>
    <n v="1"/>
    <x v="2"/>
    <x v="0"/>
    <x v="0"/>
    <n v="1487318029"/>
    <n v="1484726029"/>
    <x v="0"/>
    <n v="1"/>
    <x v="1"/>
    <x v="5"/>
    <n v="3.0303030303030304E-2"/>
    <x v="0"/>
    <x v="0"/>
    <x v="5"/>
  </r>
  <r>
    <n v="475"/>
    <x v="475"/>
    <x v="474"/>
    <n v="2000"/>
    <n v="0"/>
    <x v="2"/>
    <x v="0"/>
    <x v="0"/>
    <n v="1430877843"/>
    <n v="1428285843"/>
    <x v="0"/>
    <n v="0"/>
    <x v="1"/>
    <x v="5"/>
    <n v="0"/>
    <x v="0"/>
    <x v="0"/>
    <x v="5"/>
  </r>
  <r>
    <n v="476"/>
    <x v="476"/>
    <x v="475"/>
    <n v="220000"/>
    <n v="4906.59"/>
    <x v="2"/>
    <x v="0"/>
    <x v="0"/>
    <n v="1401767940"/>
    <n v="1398727441"/>
    <x v="0"/>
    <n v="124"/>
    <x v="1"/>
    <x v="5"/>
    <n v="2.230268181818182"/>
    <x v="0"/>
    <x v="0"/>
    <x v="5"/>
  </r>
  <r>
    <n v="477"/>
    <x v="477"/>
    <x v="476"/>
    <n v="1500"/>
    <n v="0"/>
    <x v="2"/>
    <x v="0"/>
    <x v="0"/>
    <n v="1337371334"/>
    <n v="1332187334"/>
    <x v="0"/>
    <n v="0"/>
    <x v="1"/>
    <x v="5"/>
    <n v="0"/>
    <x v="0"/>
    <x v="0"/>
    <x v="5"/>
  </r>
  <r>
    <n v="478"/>
    <x v="478"/>
    <x v="477"/>
    <n v="10000"/>
    <n v="0"/>
    <x v="2"/>
    <x v="0"/>
    <x v="0"/>
    <n v="1427921509"/>
    <n v="1425333109"/>
    <x v="0"/>
    <n v="0"/>
    <x v="1"/>
    <x v="5"/>
    <n v="0"/>
    <x v="0"/>
    <x v="0"/>
    <x v="5"/>
  </r>
  <r>
    <n v="479"/>
    <x v="479"/>
    <x v="478"/>
    <n v="15000"/>
    <n v="4884"/>
    <x v="2"/>
    <x v="0"/>
    <x v="0"/>
    <n v="1416566835"/>
    <n v="1411379235"/>
    <x v="0"/>
    <n v="55"/>
    <x v="1"/>
    <x v="5"/>
    <n v="32.56"/>
    <x v="0"/>
    <x v="0"/>
    <x v="5"/>
  </r>
  <r>
    <n v="480"/>
    <x v="480"/>
    <x v="479"/>
    <n v="40000"/>
    <n v="7764"/>
    <x v="2"/>
    <x v="0"/>
    <x v="0"/>
    <n v="1376049615"/>
    <n v="1373457615"/>
    <x v="0"/>
    <n v="140"/>
    <x v="1"/>
    <x v="5"/>
    <n v="19.41"/>
    <x v="0"/>
    <x v="0"/>
    <x v="5"/>
  </r>
  <r>
    <n v="481"/>
    <x v="481"/>
    <x v="480"/>
    <n v="30000"/>
    <n v="1830"/>
    <x v="2"/>
    <x v="0"/>
    <x v="0"/>
    <n v="1349885289"/>
    <n v="1347293289"/>
    <x v="0"/>
    <n v="21"/>
    <x v="1"/>
    <x v="5"/>
    <n v="6.1"/>
    <x v="0"/>
    <x v="0"/>
    <x v="5"/>
  </r>
  <r>
    <n v="482"/>
    <x v="482"/>
    <x v="481"/>
    <n v="10000"/>
    <n v="10"/>
    <x v="2"/>
    <x v="0"/>
    <x v="0"/>
    <n v="1460644440"/>
    <n v="1458336690"/>
    <x v="0"/>
    <n v="1"/>
    <x v="1"/>
    <x v="5"/>
    <n v="0.1"/>
    <x v="0"/>
    <x v="0"/>
    <x v="5"/>
  </r>
  <r>
    <n v="483"/>
    <x v="483"/>
    <x v="482"/>
    <n v="15000"/>
    <n v="7530"/>
    <x v="2"/>
    <x v="1"/>
    <x v="1"/>
    <n v="1359434672"/>
    <n v="1354250672"/>
    <x v="0"/>
    <n v="147"/>
    <x v="1"/>
    <x v="5"/>
    <n v="50.2"/>
    <x v="0"/>
    <x v="0"/>
    <x v="5"/>
  </r>
  <r>
    <n v="484"/>
    <x v="484"/>
    <x v="483"/>
    <n v="80000"/>
    <n v="149"/>
    <x v="2"/>
    <x v="1"/>
    <x v="1"/>
    <n v="1446766372"/>
    <n v="1443220372"/>
    <x v="0"/>
    <n v="11"/>
    <x v="1"/>
    <x v="5"/>
    <n v="0.18625"/>
    <x v="0"/>
    <x v="0"/>
    <x v="5"/>
  </r>
  <r>
    <n v="485"/>
    <x v="485"/>
    <x v="484"/>
    <n v="37956"/>
    <n v="8315.01"/>
    <x v="2"/>
    <x v="1"/>
    <x v="1"/>
    <n v="1368792499"/>
    <n v="1366200499"/>
    <x v="0"/>
    <n v="125"/>
    <x v="1"/>
    <x v="5"/>
    <n v="21.906971229845084"/>
    <x v="0"/>
    <x v="0"/>
    <x v="5"/>
  </r>
  <r>
    <n v="486"/>
    <x v="486"/>
    <x v="485"/>
    <n v="550000"/>
    <n v="50"/>
    <x v="2"/>
    <x v="2"/>
    <x v="2"/>
    <n v="1401662239"/>
    <n v="1399070239"/>
    <x v="0"/>
    <n v="1"/>
    <x v="1"/>
    <x v="5"/>
    <n v="9.0909090909090905E-3"/>
    <x v="0"/>
    <x v="0"/>
    <x v="5"/>
  </r>
  <r>
    <n v="487"/>
    <x v="487"/>
    <x v="486"/>
    <n v="50000"/>
    <n v="0"/>
    <x v="2"/>
    <x v="5"/>
    <x v="5"/>
    <n v="1482678994"/>
    <n v="1477491394"/>
    <x v="0"/>
    <n v="0"/>
    <x v="1"/>
    <x v="5"/>
    <n v="0"/>
    <x v="0"/>
    <x v="0"/>
    <x v="5"/>
  </r>
  <r>
    <n v="488"/>
    <x v="488"/>
    <x v="487"/>
    <n v="12000"/>
    <n v="0"/>
    <x v="2"/>
    <x v="0"/>
    <x v="0"/>
    <n v="1483924700"/>
    <n v="1481332700"/>
    <x v="0"/>
    <n v="0"/>
    <x v="1"/>
    <x v="5"/>
    <n v="0"/>
    <x v="0"/>
    <x v="0"/>
    <x v="5"/>
  </r>
  <r>
    <n v="489"/>
    <x v="489"/>
    <x v="488"/>
    <n v="74997"/>
    <n v="215"/>
    <x v="2"/>
    <x v="0"/>
    <x v="0"/>
    <n v="1325763180"/>
    <n v="1323084816"/>
    <x v="0"/>
    <n v="3"/>
    <x v="1"/>
    <x v="5"/>
    <n v="0.28667813379201834"/>
    <x v="0"/>
    <x v="0"/>
    <x v="5"/>
  </r>
  <r>
    <n v="490"/>
    <x v="490"/>
    <x v="489"/>
    <n v="1000"/>
    <n v="0"/>
    <x v="2"/>
    <x v="0"/>
    <x v="0"/>
    <n v="1345677285"/>
    <n v="1343085285"/>
    <x v="0"/>
    <n v="0"/>
    <x v="1"/>
    <x v="5"/>
    <n v="0"/>
    <x v="0"/>
    <x v="0"/>
    <x v="5"/>
  </r>
  <r>
    <n v="491"/>
    <x v="491"/>
    <x v="490"/>
    <n v="10000"/>
    <n v="0"/>
    <x v="2"/>
    <x v="0"/>
    <x v="0"/>
    <n v="1453937699"/>
    <n v="1451345699"/>
    <x v="0"/>
    <n v="0"/>
    <x v="1"/>
    <x v="5"/>
    <n v="0"/>
    <x v="0"/>
    <x v="0"/>
    <x v="5"/>
  </r>
  <r>
    <n v="492"/>
    <x v="492"/>
    <x v="491"/>
    <n v="10000000"/>
    <n v="0"/>
    <x v="2"/>
    <x v="11"/>
    <x v="9"/>
    <n v="1476319830"/>
    <n v="1471135830"/>
    <x v="0"/>
    <n v="0"/>
    <x v="1"/>
    <x v="5"/>
    <n v="0"/>
    <x v="0"/>
    <x v="0"/>
    <x v="5"/>
  </r>
  <r>
    <n v="493"/>
    <x v="493"/>
    <x v="492"/>
    <n v="30000"/>
    <n v="0"/>
    <x v="2"/>
    <x v="1"/>
    <x v="1"/>
    <n v="1432142738"/>
    <n v="1429550738"/>
    <x v="0"/>
    <n v="0"/>
    <x v="1"/>
    <x v="5"/>
    <n v="0"/>
    <x v="0"/>
    <x v="0"/>
    <x v="5"/>
  </r>
  <r>
    <n v="494"/>
    <x v="494"/>
    <x v="493"/>
    <n v="20000"/>
    <n v="31"/>
    <x v="2"/>
    <x v="0"/>
    <x v="0"/>
    <n v="1404356400"/>
    <n v="1402343765"/>
    <x v="0"/>
    <n v="3"/>
    <x v="1"/>
    <x v="5"/>
    <n v="0.155"/>
    <x v="0"/>
    <x v="0"/>
    <x v="5"/>
  </r>
  <r>
    <n v="495"/>
    <x v="495"/>
    <x v="494"/>
    <n v="7000"/>
    <n v="0"/>
    <x v="2"/>
    <x v="0"/>
    <x v="0"/>
    <n v="1437076305"/>
    <n v="1434484305"/>
    <x v="0"/>
    <n v="0"/>
    <x v="1"/>
    <x v="5"/>
    <n v="0"/>
    <x v="0"/>
    <x v="0"/>
    <x v="5"/>
  </r>
  <r>
    <n v="496"/>
    <x v="496"/>
    <x v="495"/>
    <n v="60000"/>
    <n v="1"/>
    <x v="2"/>
    <x v="0"/>
    <x v="0"/>
    <n v="1392070874"/>
    <n v="1386886874"/>
    <x v="0"/>
    <n v="1"/>
    <x v="1"/>
    <x v="5"/>
    <n v="1.6666666666666668E-3"/>
    <x v="0"/>
    <x v="0"/>
    <x v="5"/>
  </r>
  <r>
    <n v="497"/>
    <x v="497"/>
    <x v="496"/>
    <n v="4480"/>
    <n v="30"/>
    <x v="2"/>
    <x v="0"/>
    <x v="0"/>
    <n v="1419483600"/>
    <n v="1414889665"/>
    <x v="0"/>
    <n v="3"/>
    <x v="1"/>
    <x v="5"/>
    <n v="0.6696428571428571"/>
    <x v="0"/>
    <x v="0"/>
    <x v="5"/>
  </r>
  <r>
    <n v="498"/>
    <x v="498"/>
    <x v="497"/>
    <n v="65108"/>
    <n v="2994"/>
    <x v="2"/>
    <x v="0"/>
    <x v="0"/>
    <n v="1324664249"/>
    <n v="1321035449"/>
    <x v="0"/>
    <n v="22"/>
    <x v="1"/>
    <x v="5"/>
    <n v="4.5985132395404564"/>
    <x v="0"/>
    <x v="0"/>
    <x v="5"/>
  </r>
  <r>
    <n v="499"/>
    <x v="499"/>
    <x v="498"/>
    <n v="20000"/>
    <n v="1910"/>
    <x v="2"/>
    <x v="0"/>
    <x v="0"/>
    <n v="1255381140"/>
    <n v="1250630968"/>
    <x v="0"/>
    <n v="26"/>
    <x v="1"/>
    <x v="5"/>
    <n v="9.5500000000000007"/>
    <x v="0"/>
    <x v="0"/>
    <x v="5"/>
  </r>
  <r>
    <n v="500"/>
    <x v="500"/>
    <x v="499"/>
    <n v="6500"/>
    <n v="215"/>
    <x v="2"/>
    <x v="0"/>
    <x v="0"/>
    <n v="1273356960"/>
    <n v="1268255751"/>
    <x v="0"/>
    <n v="4"/>
    <x v="1"/>
    <x v="5"/>
    <n v="3.3076923076923079"/>
    <x v="0"/>
    <x v="0"/>
    <x v="5"/>
  </r>
  <r>
    <n v="501"/>
    <x v="501"/>
    <x v="500"/>
    <n v="10000"/>
    <n v="0"/>
    <x v="2"/>
    <x v="0"/>
    <x v="0"/>
    <n v="1310189851"/>
    <n v="1307597851"/>
    <x v="0"/>
    <n v="0"/>
    <x v="1"/>
    <x v="5"/>
    <n v="0"/>
    <x v="0"/>
    <x v="0"/>
    <x v="5"/>
  </r>
  <r>
    <n v="502"/>
    <x v="502"/>
    <x v="501"/>
    <n v="20000"/>
    <n v="230"/>
    <x v="2"/>
    <x v="0"/>
    <x v="0"/>
    <n v="1332073025"/>
    <n v="1329484625"/>
    <x v="0"/>
    <n v="4"/>
    <x v="1"/>
    <x v="5"/>
    <n v="1.1499999999999999"/>
    <x v="0"/>
    <x v="0"/>
    <x v="5"/>
  </r>
  <r>
    <n v="503"/>
    <x v="503"/>
    <x v="502"/>
    <n v="6500"/>
    <n v="114"/>
    <x v="2"/>
    <x v="1"/>
    <x v="1"/>
    <n v="1421498303"/>
    <n v="1418906303"/>
    <x v="0"/>
    <n v="9"/>
    <x v="1"/>
    <x v="5"/>
    <n v="1.7538461538461538"/>
    <x v="0"/>
    <x v="0"/>
    <x v="5"/>
  </r>
  <r>
    <n v="504"/>
    <x v="504"/>
    <x v="503"/>
    <n v="24500"/>
    <n v="335"/>
    <x v="2"/>
    <x v="0"/>
    <x v="0"/>
    <n v="1334097387"/>
    <n v="1328916987"/>
    <x v="0"/>
    <n v="5"/>
    <x v="1"/>
    <x v="5"/>
    <n v="1.3673469387755102"/>
    <x v="0"/>
    <x v="0"/>
    <x v="5"/>
  </r>
  <r>
    <n v="505"/>
    <x v="505"/>
    <x v="504"/>
    <n v="12000"/>
    <n v="52"/>
    <x v="2"/>
    <x v="0"/>
    <x v="0"/>
    <n v="1451010086"/>
    <n v="1447122086"/>
    <x v="0"/>
    <n v="14"/>
    <x v="1"/>
    <x v="5"/>
    <n v="0.43333333333333329"/>
    <x v="0"/>
    <x v="0"/>
    <x v="5"/>
  </r>
  <r>
    <n v="506"/>
    <x v="506"/>
    <x v="505"/>
    <n v="200000"/>
    <n v="250"/>
    <x v="2"/>
    <x v="0"/>
    <x v="0"/>
    <n v="1376140520"/>
    <n v="1373548520"/>
    <x v="0"/>
    <n v="1"/>
    <x v="1"/>
    <x v="5"/>
    <n v="0.125"/>
    <x v="0"/>
    <x v="0"/>
    <x v="5"/>
  </r>
  <r>
    <n v="507"/>
    <x v="507"/>
    <x v="506"/>
    <n v="20000"/>
    <n v="640"/>
    <x v="2"/>
    <x v="0"/>
    <x v="0"/>
    <n v="1350687657"/>
    <n v="1346799657"/>
    <x v="0"/>
    <n v="10"/>
    <x v="1"/>
    <x v="5"/>
    <n v="3.2"/>
    <x v="0"/>
    <x v="0"/>
    <x v="5"/>
  </r>
  <r>
    <n v="508"/>
    <x v="508"/>
    <x v="507"/>
    <n v="50000"/>
    <n v="400"/>
    <x v="2"/>
    <x v="0"/>
    <x v="0"/>
    <n v="1337955240"/>
    <n v="1332808501"/>
    <x v="0"/>
    <n v="3"/>
    <x v="1"/>
    <x v="5"/>
    <n v="0.8"/>
    <x v="0"/>
    <x v="0"/>
    <x v="5"/>
  </r>
  <r>
    <n v="509"/>
    <x v="509"/>
    <x v="508"/>
    <n v="5000"/>
    <n v="10"/>
    <x v="2"/>
    <x v="1"/>
    <x v="1"/>
    <n v="1435504170"/>
    <n v="1432912170"/>
    <x v="0"/>
    <n v="1"/>
    <x v="1"/>
    <x v="5"/>
    <n v="0.2"/>
    <x v="0"/>
    <x v="0"/>
    <x v="5"/>
  </r>
  <r>
    <n v="510"/>
    <x v="510"/>
    <x v="509"/>
    <n v="14000"/>
    <n v="0"/>
    <x v="2"/>
    <x v="0"/>
    <x v="0"/>
    <n v="1456805639"/>
    <n v="1454213639"/>
    <x v="0"/>
    <n v="0"/>
    <x v="1"/>
    <x v="5"/>
    <n v="0"/>
    <x v="0"/>
    <x v="0"/>
    <x v="5"/>
  </r>
  <r>
    <n v="511"/>
    <x v="511"/>
    <x v="510"/>
    <n v="5000"/>
    <n v="150"/>
    <x v="2"/>
    <x v="0"/>
    <x v="0"/>
    <n v="1365228982"/>
    <n v="1362640582"/>
    <x v="0"/>
    <n v="5"/>
    <x v="1"/>
    <x v="5"/>
    <n v="3"/>
    <x v="0"/>
    <x v="0"/>
    <x v="5"/>
  </r>
  <r>
    <n v="512"/>
    <x v="512"/>
    <x v="511"/>
    <n v="8000"/>
    <n v="11"/>
    <x v="2"/>
    <x v="0"/>
    <x v="0"/>
    <n v="1479667727"/>
    <n v="1475776127"/>
    <x v="0"/>
    <n v="2"/>
    <x v="1"/>
    <x v="5"/>
    <n v="0.13749999999999998"/>
    <x v="0"/>
    <x v="0"/>
    <x v="5"/>
  </r>
  <r>
    <n v="513"/>
    <x v="513"/>
    <x v="512"/>
    <n v="50000"/>
    <n v="6962"/>
    <x v="2"/>
    <x v="0"/>
    <x v="0"/>
    <n v="1471244400"/>
    <n v="1467387705"/>
    <x v="0"/>
    <n v="68"/>
    <x v="1"/>
    <x v="5"/>
    <n v="13.923999999999999"/>
    <x v="0"/>
    <x v="0"/>
    <x v="5"/>
  </r>
  <r>
    <n v="514"/>
    <x v="514"/>
    <x v="513"/>
    <n v="1500"/>
    <n v="50"/>
    <x v="2"/>
    <x v="5"/>
    <x v="5"/>
    <n v="1407595447"/>
    <n v="1405003447"/>
    <x v="0"/>
    <n v="3"/>
    <x v="1"/>
    <x v="5"/>
    <n v="3.3333333333333335"/>
    <x v="0"/>
    <x v="0"/>
    <x v="5"/>
  </r>
  <r>
    <n v="515"/>
    <x v="515"/>
    <x v="514"/>
    <n v="97000"/>
    <n v="24651"/>
    <x v="2"/>
    <x v="0"/>
    <x v="0"/>
    <n v="1451389601"/>
    <n v="1447933601"/>
    <x v="0"/>
    <n v="34"/>
    <x v="1"/>
    <x v="5"/>
    <n v="25.41340206185567"/>
    <x v="0"/>
    <x v="0"/>
    <x v="5"/>
  </r>
  <r>
    <n v="516"/>
    <x v="516"/>
    <x v="515"/>
    <n v="5000"/>
    <n v="0"/>
    <x v="2"/>
    <x v="1"/>
    <x v="1"/>
    <n v="1432752080"/>
    <n v="1427568080"/>
    <x v="0"/>
    <n v="0"/>
    <x v="1"/>
    <x v="5"/>
    <n v="0"/>
    <x v="0"/>
    <x v="0"/>
    <x v="5"/>
  </r>
  <r>
    <n v="517"/>
    <x v="517"/>
    <x v="516"/>
    <n v="15000"/>
    <n v="205"/>
    <x v="2"/>
    <x v="0"/>
    <x v="0"/>
    <n v="1486046761"/>
    <n v="1483454761"/>
    <x v="0"/>
    <n v="3"/>
    <x v="1"/>
    <x v="5"/>
    <n v="1.3666666666666667"/>
    <x v="0"/>
    <x v="0"/>
    <x v="5"/>
  </r>
  <r>
    <n v="518"/>
    <x v="518"/>
    <x v="517"/>
    <n v="7175"/>
    <n v="0"/>
    <x v="2"/>
    <x v="0"/>
    <x v="0"/>
    <n v="1441550760"/>
    <n v="1438958824"/>
    <x v="0"/>
    <n v="0"/>
    <x v="1"/>
    <x v="5"/>
    <n v="0"/>
    <x v="0"/>
    <x v="0"/>
    <x v="5"/>
  </r>
  <r>
    <n v="519"/>
    <x v="519"/>
    <x v="518"/>
    <n v="12001"/>
    <n v="2746"/>
    <x v="2"/>
    <x v="0"/>
    <x v="0"/>
    <n v="1354699421"/>
    <n v="1352107421"/>
    <x v="0"/>
    <n v="70"/>
    <x v="1"/>
    <x v="5"/>
    <n v="22.881426547787683"/>
    <x v="0"/>
    <x v="0"/>
    <x v="5"/>
  </r>
  <r>
    <n v="520"/>
    <x v="520"/>
    <x v="519"/>
    <n v="5000"/>
    <n v="5105"/>
    <x v="0"/>
    <x v="1"/>
    <x v="1"/>
    <n v="1449766261"/>
    <n v="1447174261"/>
    <x v="0"/>
    <n v="34"/>
    <x v="0"/>
    <x v="6"/>
    <n v="102.1"/>
    <x v="0"/>
    <x v="1"/>
    <x v="6"/>
  </r>
  <r>
    <n v="521"/>
    <x v="521"/>
    <x v="520"/>
    <n v="5000"/>
    <n v="5232"/>
    <x v="0"/>
    <x v="0"/>
    <x v="0"/>
    <n v="1477976340"/>
    <n v="1475460819"/>
    <x v="0"/>
    <n v="56"/>
    <x v="0"/>
    <x v="6"/>
    <n v="104.64"/>
    <x v="0"/>
    <x v="1"/>
    <x v="6"/>
  </r>
  <r>
    <n v="522"/>
    <x v="522"/>
    <x v="521"/>
    <n v="3000"/>
    <n v="3440"/>
    <x v="0"/>
    <x v="0"/>
    <x v="0"/>
    <n v="1458518325"/>
    <n v="1456793925"/>
    <x v="0"/>
    <n v="31"/>
    <x v="0"/>
    <x v="6"/>
    <n v="114.66666666666667"/>
    <x v="0"/>
    <x v="1"/>
    <x v="6"/>
  </r>
  <r>
    <n v="523"/>
    <x v="523"/>
    <x v="522"/>
    <n v="5000"/>
    <n v="6030"/>
    <x v="0"/>
    <x v="0"/>
    <x v="0"/>
    <n v="1442805076"/>
    <n v="1440213076"/>
    <x v="0"/>
    <n v="84"/>
    <x v="0"/>
    <x v="6"/>
    <n v="120.6"/>
    <x v="0"/>
    <x v="1"/>
    <x v="6"/>
  </r>
  <r>
    <n v="524"/>
    <x v="524"/>
    <x v="523"/>
    <n v="3500"/>
    <n v="3803.55"/>
    <x v="0"/>
    <x v="1"/>
    <x v="1"/>
    <n v="1464801169"/>
    <n v="1462209169"/>
    <x v="0"/>
    <n v="130"/>
    <x v="0"/>
    <x v="6"/>
    <n v="108.67285714285715"/>
    <x v="0"/>
    <x v="1"/>
    <x v="6"/>
  </r>
  <r>
    <n v="525"/>
    <x v="525"/>
    <x v="524"/>
    <n v="12000"/>
    <n v="12000"/>
    <x v="0"/>
    <x v="0"/>
    <x v="0"/>
    <n v="1410601041"/>
    <n v="1406713041"/>
    <x v="0"/>
    <n v="12"/>
    <x v="0"/>
    <x v="6"/>
    <n v="100"/>
    <x v="0"/>
    <x v="1"/>
    <x v="6"/>
  </r>
  <r>
    <n v="526"/>
    <x v="526"/>
    <x v="525"/>
    <n v="1500"/>
    <n v="1710"/>
    <x v="0"/>
    <x v="1"/>
    <x v="1"/>
    <n v="1438966800"/>
    <n v="1436278344"/>
    <x v="0"/>
    <n v="23"/>
    <x v="0"/>
    <x v="6"/>
    <n v="113.99999999999999"/>
    <x v="0"/>
    <x v="1"/>
    <x v="6"/>
  </r>
  <r>
    <n v="527"/>
    <x v="527"/>
    <x v="526"/>
    <n v="10000"/>
    <n v="10085"/>
    <x v="0"/>
    <x v="0"/>
    <x v="0"/>
    <n v="1487347500"/>
    <n v="1484715366"/>
    <x v="0"/>
    <n v="158"/>
    <x v="0"/>
    <x v="6"/>
    <n v="100.85"/>
    <x v="0"/>
    <x v="1"/>
    <x v="6"/>
  </r>
  <r>
    <n v="528"/>
    <x v="528"/>
    <x v="527"/>
    <n v="1150"/>
    <n v="1330"/>
    <x v="0"/>
    <x v="0"/>
    <x v="0"/>
    <n v="1434921600"/>
    <n v="1433109907"/>
    <x v="0"/>
    <n v="30"/>
    <x v="0"/>
    <x v="6"/>
    <n v="115.65217391304347"/>
    <x v="0"/>
    <x v="1"/>
    <x v="6"/>
  </r>
  <r>
    <n v="529"/>
    <x v="529"/>
    <x v="528"/>
    <n v="1200"/>
    <n v="1565"/>
    <x v="0"/>
    <x v="5"/>
    <x v="5"/>
    <n v="1484110800"/>
    <n v="1482281094"/>
    <x v="0"/>
    <n v="18"/>
    <x v="0"/>
    <x v="6"/>
    <n v="130.41666666666666"/>
    <x v="0"/>
    <x v="1"/>
    <x v="6"/>
  </r>
  <r>
    <n v="530"/>
    <x v="530"/>
    <x v="529"/>
    <n v="3405"/>
    <n v="3670"/>
    <x v="0"/>
    <x v="0"/>
    <x v="0"/>
    <n v="1435111200"/>
    <n v="1433254268"/>
    <x v="0"/>
    <n v="29"/>
    <x v="0"/>
    <x v="6"/>
    <n v="107.78267254038178"/>
    <x v="0"/>
    <x v="1"/>
    <x v="6"/>
  </r>
  <r>
    <n v="531"/>
    <x v="531"/>
    <x v="530"/>
    <n v="4000"/>
    <n v="4000"/>
    <x v="0"/>
    <x v="0"/>
    <x v="0"/>
    <n v="1481957940"/>
    <n v="1478050429"/>
    <x v="0"/>
    <n v="31"/>
    <x v="0"/>
    <x v="6"/>
    <n v="100"/>
    <x v="0"/>
    <x v="1"/>
    <x v="6"/>
  </r>
  <r>
    <n v="532"/>
    <x v="532"/>
    <x v="531"/>
    <n v="10000"/>
    <n v="12325"/>
    <x v="0"/>
    <x v="0"/>
    <x v="0"/>
    <n v="1463098208"/>
    <n v="1460506208"/>
    <x v="0"/>
    <n v="173"/>
    <x v="0"/>
    <x v="6"/>
    <n v="123.25"/>
    <x v="0"/>
    <x v="1"/>
    <x v="6"/>
  </r>
  <r>
    <n v="533"/>
    <x v="533"/>
    <x v="532"/>
    <n v="2000"/>
    <n v="2004"/>
    <x v="0"/>
    <x v="1"/>
    <x v="1"/>
    <n v="1463394365"/>
    <n v="1461320765"/>
    <x v="0"/>
    <n v="17"/>
    <x v="0"/>
    <x v="6"/>
    <n v="100.2"/>
    <x v="0"/>
    <x v="1"/>
    <x v="6"/>
  </r>
  <r>
    <n v="534"/>
    <x v="534"/>
    <x v="533"/>
    <n v="15000"/>
    <n v="15700"/>
    <x v="0"/>
    <x v="10"/>
    <x v="8"/>
    <n v="1446418800"/>
    <n v="1443036470"/>
    <x v="0"/>
    <n v="48"/>
    <x v="0"/>
    <x v="6"/>
    <n v="104.66666666666666"/>
    <x v="0"/>
    <x v="1"/>
    <x v="6"/>
  </r>
  <r>
    <n v="535"/>
    <x v="535"/>
    <x v="534"/>
    <n v="2000"/>
    <n v="2050"/>
    <x v="0"/>
    <x v="1"/>
    <x v="1"/>
    <n v="1483707905"/>
    <n v="1481115905"/>
    <x v="0"/>
    <n v="59"/>
    <x v="0"/>
    <x v="6"/>
    <n v="102.49999999999999"/>
    <x v="0"/>
    <x v="1"/>
    <x v="6"/>
  </r>
  <r>
    <n v="536"/>
    <x v="536"/>
    <x v="535"/>
    <n v="3300"/>
    <n v="3902.5"/>
    <x v="0"/>
    <x v="1"/>
    <x v="1"/>
    <n v="1438624800"/>
    <n v="1435133807"/>
    <x v="0"/>
    <n v="39"/>
    <x v="0"/>
    <x v="6"/>
    <n v="118.25757575757576"/>
    <x v="0"/>
    <x v="1"/>
    <x v="6"/>
  </r>
  <r>
    <n v="537"/>
    <x v="537"/>
    <x v="536"/>
    <n v="2000"/>
    <n v="2410"/>
    <x v="0"/>
    <x v="0"/>
    <x v="0"/>
    <n v="1446665191"/>
    <n v="1444069591"/>
    <x v="0"/>
    <n v="59"/>
    <x v="0"/>
    <x v="6"/>
    <n v="120.5"/>
    <x v="0"/>
    <x v="1"/>
    <x v="6"/>
  </r>
  <r>
    <n v="538"/>
    <x v="538"/>
    <x v="537"/>
    <n v="5000"/>
    <n v="15121"/>
    <x v="0"/>
    <x v="0"/>
    <x v="0"/>
    <n v="1463166263"/>
    <n v="1460574263"/>
    <x v="0"/>
    <n v="60"/>
    <x v="0"/>
    <x v="6"/>
    <n v="302.42"/>
    <x v="0"/>
    <x v="1"/>
    <x v="6"/>
  </r>
  <r>
    <n v="539"/>
    <x v="539"/>
    <x v="538"/>
    <n v="500"/>
    <n v="503.22"/>
    <x v="0"/>
    <x v="1"/>
    <x v="1"/>
    <n v="1467681107"/>
    <n v="1465866707"/>
    <x v="0"/>
    <n v="20"/>
    <x v="0"/>
    <x v="6"/>
    <n v="100.64400000000001"/>
    <x v="0"/>
    <x v="1"/>
    <x v="6"/>
  </r>
  <r>
    <n v="540"/>
    <x v="540"/>
    <x v="539"/>
    <n v="15000"/>
    <n v="1"/>
    <x v="2"/>
    <x v="0"/>
    <x v="0"/>
    <n v="1423078606"/>
    <n v="1420486606"/>
    <x v="0"/>
    <n v="1"/>
    <x v="1"/>
    <x v="7"/>
    <n v="6.6666666666666671E-3"/>
    <x v="0"/>
    <x v="2"/>
    <x v="7"/>
  </r>
  <r>
    <n v="541"/>
    <x v="541"/>
    <x v="540"/>
    <n v="4500"/>
    <n v="25"/>
    <x v="2"/>
    <x v="0"/>
    <x v="0"/>
    <n v="1446080834"/>
    <n v="1443488834"/>
    <x v="0"/>
    <n v="1"/>
    <x v="1"/>
    <x v="7"/>
    <n v="0.55555555555555558"/>
    <x v="0"/>
    <x v="2"/>
    <x v="7"/>
  </r>
  <r>
    <n v="542"/>
    <x v="542"/>
    <x v="541"/>
    <n v="250000"/>
    <n v="1"/>
    <x v="2"/>
    <x v="0"/>
    <x v="0"/>
    <n v="1462293716"/>
    <n v="1457113316"/>
    <x v="0"/>
    <n v="1"/>
    <x v="1"/>
    <x v="7"/>
    <n v="3.9999999999999996E-4"/>
    <x v="0"/>
    <x v="2"/>
    <x v="7"/>
  </r>
  <r>
    <n v="543"/>
    <x v="543"/>
    <x v="542"/>
    <n v="22000"/>
    <n v="70"/>
    <x v="2"/>
    <x v="2"/>
    <x v="2"/>
    <n v="1414807962"/>
    <n v="1412215962"/>
    <x v="0"/>
    <n v="2"/>
    <x v="1"/>
    <x v="7"/>
    <n v="0.31818181818181818"/>
    <x v="0"/>
    <x v="2"/>
    <x v="7"/>
  </r>
  <r>
    <n v="544"/>
    <x v="544"/>
    <x v="543"/>
    <n v="500"/>
    <n v="6"/>
    <x v="2"/>
    <x v="0"/>
    <x v="0"/>
    <n v="1467647160"/>
    <n v="1465055160"/>
    <x v="0"/>
    <n v="2"/>
    <x v="1"/>
    <x v="7"/>
    <n v="1.2"/>
    <x v="0"/>
    <x v="2"/>
    <x v="7"/>
  </r>
  <r>
    <n v="545"/>
    <x v="545"/>
    <x v="544"/>
    <n v="50000"/>
    <n v="13692"/>
    <x v="2"/>
    <x v="6"/>
    <x v="3"/>
    <n v="1447600389"/>
    <n v="1444140789"/>
    <x v="0"/>
    <n v="34"/>
    <x v="1"/>
    <x v="7"/>
    <n v="27.383999999999997"/>
    <x v="0"/>
    <x v="2"/>
    <x v="7"/>
  </r>
  <r>
    <n v="546"/>
    <x v="546"/>
    <x v="545"/>
    <n v="60000"/>
    <n v="52"/>
    <x v="2"/>
    <x v="0"/>
    <x v="0"/>
    <n v="1445097715"/>
    <n v="1441209715"/>
    <x v="0"/>
    <n v="2"/>
    <x v="1"/>
    <x v="7"/>
    <n v="8.666666666666667E-2"/>
    <x v="0"/>
    <x v="2"/>
    <x v="7"/>
  </r>
  <r>
    <n v="547"/>
    <x v="547"/>
    <x v="546"/>
    <n v="7500"/>
    <n v="0"/>
    <x v="2"/>
    <x v="1"/>
    <x v="1"/>
    <n v="1455122564"/>
    <n v="1452530564"/>
    <x v="0"/>
    <n v="0"/>
    <x v="1"/>
    <x v="7"/>
    <n v="0"/>
    <x v="0"/>
    <x v="2"/>
    <x v="7"/>
  </r>
  <r>
    <n v="548"/>
    <x v="548"/>
    <x v="547"/>
    <n v="10000"/>
    <n v="9"/>
    <x v="2"/>
    <x v="1"/>
    <x v="1"/>
    <n v="1446154848"/>
    <n v="1443562848"/>
    <x v="0"/>
    <n v="1"/>
    <x v="1"/>
    <x v="7"/>
    <n v="0.09"/>
    <x v="0"/>
    <x v="2"/>
    <x v="7"/>
  </r>
  <r>
    <n v="549"/>
    <x v="549"/>
    <x v="548"/>
    <n v="2500"/>
    <n v="68"/>
    <x v="2"/>
    <x v="1"/>
    <x v="1"/>
    <n v="1436368622"/>
    <n v="1433776622"/>
    <x v="0"/>
    <n v="8"/>
    <x v="1"/>
    <x v="7"/>
    <n v="2.7199999999999998"/>
    <x v="0"/>
    <x v="2"/>
    <x v="7"/>
  </r>
  <r>
    <n v="550"/>
    <x v="550"/>
    <x v="549"/>
    <n v="5000"/>
    <n v="35"/>
    <x v="2"/>
    <x v="5"/>
    <x v="5"/>
    <n v="1485838800"/>
    <n v="1484756245"/>
    <x v="0"/>
    <n v="4"/>
    <x v="1"/>
    <x v="7"/>
    <n v="0.70000000000000007"/>
    <x v="0"/>
    <x v="2"/>
    <x v="7"/>
  </r>
  <r>
    <n v="551"/>
    <x v="551"/>
    <x v="550"/>
    <n v="75000"/>
    <n v="3781"/>
    <x v="2"/>
    <x v="0"/>
    <x v="0"/>
    <n v="1438451580"/>
    <n v="1434609424"/>
    <x v="0"/>
    <n v="28"/>
    <x v="1"/>
    <x v="7"/>
    <n v="5.0413333333333332"/>
    <x v="0"/>
    <x v="2"/>
    <x v="7"/>
  </r>
  <r>
    <n v="552"/>
    <x v="552"/>
    <x v="551"/>
    <n v="45000"/>
    <n v="0"/>
    <x v="2"/>
    <x v="5"/>
    <x v="5"/>
    <n v="1452350896"/>
    <n v="1447166896"/>
    <x v="0"/>
    <n v="0"/>
    <x v="1"/>
    <x v="7"/>
    <n v="0"/>
    <x v="0"/>
    <x v="2"/>
    <x v="7"/>
  </r>
  <r>
    <n v="553"/>
    <x v="553"/>
    <x v="552"/>
    <n v="25000"/>
    <n v="123"/>
    <x v="2"/>
    <x v="0"/>
    <x v="0"/>
    <n v="1415988991"/>
    <n v="1413393391"/>
    <x v="0"/>
    <n v="6"/>
    <x v="1"/>
    <x v="7"/>
    <n v="0.49199999999999999"/>
    <x v="0"/>
    <x v="2"/>
    <x v="7"/>
  </r>
  <r>
    <n v="554"/>
    <x v="554"/>
    <x v="553"/>
    <n v="3870"/>
    <n v="1416"/>
    <x v="2"/>
    <x v="0"/>
    <x v="0"/>
    <n v="1413735972"/>
    <n v="1411143972"/>
    <x v="0"/>
    <n v="22"/>
    <x v="1"/>
    <x v="7"/>
    <n v="36.589147286821706"/>
    <x v="0"/>
    <x v="2"/>
    <x v="7"/>
  </r>
  <r>
    <n v="555"/>
    <x v="555"/>
    <x v="554"/>
    <n v="7500"/>
    <n v="0"/>
    <x v="2"/>
    <x v="1"/>
    <x v="1"/>
    <n v="1465720143"/>
    <n v="1463128143"/>
    <x v="0"/>
    <n v="0"/>
    <x v="1"/>
    <x v="7"/>
    <n v="0"/>
    <x v="0"/>
    <x v="2"/>
    <x v="7"/>
  </r>
  <r>
    <n v="556"/>
    <x v="556"/>
    <x v="555"/>
    <n v="8000"/>
    <n v="200"/>
    <x v="2"/>
    <x v="0"/>
    <x v="0"/>
    <n v="1452112717"/>
    <n v="1449520717"/>
    <x v="0"/>
    <n v="1"/>
    <x v="1"/>
    <x v="7"/>
    <n v="2.5"/>
    <x v="0"/>
    <x v="2"/>
    <x v="7"/>
  </r>
  <r>
    <n v="557"/>
    <x v="557"/>
    <x v="556"/>
    <n v="150000"/>
    <n v="1366"/>
    <x v="2"/>
    <x v="12"/>
    <x v="3"/>
    <n v="1480721803"/>
    <n v="1478126203"/>
    <x v="0"/>
    <n v="20"/>
    <x v="1"/>
    <x v="7"/>
    <n v="0.91066666666666674"/>
    <x v="0"/>
    <x v="2"/>
    <x v="7"/>
  </r>
  <r>
    <n v="558"/>
    <x v="558"/>
    <x v="557"/>
    <n v="750"/>
    <n v="0"/>
    <x v="2"/>
    <x v="0"/>
    <x v="0"/>
    <n v="1427227905"/>
    <n v="1424639505"/>
    <x v="0"/>
    <n v="0"/>
    <x v="1"/>
    <x v="7"/>
    <n v="0"/>
    <x v="0"/>
    <x v="2"/>
    <x v="7"/>
  </r>
  <r>
    <n v="559"/>
    <x v="559"/>
    <x v="558"/>
    <n v="240000"/>
    <n v="50"/>
    <x v="2"/>
    <x v="0"/>
    <x v="0"/>
    <n v="1449989260"/>
    <n v="1447397260"/>
    <x v="0"/>
    <n v="1"/>
    <x v="1"/>
    <x v="7"/>
    <n v="2.0833333333333336E-2"/>
    <x v="0"/>
    <x v="2"/>
    <x v="7"/>
  </r>
  <r>
    <n v="560"/>
    <x v="560"/>
    <x v="559"/>
    <n v="100000"/>
    <n v="12"/>
    <x v="2"/>
    <x v="5"/>
    <x v="5"/>
    <n v="1418841045"/>
    <n v="1416249045"/>
    <x v="0"/>
    <n v="3"/>
    <x v="1"/>
    <x v="7"/>
    <n v="1.2E-2"/>
    <x v="0"/>
    <x v="2"/>
    <x v="7"/>
  </r>
  <r>
    <n v="561"/>
    <x v="561"/>
    <x v="560"/>
    <n v="15000"/>
    <n v="55"/>
    <x v="2"/>
    <x v="0"/>
    <x v="0"/>
    <n v="1445874513"/>
    <n v="1442850513"/>
    <x v="0"/>
    <n v="2"/>
    <x v="1"/>
    <x v="7"/>
    <n v="0.36666666666666664"/>
    <x v="0"/>
    <x v="2"/>
    <x v="7"/>
  </r>
  <r>
    <n v="562"/>
    <x v="562"/>
    <x v="561"/>
    <n v="50000"/>
    <n v="0"/>
    <x v="2"/>
    <x v="9"/>
    <x v="3"/>
    <n v="1482052815"/>
    <n v="1479460815"/>
    <x v="0"/>
    <n v="0"/>
    <x v="1"/>
    <x v="7"/>
    <n v="0"/>
    <x v="0"/>
    <x v="2"/>
    <x v="7"/>
  </r>
  <r>
    <n v="563"/>
    <x v="563"/>
    <x v="562"/>
    <n v="75000"/>
    <n v="68"/>
    <x v="2"/>
    <x v="2"/>
    <x v="2"/>
    <n v="1424137247"/>
    <n v="1421545247"/>
    <x v="0"/>
    <n v="2"/>
    <x v="1"/>
    <x v="7"/>
    <n v="9.0666666666666659E-2"/>
    <x v="0"/>
    <x v="2"/>
    <x v="7"/>
  </r>
  <r>
    <n v="564"/>
    <x v="564"/>
    <x v="563"/>
    <n v="18000"/>
    <n v="1"/>
    <x v="2"/>
    <x v="6"/>
    <x v="3"/>
    <n v="1457822275"/>
    <n v="1455230275"/>
    <x v="0"/>
    <n v="1"/>
    <x v="1"/>
    <x v="7"/>
    <n v="5.5555555555555558E-3"/>
    <x v="0"/>
    <x v="2"/>
    <x v="7"/>
  </r>
  <r>
    <n v="565"/>
    <x v="565"/>
    <x v="564"/>
    <n v="25000"/>
    <n v="0"/>
    <x v="2"/>
    <x v="1"/>
    <x v="1"/>
    <n v="1436554249"/>
    <n v="1433962249"/>
    <x v="0"/>
    <n v="0"/>
    <x v="1"/>
    <x v="7"/>
    <n v="0"/>
    <x v="0"/>
    <x v="2"/>
    <x v="7"/>
  </r>
  <r>
    <n v="566"/>
    <x v="566"/>
    <x v="565"/>
    <n v="5000"/>
    <n v="1"/>
    <x v="2"/>
    <x v="0"/>
    <x v="0"/>
    <n v="1468513533"/>
    <n v="1465921533"/>
    <x v="0"/>
    <n v="1"/>
    <x v="1"/>
    <x v="7"/>
    <n v="0.02"/>
    <x v="0"/>
    <x v="2"/>
    <x v="7"/>
  </r>
  <r>
    <n v="567"/>
    <x v="567"/>
    <x v="566"/>
    <n v="10000"/>
    <n v="0"/>
    <x v="2"/>
    <x v="0"/>
    <x v="0"/>
    <n v="1420143194"/>
    <n v="1417551194"/>
    <x v="0"/>
    <n v="0"/>
    <x v="1"/>
    <x v="7"/>
    <n v="0"/>
    <x v="0"/>
    <x v="2"/>
    <x v="7"/>
  </r>
  <r>
    <n v="568"/>
    <x v="568"/>
    <x v="567"/>
    <n v="24500"/>
    <n v="245"/>
    <x v="2"/>
    <x v="4"/>
    <x v="4"/>
    <n v="1452942000"/>
    <n v="1449785223"/>
    <x v="0"/>
    <n v="5"/>
    <x v="1"/>
    <x v="7"/>
    <n v="1"/>
    <x v="0"/>
    <x v="2"/>
    <x v="7"/>
  </r>
  <r>
    <n v="569"/>
    <x v="569"/>
    <x v="568"/>
    <n v="2500"/>
    <n v="20"/>
    <x v="2"/>
    <x v="5"/>
    <x v="5"/>
    <n v="1451679612"/>
    <n v="1449087612"/>
    <x v="0"/>
    <n v="1"/>
    <x v="1"/>
    <x v="7"/>
    <n v="0.8"/>
    <x v="0"/>
    <x v="2"/>
    <x v="7"/>
  </r>
  <r>
    <n v="570"/>
    <x v="570"/>
    <x v="569"/>
    <n v="85000"/>
    <n v="142"/>
    <x v="2"/>
    <x v="0"/>
    <x v="0"/>
    <n v="1455822569"/>
    <n v="1453230569"/>
    <x v="0"/>
    <n v="1"/>
    <x v="1"/>
    <x v="7"/>
    <n v="0.16705882352941176"/>
    <x v="0"/>
    <x v="2"/>
    <x v="7"/>
  </r>
  <r>
    <n v="571"/>
    <x v="571"/>
    <x v="570"/>
    <n v="25000"/>
    <n v="106"/>
    <x v="2"/>
    <x v="0"/>
    <x v="0"/>
    <n v="1437969540"/>
    <n v="1436297723"/>
    <x v="0"/>
    <n v="2"/>
    <x v="1"/>
    <x v="7"/>
    <n v="0.42399999999999999"/>
    <x v="0"/>
    <x v="2"/>
    <x v="7"/>
  </r>
  <r>
    <n v="572"/>
    <x v="572"/>
    <x v="571"/>
    <n v="2500"/>
    <n v="0"/>
    <x v="2"/>
    <x v="0"/>
    <x v="0"/>
    <n v="1446660688"/>
    <n v="1444065088"/>
    <x v="0"/>
    <n v="0"/>
    <x v="1"/>
    <x v="7"/>
    <n v="0"/>
    <x v="0"/>
    <x v="2"/>
    <x v="7"/>
  </r>
  <r>
    <n v="573"/>
    <x v="573"/>
    <x v="572"/>
    <n v="88888"/>
    <n v="346"/>
    <x v="2"/>
    <x v="0"/>
    <x v="0"/>
    <n v="1421543520"/>
    <n v="1416445931"/>
    <x v="0"/>
    <n v="9"/>
    <x v="1"/>
    <x v="7"/>
    <n v="0.38925389253892539"/>
    <x v="0"/>
    <x v="2"/>
    <x v="7"/>
  </r>
  <r>
    <n v="574"/>
    <x v="574"/>
    <x v="573"/>
    <n v="11180"/>
    <n v="80"/>
    <x v="2"/>
    <x v="1"/>
    <x v="1"/>
    <n v="1476873507"/>
    <n v="1474281507"/>
    <x v="0"/>
    <n v="4"/>
    <x v="1"/>
    <x v="7"/>
    <n v="0.7155635062611807"/>
    <x v="0"/>
    <x v="2"/>
    <x v="7"/>
  </r>
  <r>
    <n v="575"/>
    <x v="575"/>
    <x v="574"/>
    <n v="60000"/>
    <n v="259"/>
    <x v="2"/>
    <x v="12"/>
    <x v="3"/>
    <n v="1434213443"/>
    <n v="1431621443"/>
    <x v="0"/>
    <n v="4"/>
    <x v="1"/>
    <x v="7"/>
    <n v="0.43166666666666664"/>
    <x v="0"/>
    <x v="2"/>
    <x v="7"/>
  </r>
  <r>
    <n v="576"/>
    <x v="576"/>
    <x v="575"/>
    <n v="80000"/>
    <n v="1"/>
    <x v="2"/>
    <x v="0"/>
    <x v="0"/>
    <n v="1427537952"/>
    <n v="1422357552"/>
    <x v="0"/>
    <n v="1"/>
    <x v="1"/>
    <x v="7"/>
    <n v="1.25E-3"/>
    <x v="0"/>
    <x v="2"/>
    <x v="7"/>
  </r>
  <r>
    <n v="577"/>
    <x v="577"/>
    <x v="576"/>
    <n v="5000"/>
    <n v="10"/>
    <x v="2"/>
    <x v="0"/>
    <x v="0"/>
    <n v="1463753302"/>
    <n v="1458569302"/>
    <x v="0"/>
    <n v="1"/>
    <x v="1"/>
    <x v="7"/>
    <n v="0.2"/>
    <x v="0"/>
    <x v="2"/>
    <x v="7"/>
  </r>
  <r>
    <n v="578"/>
    <x v="578"/>
    <x v="577"/>
    <n v="125000"/>
    <n v="14"/>
    <x v="2"/>
    <x v="1"/>
    <x v="1"/>
    <n v="1441633993"/>
    <n v="1439560393"/>
    <x v="0"/>
    <n v="7"/>
    <x v="1"/>
    <x v="7"/>
    <n v="1.12E-2"/>
    <x v="0"/>
    <x v="2"/>
    <x v="7"/>
  </r>
  <r>
    <n v="579"/>
    <x v="579"/>
    <x v="578"/>
    <n v="12000"/>
    <n v="175"/>
    <x v="2"/>
    <x v="0"/>
    <x v="0"/>
    <n v="1419539223"/>
    <n v="1416947223"/>
    <x v="0"/>
    <n v="5"/>
    <x v="1"/>
    <x v="7"/>
    <n v="1.4583333333333333"/>
    <x v="0"/>
    <x v="2"/>
    <x v="7"/>
  </r>
  <r>
    <n v="580"/>
    <x v="580"/>
    <x v="579"/>
    <n v="3000"/>
    <n v="1"/>
    <x v="2"/>
    <x v="0"/>
    <x v="0"/>
    <n v="1474580867"/>
    <n v="1471988867"/>
    <x v="0"/>
    <n v="1"/>
    <x v="1"/>
    <x v="7"/>
    <n v="3.3333333333333333E-2"/>
    <x v="0"/>
    <x v="2"/>
    <x v="7"/>
  </r>
  <r>
    <n v="581"/>
    <x v="581"/>
    <x v="580"/>
    <n v="400"/>
    <n v="0"/>
    <x v="2"/>
    <x v="0"/>
    <x v="0"/>
    <n v="1438474704"/>
    <n v="1435882704"/>
    <x v="0"/>
    <n v="0"/>
    <x v="1"/>
    <x v="7"/>
    <n v="0"/>
    <x v="0"/>
    <x v="2"/>
    <x v="7"/>
  </r>
  <r>
    <n v="582"/>
    <x v="582"/>
    <x v="581"/>
    <n v="100000"/>
    <n v="0"/>
    <x v="2"/>
    <x v="0"/>
    <x v="0"/>
    <n v="1426442400"/>
    <n v="1424454319"/>
    <x v="0"/>
    <n v="0"/>
    <x v="1"/>
    <x v="7"/>
    <n v="0"/>
    <x v="0"/>
    <x v="2"/>
    <x v="7"/>
  </r>
  <r>
    <n v="583"/>
    <x v="583"/>
    <x v="582"/>
    <n v="9000"/>
    <n v="1"/>
    <x v="2"/>
    <x v="0"/>
    <x v="0"/>
    <n v="1426800687"/>
    <n v="1424212287"/>
    <x v="0"/>
    <n v="1"/>
    <x v="1"/>
    <x v="7"/>
    <n v="1.1111111111111112E-2"/>
    <x v="0"/>
    <x v="2"/>
    <x v="7"/>
  </r>
  <r>
    <n v="584"/>
    <x v="584"/>
    <x v="583"/>
    <n v="1000"/>
    <n v="10"/>
    <x v="2"/>
    <x v="0"/>
    <x v="0"/>
    <n v="1426522316"/>
    <n v="1423933916"/>
    <x v="0"/>
    <n v="2"/>
    <x v="1"/>
    <x v="7"/>
    <n v="1"/>
    <x v="0"/>
    <x v="2"/>
    <x v="7"/>
  </r>
  <r>
    <n v="585"/>
    <x v="585"/>
    <x v="584"/>
    <n v="9000"/>
    <n v="0"/>
    <x v="2"/>
    <x v="1"/>
    <x v="1"/>
    <n v="1448928000"/>
    <n v="1444123377"/>
    <x v="0"/>
    <n v="0"/>
    <x v="1"/>
    <x v="7"/>
    <n v="0"/>
    <x v="0"/>
    <x v="2"/>
    <x v="7"/>
  </r>
  <r>
    <n v="586"/>
    <x v="586"/>
    <x v="585"/>
    <n v="10000"/>
    <n v="56"/>
    <x v="2"/>
    <x v="0"/>
    <x v="0"/>
    <n v="1424032207"/>
    <n v="1421440207"/>
    <x v="0"/>
    <n v="4"/>
    <x v="1"/>
    <x v="7"/>
    <n v="0.55999999999999994"/>
    <x v="0"/>
    <x v="2"/>
    <x v="7"/>
  </r>
  <r>
    <n v="587"/>
    <x v="587"/>
    <x v="586"/>
    <n v="30000"/>
    <n v="2725"/>
    <x v="2"/>
    <x v="5"/>
    <x v="5"/>
    <n v="1429207833"/>
    <n v="1426615833"/>
    <x v="0"/>
    <n v="7"/>
    <x v="1"/>
    <x v="7"/>
    <n v="9.0833333333333339"/>
    <x v="0"/>
    <x v="2"/>
    <x v="7"/>
  </r>
  <r>
    <n v="588"/>
    <x v="588"/>
    <x v="587"/>
    <n v="9000"/>
    <n v="301"/>
    <x v="2"/>
    <x v="13"/>
    <x v="3"/>
    <n v="1479410886"/>
    <n v="1474223286"/>
    <x v="0"/>
    <n v="2"/>
    <x v="1"/>
    <x v="7"/>
    <n v="3.3444444444444441"/>
    <x v="0"/>
    <x v="2"/>
    <x v="7"/>
  </r>
  <r>
    <n v="589"/>
    <x v="589"/>
    <x v="588"/>
    <n v="7500"/>
    <n v="1"/>
    <x v="2"/>
    <x v="0"/>
    <x v="0"/>
    <n v="1436366699"/>
    <n v="1435070699"/>
    <x v="0"/>
    <n v="1"/>
    <x v="1"/>
    <x v="7"/>
    <n v="1.3333333333333334E-2"/>
    <x v="0"/>
    <x v="2"/>
    <x v="7"/>
  </r>
  <r>
    <n v="590"/>
    <x v="590"/>
    <x v="589"/>
    <n v="5000"/>
    <n v="223"/>
    <x v="2"/>
    <x v="1"/>
    <x v="1"/>
    <n v="1454936460"/>
    <n v="1452259131"/>
    <x v="0"/>
    <n v="9"/>
    <x v="1"/>
    <x v="7"/>
    <n v="4.46"/>
    <x v="0"/>
    <x v="2"/>
    <x v="7"/>
  </r>
  <r>
    <n v="591"/>
    <x v="591"/>
    <x v="590"/>
    <n v="100000"/>
    <n v="61"/>
    <x v="2"/>
    <x v="0"/>
    <x v="0"/>
    <n v="1437570130"/>
    <n v="1434978130"/>
    <x v="0"/>
    <n v="2"/>
    <x v="1"/>
    <x v="7"/>
    <n v="6.0999999999999999E-2"/>
    <x v="0"/>
    <x v="2"/>
    <x v="7"/>
  </r>
  <r>
    <n v="592"/>
    <x v="592"/>
    <x v="591"/>
    <n v="7500"/>
    <n v="250"/>
    <x v="2"/>
    <x v="0"/>
    <x v="0"/>
    <n v="1417584860"/>
    <n v="1414992860"/>
    <x v="0"/>
    <n v="1"/>
    <x v="1"/>
    <x v="7"/>
    <n v="3.3333333333333335"/>
    <x v="0"/>
    <x v="2"/>
    <x v="7"/>
  </r>
  <r>
    <n v="593"/>
    <x v="593"/>
    <x v="592"/>
    <n v="500"/>
    <n v="115"/>
    <x v="2"/>
    <x v="1"/>
    <x v="1"/>
    <n v="1428333345"/>
    <n v="1425744945"/>
    <x v="0"/>
    <n v="7"/>
    <x v="1"/>
    <x v="7"/>
    <n v="23"/>
    <x v="0"/>
    <x v="2"/>
    <x v="7"/>
  </r>
  <r>
    <n v="594"/>
    <x v="594"/>
    <x v="593"/>
    <n v="25000"/>
    <n v="26"/>
    <x v="2"/>
    <x v="0"/>
    <x v="0"/>
    <n v="1460832206"/>
    <n v="1458240206"/>
    <x v="0"/>
    <n v="2"/>
    <x v="1"/>
    <x v="7"/>
    <n v="0.104"/>
    <x v="0"/>
    <x v="2"/>
    <x v="7"/>
  </r>
  <r>
    <n v="595"/>
    <x v="595"/>
    <x v="594"/>
    <n v="100000"/>
    <n v="426"/>
    <x v="2"/>
    <x v="0"/>
    <x v="0"/>
    <n v="1430703638"/>
    <n v="1426815638"/>
    <x v="0"/>
    <n v="8"/>
    <x v="1"/>
    <x v="7"/>
    <n v="0.42599999999999999"/>
    <x v="0"/>
    <x v="2"/>
    <x v="7"/>
  </r>
  <r>
    <n v="596"/>
    <x v="596"/>
    <x v="595"/>
    <n v="20000"/>
    <n v="6"/>
    <x v="2"/>
    <x v="0"/>
    <x v="0"/>
    <n v="1478122292"/>
    <n v="1475530292"/>
    <x v="0"/>
    <n v="2"/>
    <x v="1"/>
    <x v="7"/>
    <n v="0.03"/>
    <x v="0"/>
    <x v="2"/>
    <x v="7"/>
  </r>
  <r>
    <n v="597"/>
    <x v="597"/>
    <x v="596"/>
    <n v="7500"/>
    <n v="20"/>
    <x v="2"/>
    <x v="0"/>
    <x v="0"/>
    <n v="1469980800"/>
    <n v="1466787335"/>
    <x v="0"/>
    <n v="2"/>
    <x v="1"/>
    <x v="7"/>
    <n v="0.26666666666666666"/>
    <x v="0"/>
    <x v="2"/>
    <x v="7"/>
  </r>
  <r>
    <n v="598"/>
    <x v="598"/>
    <x v="597"/>
    <n v="2500"/>
    <n v="850"/>
    <x v="2"/>
    <x v="0"/>
    <x v="0"/>
    <n v="1417737781"/>
    <n v="1415145781"/>
    <x v="0"/>
    <n v="7"/>
    <x v="1"/>
    <x v="7"/>
    <n v="34"/>
    <x v="0"/>
    <x v="2"/>
    <x v="7"/>
  </r>
  <r>
    <n v="599"/>
    <x v="599"/>
    <x v="598"/>
    <n v="50000"/>
    <n v="31"/>
    <x v="2"/>
    <x v="0"/>
    <x v="0"/>
    <n v="1425827760"/>
    <n v="1423769402"/>
    <x v="0"/>
    <n v="2"/>
    <x v="1"/>
    <x v="7"/>
    <n v="6.2E-2"/>
    <x v="0"/>
    <x v="2"/>
    <x v="7"/>
  </r>
  <r>
    <n v="600"/>
    <x v="600"/>
    <x v="599"/>
    <n v="5000"/>
    <n v="100"/>
    <x v="1"/>
    <x v="0"/>
    <x v="0"/>
    <n v="1431198562"/>
    <n v="1426014562"/>
    <x v="0"/>
    <n v="1"/>
    <x v="1"/>
    <x v="7"/>
    <n v="2"/>
    <x v="0"/>
    <x v="2"/>
    <x v="7"/>
  </r>
  <r>
    <n v="601"/>
    <x v="601"/>
    <x v="600"/>
    <n v="10000"/>
    <n v="140"/>
    <x v="1"/>
    <x v="5"/>
    <x v="5"/>
    <n v="1419626139"/>
    <n v="1417034139"/>
    <x v="0"/>
    <n v="6"/>
    <x v="1"/>
    <x v="7"/>
    <n v="1.4000000000000001"/>
    <x v="0"/>
    <x v="2"/>
    <x v="7"/>
  </r>
  <r>
    <n v="602"/>
    <x v="602"/>
    <x v="601"/>
    <n v="70000"/>
    <n v="0"/>
    <x v="1"/>
    <x v="0"/>
    <x v="0"/>
    <n v="1434654215"/>
    <n v="1432062215"/>
    <x v="0"/>
    <n v="0"/>
    <x v="1"/>
    <x v="7"/>
    <n v="0"/>
    <x v="0"/>
    <x v="2"/>
    <x v="7"/>
  </r>
  <r>
    <n v="603"/>
    <x v="603"/>
    <x v="602"/>
    <n v="15000"/>
    <n v="590.02"/>
    <x v="1"/>
    <x v="0"/>
    <x v="0"/>
    <n v="1408029623"/>
    <n v="1405437623"/>
    <x v="0"/>
    <n v="13"/>
    <x v="1"/>
    <x v="7"/>
    <n v="3.9334666666666664"/>
    <x v="0"/>
    <x v="2"/>
    <x v="7"/>
  </r>
  <r>
    <n v="604"/>
    <x v="604"/>
    <x v="603"/>
    <n v="1500"/>
    <n v="0"/>
    <x v="1"/>
    <x v="0"/>
    <x v="0"/>
    <n v="1409187056"/>
    <n v="1406595056"/>
    <x v="0"/>
    <n v="0"/>
    <x v="1"/>
    <x v="7"/>
    <n v="0"/>
    <x v="0"/>
    <x v="2"/>
    <x v="7"/>
  </r>
  <r>
    <n v="605"/>
    <x v="605"/>
    <x v="604"/>
    <n v="5000"/>
    <n v="131"/>
    <x v="1"/>
    <x v="0"/>
    <x v="0"/>
    <n v="1440318908"/>
    <n v="1436430908"/>
    <x v="0"/>
    <n v="8"/>
    <x v="1"/>
    <x v="7"/>
    <n v="2.62"/>
    <x v="0"/>
    <x v="2"/>
    <x v="7"/>
  </r>
  <r>
    <n v="606"/>
    <x v="606"/>
    <x v="605"/>
    <n v="5000"/>
    <n v="10"/>
    <x v="1"/>
    <x v="9"/>
    <x v="3"/>
    <n v="1432479600"/>
    <n v="1428507409"/>
    <x v="0"/>
    <n v="1"/>
    <x v="1"/>
    <x v="7"/>
    <n v="0.2"/>
    <x v="0"/>
    <x v="2"/>
    <x v="7"/>
  </r>
  <r>
    <n v="607"/>
    <x v="607"/>
    <x v="606"/>
    <n v="250"/>
    <n v="0"/>
    <x v="1"/>
    <x v="0"/>
    <x v="0"/>
    <n v="1448225336"/>
    <n v="1445629736"/>
    <x v="0"/>
    <n v="0"/>
    <x v="1"/>
    <x v="7"/>
    <n v="0"/>
    <x v="0"/>
    <x v="2"/>
    <x v="7"/>
  </r>
  <r>
    <n v="608"/>
    <x v="608"/>
    <x v="607"/>
    <n v="150000"/>
    <n v="1461"/>
    <x v="1"/>
    <x v="0"/>
    <x v="0"/>
    <n v="1434405980"/>
    <n v="1431813980"/>
    <x v="0"/>
    <n v="5"/>
    <x v="1"/>
    <x v="7"/>
    <n v="0.97400000000000009"/>
    <x v="0"/>
    <x v="2"/>
    <x v="7"/>
  </r>
  <r>
    <n v="609"/>
    <x v="609"/>
    <x v="608"/>
    <n v="780"/>
    <n v="5"/>
    <x v="1"/>
    <x v="1"/>
    <x v="1"/>
    <n v="1448761744"/>
    <n v="1446166144"/>
    <x v="0"/>
    <n v="1"/>
    <x v="1"/>
    <x v="7"/>
    <n v="0.64102564102564097"/>
    <x v="0"/>
    <x v="2"/>
    <x v="7"/>
  </r>
  <r>
    <n v="610"/>
    <x v="610"/>
    <x v="609"/>
    <n v="13803"/>
    <n v="0"/>
    <x v="1"/>
    <x v="0"/>
    <x v="0"/>
    <n v="1429732586"/>
    <n v="1427140586"/>
    <x v="0"/>
    <n v="0"/>
    <x v="1"/>
    <x v="7"/>
    <n v="0"/>
    <x v="0"/>
    <x v="2"/>
    <x v="7"/>
  </r>
  <r>
    <n v="611"/>
    <x v="611"/>
    <x v="610"/>
    <n v="80000"/>
    <n v="0"/>
    <x v="1"/>
    <x v="6"/>
    <x v="3"/>
    <n v="1453210037"/>
    <n v="1448026037"/>
    <x v="0"/>
    <n v="0"/>
    <x v="1"/>
    <x v="7"/>
    <n v="0"/>
    <x v="0"/>
    <x v="2"/>
    <x v="7"/>
  </r>
  <r>
    <n v="612"/>
    <x v="612"/>
    <x v="611"/>
    <n v="10000"/>
    <n v="0"/>
    <x v="1"/>
    <x v="13"/>
    <x v="3"/>
    <n v="1472777146"/>
    <n v="1470185146"/>
    <x v="0"/>
    <n v="0"/>
    <x v="1"/>
    <x v="7"/>
    <n v="0"/>
    <x v="0"/>
    <x v="2"/>
    <x v="7"/>
  </r>
  <r>
    <n v="613"/>
    <x v="613"/>
    <x v="612"/>
    <n v="60000"/>
    <n v="12818"/>
    <x v="1"/>
    <x v="0"/>
    <x v="0"/>
    <n v="1443675540"/>
    <n v="1441022120"/>
    <x v="0"/>
    <n v="121"/>
    <x v="1"/>
    <x v="7"/>
    <n v="21.363333333333333"/>
    <x v="0"/>
    <x v="2"/>
    <x v="7"/>
  </r>
  <r>
    <n v="614"/>
    <x v="614"/>
    <x v="613"/>
    <n v="10000"/>
    <n v="0"/>
    <x v="1"/>
    <x v="0"/>
    <x v="0"/>
    <n v="1466731740"/>
    <n v="1464139740"/>
    <x v="0"/>
    <n v="0"/>
    <x v="1"/>
    <x v="7"/>
    <n v="0"/>
    <x v="0"/>
    <x v="2"/>
    <x v="7"/>
  </r>
  <r>
    <n v="615"/>
    <x v="615"/>
    <x v="614"/>
    <n v="515"/>
    <n v="0"/>
    <x v="1"/>
    <x v="4"/>
    <x v="4"/>
    <n v="1443149759"/>
    <n v="1440557759"/>
    <x v="0"/>
    <n v="0"/>
    <x v="1"/>
    <x v="7"/>
    <n v="0"/>
    <x v="0"/>
    <x v="2"/>
    <x v="7"/>
  </r>
  <r>
    <n v="616"/>
    <x v="616"/>
    <x v="615"/>
    <n v="5000"/>
    <n v="0"/>
    <x v="1"/>
    <x v="6"/>
    <x v="3"/>
    <n v="1488013307"/>
    <n v="1485421307"/>
    <x v="0"/>
    <n v="0"/>
    <x v="1"/>
    <x v="7"/>
    <n v="0"/>
    <x v="0"/>
    <x v="2"/>
    <x v="7"/>
  </r>
  <r>
    <n v="617"/>
    <x v="617"/>
    <x v="616"/>
    <n v="2000"/>
    <n v="60"/>
    <x v="1"/>
    <x v="1"/>
    <x v="1"/>
    <n v="1431072843"/>
    <n v="1427184843"/>
    <x v="0"/>
    <n v="3"/>
    <x v="1"/>
    <x v="7"/>
    <n v="3"/>
    <x v="0"/>
    <x v="2"/>
    <x v="7"/>
  </r>
  <r>
    <n v="618"/>
    <x v="618"/>
    <x v="617"/>
    <n v="400"/>
    <n v="0"/>
    <x v="1"/>
    <x v="0"/>
    <x v="0"/>
    <n v="1449689203"/>
    <n v="1447097203"/>
    <x v="0"/>
    <n v="0"/>
    <x v="1"/>
    <x v="7"/>
    <n v="0"/>
    <x v="0"/>
    <x v="2"/>
    <x v="7"/>
  </r>
  <r>
    <n v="619"/>
    <x v="619"/>
    <x v="618"/>
    <n v="2500000"/>
    <n v="1"/>
    <x v="1"/>
    <x v="0"/>
    <x v="0"/>
    <n v="1416933390"/>
    <n v="1411745790"/>
    <x v="0"/>
    <n v="1"/>
    <x v="1"/>
    <x v="7"/>
    <n v="3.9999999999999996E-5"/>
    <x v="0"/>
    <x v="2"/>
    <x v="7"/>
  </r>
  <r>
    <n v="620"/>
    <x v="620"/>
    <x v="619"/>
    <n v="30000"/>
    <n v="300"/>
    <x v="1"/>
    <x v="5"/>
    <x v="5"/>
    <n v="1408986738"/>
    <n v="1405098738"/>
    <x v="0"/>
    <n v="1"/>
    <x v="1"/>
    <x v="7"/>
    <n v="1"/>
    <x v="0"/>
    <x v="2"/>
    <x v="7"/>
  </r>
  <r>
    <n v="621"/>
    <x v="621"/>
    <x v="620"/>
    <n v="25000"/>
    <n v="261"/>
    <x v="1"/>
    <x v="0"/>
    <x v="0"/>
    <n v="1467934937"/>
    <n v="1465342937"/>
    <x v="0"/>
    <n v="3"/>
    <x v="1"/>
    <x v="7"/>
    <n v="1.044"/>
    <x v="0"/>
    <x v="2"/>
    <x v="7"/>
  </r>
  <r>
    <n v="622"/>
    <x v="622"/>
    <x v="621"/>
    <n v="6000"/>
    <n v="341"/>
    <x v="1"/>
    <x v="0"/>
    <x v="0"/>
    <n v="1467398138"/>
    <n v="1465670138"/>
    <x v="0"/>
    <n v="9"/>
    <x v="1"/>
    <x v="7"/>
    <n v="5.6833333333333336"/>
    <x v="0"/>
    <x v="2"/>
    <x v="7"/>
  </r>
  <r>
    <n v="623"/>
    <x v="623"/>
    <x v="622"/>
    <n v="75000"/>
    <n v="0"/>
    <x v="1"/>
    <x v="2"/>
    <x v="2"/>
    <n v="1432771997"/>
    <n v="1430179997"/>
    <x v="0"/>
    <n v="0"/>
    <x v="1"/>
    <x v="7"/>
    <n v="0"/>
    <x v="0"/>
    <x v="2"/>
    <x v="7"/>
  </r>
  <r>
    <n v="624"/>
    <x v="624"/>
    <x v="623"/>
    <n v="5000"/>
    <n v="0"/>
    <x v="1"/>
    <x v="0"/>
    <x v="0"/>
    <n v="1431647041"/>
    <n v="1429055041"/>
    <x v="0"/>
    <n v="0"/>
    <x v="1"/>
    <x v="7"/>
    <n v="0"/>
    <x v="0"/>
    <x v="2"/>
    <x v="7"/>
  </r>
  <r>
    <n v="625"/>
    <x v="625"/>
    <x v="624"/>
    <n v="25000"/>
    <n v="0"/>
    <x v="1"/>
    <x v="5"/>
    <x v="5"/>
    <n v="1490560177"/>
    <n v="1487971777"/>
    <x v="0"/>
    <n v="0"/>
    <x v="1"/>
    <x v="7"/>
    <n v="0"/>
    <x v="0"/>
    <x v="2"/>
    <x v="7"/>
  </r>
  <r>
    <n v="626"/>
    <x v="626"/>
    <x v="625"/>
    <n v="25000"/>
    <n v="4345"/>
    <x v="1"/>
    <x v="0"/>
    <x v="0"/>
    <n v="1439644920"/>
    <n v="1436793939"/>
    <x v="0"/>
    <n v="39"/>
    <x v="1"/>
    <x v="7"/>
    <n v="17.380000000000003"/>
    <x v="0"/>
    <x v="2"/>
    <x v="7"/>
  </r>
  <r>
    <n v="627"/>
    <x v="627"/>
    <x v="626"/>
    <n v="450000"/>
    <n v="90"/>
    <x v="1"/>
    <x v="11"/>
    <x v="9"/>
    <n v="1457996400"/>
    <n v="1452842511"/>
    <x v="0"/>
    <n v="1"/>
    <x v="1"/>
    <x v="7"/>
    <n v="0.02"/>
    <x v="0"/>
    <x v="2"/>
    <x v="7"/>
  </r>
  <r>
    <n v="628"/>
    <x v="628"/>
    <x v="627"/>
    <n v="5000"/>
    <n v="0"/>
    <x v="1"/>
    <x v="0"/>
    <x v="0"/>
    <n v="1405269457"/>
    <n v="1402677457"/>
    <x v="0"/>
    <n v="0"/>
    <x v="1"/>
    <x v="7"/>
    <n v="0"/>
    <x v="0"/>
    <x v="2"/>
    <x v="7"/>
  </r>
  <r>
    <n v="629"/>
    <x v="629"/>
    <x v="628"/>
    <n v="200000"/>
    <n v="350"/>
    <x v="1"/>
    <x v="2"/>
    <x v="2"/>
    <n v="1463239108"/>
    <n v="1460647108"/>
    <x v="0"/>
    <n v="3"/>
    <x v="1"/>
    <x v="7"/>
    <n v="0.17500000000000002"/>
    <x v="0"/>
    <x v="2"/>
    <x v="7"/>
  </r>
  <r>
    <n v="630"/>
    <x v="630"/>
    <x v="629"/>
    <n v="11999"/>
    <n v="10"/>
    <x v="1"/>
    <x v="0"/>
    <x v="0"/>
    <n v="1441516200"/>
    <n v="1438959121"/>
    <x v="0"/>
    <n v="1"/>
    <x v="1"/>
    <x v="7"/>
    <n v="8.3340278356529712E-2"/>
    <x v="0"/>
    <x v="2"/>
    <x v="7"/>
  </r>
  <r>
    <n v="631"/>
    <x v="631"/>
    <x v="630"/>
    <n v="50000"/>
    <n v="690"/>
    <x v="1"/>
    <x v="5"/>
    <x v="5"/>
    <n v="1464460329"/>
    <n v="1461954729"/>
    <x v="0"/>
    <n v="9"/>
    <x v="1"/>
    <x v="7"/>
    <n v="1.38"/>
    <x v="0"/>
    <x v="2"/>
    <x v="7"/>
  </r>
  <r>
    <n v="632"/>
    <x v="632"/>
    <x v="631"/>
    <n v="20000"/>
    <n v="0"/>
    <x v="1"/>
    <x v="9"/>
    <x v="3"/>
    <n v="1448470165"/>
    <n v="1445874565"/>
    <x v="0"/>
    <n v="0"/>
    <x v="1"/>
    <x v="7"/>
    <n v="0"/>
    <x v="0"/>
    <x v="2"/>
    <x v="7"/>
  </r>
  <r>
    <n v="633"/>
    <x v="633"/>
    <x v="632"/>
    <n v="10000"/>
    <n v="1245"/>
    <x v="1"/>
    <x v="0"/>
    <x v="0"/>
    <n v="1466204400"/>
    <n v="1463469062"/>
    <x v="0"/>
    <n v="25"/>
    <x v="1"/>
    <x v="7"/>
    <n v="12.45"/>
    <x v="0"/>
    <x v="2"/>
    <x v="7"/>
  </r>
  <r>
    <n v="634"/>
    <x v="634"/>
    <x v="633"/>
    <n v="5000"/>
    <n v="1"/>
    <x v="1"/>
    <x v="0"/>
    <x v="0"/>
    <n v="1424989029"/>
    <n v="1422397029"/>
    <x v="0"/>
    <n v="1"/>
    <x v="1"/>
    <x v="7"/>
    <n v="0.02"/>
    <x v="0"/>
    <x v="2"/>
    <x v="7"/>
  </r>
  <r>
    <n v="635"/>
    <x v="635"/>
    <x v="634"/>
    <n v="25000"/>
    <n v="2"/>
    <x v="1"/>
    <x v="0"/>
    <x v="0"/>
    <n v="1428804762"/>
    <n v="1426212762"/>
    <x v="0"/>
    <n v="1"/>
    <x v="1"/>
    <x v="7"/>
    <n v="8.0000000000000002E-3"/>
    <x v="0"/>
    <x v="2"/>
    <x v="7"/>
  </r>
  <r>
    <n v="636"/>
    <x v="636"/>
    <x v="635"/>
    <n v="2000"/>
    <n v="4"/>
    <x v="1"/>
    <x v="1"/>
    <x v="1"/>
    <n v="1433587620"/>
    <n v="1430996150"/>
    <x v="0"/>
    <n v="1"/>
    <x v="1"/>
    <x v="7"/>
    <n v="0.2"/>
    <x v="0"/>
    <x v="2"/>
    <x v="7"/>
  </r>
  <r>
    <n v="637"/>
    <x v="637"/>
    <x v="636"/>
    <n v="100000"/>
    <n v="0"/>
    <x v="1"/>
    <x v="1"/>
    <x v="1"/>
    <n v="1488063840"/>
    <n v="1485558318"/>
    <x v="0"/>
    <n v="0"/>
    <x v="1"/>
    <x v="7"/>
    <n v="0"/>
    <x v="0"/>
    <x v="2"/>
    <x v="7"/>
  </r>
  <r>
    <n v="638"/>
    <x v="638"/>
    <x v="637"/>
    <n v="200000"/>
    <n v="18"/>
    <x v="1"/>
    <x v="12"/>
    <x v="3"/>
    <n v="1490447662"/>
    <n v="1485267262"/>
    <x v="0"/>
    <n v="6"/>
    <x v="1"/>
    <x v="7"/>
    <n v="9.0000000000000011E-3"/>
    <x v="0"/>
    <x v="2"/>
    <x v="7"/>
  </r>
  <r>
    <n v="639"/>
    <x v="639"/>
    <x v="638"/>
    <n v="1000000"/>
    <n v="1"/>
    <x v="1"/>
    <x v="0"/>
    <x v="0"/>
    <n v="1413208795"/>
    <n v="1408024795"/>
    <x v="0"/>
    <n v="1"/>
    <x v="1"/>
    <x v="7"/>
    <n v="9.9999999999999991E-5"/>
    <x v="0"/>
    <x v="2"/>
    <x v="7"/>
  </r>
  <r>
    <n v="640"/>
    <x v="640"/>
    <x v="639"/>
    <n v="70"/>
    <n v="101"/>
    <x v="0"/>
    <x v="6"/>
    <x v="3"/>
    <n v="1480028400"/>
    <n v="1478685915"/>
    <x v="0"/>
    <n v="2"/>
    <x v="0"/>
    <x v="8"/>
    <n v="144.28571428571428"/>
    <x v="0"/>
    <x v="2"/>
    <x v="8"/>
  </r>
  <r>
    <n v="641"/>
    <x v="641"/>
    <x v="640"/>
    <n v="40000"/>
    <n v="47665"/>
    <x v="0"/>
    <x v="0"/>
    <x v="0"/>
    <n v="1439473248"/>
    <n v="1436881248"/>
    <x v="0"/>
    <n v="315"/>
    <x v="0"/>
    <x v="8"/>
    <n v="119.16249999999999"/>
    <x v="0"/>
    <x v="2"/>
    <x v="8"/>
  </r>
  <r>
    <n v="642"/>
    <x v="642"/>
    <x v="641"/>
    <n v="20000"/>
    <n v="292097"/>
    <x v="0"/>
    <x v="12"/>
    <x v="3"/>
    <n v="1439998674"/>
    <n v="1436888274"/>
    <x v="0"/>
    <n v="2174"/>
    <x v="0"/>
    <x v="8"/>
    <n v="1460.4850000000001"/>
    <x v="0"/>
    <x v="2"/>
    <x v="8"/>
  </r>
  <r>
    <n v="643"/>
    <x v="643"/>
    <x v="642"/>
    <n v="25000"/>
    <n v="26452"/>
    <x v="0"/>
    <x v="0"/>
    <x v="0"/>
    <n v="1433085875"/>
    <n v="1428333875"/>
    <x v="0"/>
    <n v="152"/>
    <x v="0"/>
    <x v="8"/>
    <n v="105.80799999999999"/>
    <x v="0"/>
    <x v="2"/>
    <x v="8"/>
  </r>
  <r>
    <n v="644"/>
    <x v="644"/>
    <x v="643"/>
    <n v="25000"/>
    <n v="75029.48"/>
    <x v="0"/>
    <x v="0"/>
    <x v="0"/>
    <n v="1414544400"/>
    <n v="1410883139"/>
    <x v="0"/>
    <n v="1021"/>
    <x v="0"/>
    <x v="8"/>
    <n v="300.11791999999997"/>
    <x v="0"/>
    <x v="2"/>
    <x v="8"/>
  </r>
  <r>
    <n v="645"/>
    <x v="645"/>
    <x v="644"/>
    <n v="2000"/>
    <n v="5574"/>
    <x v="0"/>
    <x v="0"/>
    <x v="0"/>
    <n v="1470962274"/>
    <n v="1468370274"/>
    <x v="0"/>
    <n v="237"/>
    <x v="0"/>
    <x v="8"/>
    <n v="278.7"/>
    <x v="0"/>
    <x v="2"/>
    <x v="8"/>
  </r>
  <r>
    <n v="646"/>
    <x v="646"/>
    <x v="645"/>
    <n v="800"/>
    <n v="1055.01"/>
    <x v="0"/>
    <x v="0"/>
    <x v="0"/>
    <n v="1407788867"/>
    <n v="1405196867"/>
    <x v="0"/>
    <n v="27"/>
    <x v="0"/>
    <x v="8"/>
    <n v="131.87625"/>
    <x v="0"/>
    <x v="2"/>
    <x v="8"/>
  </r>
  <r>
    <n v="647"/>
    <x v="647"/>
    <x v="646"/>
    <n v="2000"/>
    <n v="2141"/>
    <x v="0"/>
    <x v="5"/>
    <x v="5"/>
    <n v="1458235549"/>
    <n v="1455647149"/>
    <x v="0"/>
    <n v="17"/>
    <x v="0"/>
    <x v="8"/>
    <n v="107.05"/>
    <x v="0"/>
    <x v="2"/>
    <x v="8"/>
  </r>
  <r>
    <n v="648"/>
    <x v="648"/>
    <x v="647"/>
    <n v="35000"/>
    <n v="44388"/>
    <x v="0"/>
    <x v="0"/>
    <x v="0"/>
    <n v="1413304708"/>
    <n v="1410280708"/>
    <x v="0"/>
    <n v="27"/>
    <x v="0"/>
    <x v="8"/>
    <n v="126.82285714285715"/>
    <x v="0"/>
    <x v="2"/>
    <x v="8"/>
  </r>
  <r>
    <n v="649"/>
    <x v="649"/>
    <x v="648"/>
    <n v="2500"/>
    <n v="3499"/>
    <x v="0"/>
    <x v="0"/>
    <x v="0"/>
    <n v="1410904413"/>
    <n v="1409090013"/>
    <x v="0"/>
    <n v="82"/>
    <x v="0"/>
    <x v="8"/>
    <n v="139.96"/>
    <x v="0"/>
    <x v="2"/>
    <x v="8"/>
  </r>
  <r>
    <n v="650"/>
    <x v="650"/>
    <x v="649"/>
    <n v="1500"/>
    <n v="1686"/>
    <x v="0"/>
    <x v="0"/>
    <x v="0"/>
    <n v="1418953984"/>
    <n v="1413766384"/>
    <x v="0"/>
    <n v="48"/>
    <x v="0"/>
    <x v="8"/>
    <n v="112.4"/>
    <x v="0"/>
    <x v="2"/>
    <x v="8"/>
  </r>
  <r>
    <n v="651"/>
    <x v="651"/>
    <x v="650"/>
    <n v="25000"/>
    <n v="25132"/>
    <x v="0"/>
    <x v="0"/>
    <x v="0"/>
    <n v="1418430311"/>
    <n v="1415838311"/>
    <x v="0"/>
    <n v="105"/>
    <x v="0"/>
    <x v="8"/>
    <n v="100.52799999999999"/>
    <x v="0"/>
    <x v="2"/>
    <x v="8"/>
  </r>
  <r>
    <n v="652"/>
    <x v="652"/>
    <x v="651"/>
    <n v="3000"/>
    <n v="3014"/>
    <x v="0"/>
    <x v="0"/>
    <x v="0"/>
    <n v="1480613650"/>
    <n v="1478018050"/>
    <x v="0"/>
    <n v="28"/>
    <x v="0"/>
    <x v="8"/>
    <n v="100.46666666666665"/>
    <x v="0"/>
    <x v="2"/>
    <x v="8"/>
  </r>
  <r>
    <n v="653"/>
    <x v="653"/>
    <x v="652"/>
    <n v="75000"/>
    <n v="106084.5"/>
    <x v="0"/>
    <x v="0"/>
    <x v="0"/>
    <n v="1440082240"/>
    <n v="1436885440"/>
    <x v="0"/>
    <n v="1107"/>
    <x v="0"/>
    <x v="8"/>
    <n v="141.446"/>
    <x v="0"/>
    <x v="2"/>
    <x v="8"/>
  </r>
  <r>
    <n v="654"/>
    <x v="654"/>
    <x v="653"/>
    <n v="12000"/>
    <n v="32075"/>
    <x v="0"/>
    <x v="0"/>
    <x v="0"/>
    <n v="1436396313"/>
    <n v="1433804313"/>
    <x v="0"/>
    <n v="1013"/>
    <x v="0"/>
    <x v="8"/>
    <n v="267.29166666666669"/>
    <x v="0"/>
    <x v="2"/>
    <x v="8"/>
  </r>
  <r>
    <n v="655"/>
    <x v="655"/>
    <x v="654"/>
    <n v="8000"/>
    <n v="11751"/>
    <x v="0"/>
    <x v="0"/>
    <x v="0"/>
    <n v="1426197512"/>
    <n v="1423609112"/>
    <x v="0"/>
    <n v="274"/>
    <x v="0"/>
    <x v="8"/>
    <n v="146.88749999999999"/>
    <x v="0"/>
    <x v="2"/>
    <x v="8"/>
  </r>
  <r>
    <n v="656"/>
    <x v="656"/>
    <x v="655"/>
    <n v="5000"/>
    <n v="10678"/>
    <x v="0"/>
    <x v="0"/>
    <x v="0"/>
    <n v="1460917119"/>
    <n v="1455736719"/>
    <x v="0"/>
    <n v="87"/>
    <x v="0"/>
    <x v="8"/>
    <n v="213.56"/>
    <x v="0"/>
    <x v="2"/>
    <x v="8"/>
  </r>
  <r>
    <n v="657"/>
    <x v="657"/>
    <x v="656"/>
    <n v="15000"/>
    <n v="18855"/>
    <x v="0"/>
    <x v="0"/>
    <x v="0"/>
    <n v="1450901872"/>
    <n v="1448309872"/>
    <x v="0"/>
    <n v="99"/>
    <x v="0"/>
    <x v="8"/>
    <n v="125.69999999999999"/>
    <x v="0"/>
    <x v="2"/>
    <x v="8"/>
  </r>
  <r>
    <n v="658"/>
    <x v="658"/>
    <x v="657"/>
    <n v="28888"/>
    <n v="30177"/>
    <x v="0"/>
    <x v="0"/>
    <x v="0"/>
    <n v="1437933600"/>
    <n v="1435117889"/>
    <x v="0"/>
    <n v="276"/>
    <x v="0"/>
    <x v="8"/>
    <n v="104.46206037108834"/>
    <x v="0"/>
    <x v="2"/>
    <x v="8"/>
  </r>
  <r>
    <n v="659"/>
    <x v="659"/>
    <x v="658"/>
    <n v="3000"/>
    <n v="3017"/>
    <x v="0"/>
    <x v="0"/>
    <x v="0"/>
    <n v="1440339295"/>
    <n v="1437747295"/>
    <x v="0"/>
    <n v="21"/>
    <x v="0"/>
    <x v="8"/>
    <n v="100.56666666666668"/>
    <x v="0"/>
    <x v="2"/>
    <x v="8"/>
  </r>
  <r>
    <n v="660"/>
    <x v="660"/>
    <x v="659"/>
    <n v="50000"/>
    <n v="1529"/>
    <x v="2"/>
    <x v="0"/>
    <x v="0"/>
    <n v="1415558879"/>
    <n v="1412963279"/>
    <x v="0"/>
    <n v="18"/>
    <x v="1"/>
    <x v="8"/>
    <n v="3.0579999999999998"/>
    <x v="0"/>
    <x v="2"/>
    <x v="8"/>
  </r>
  <r>
    <n v="661"/>
    <x v="661"/>
    <x v="660"/>
    <n v="10000"/>
    <n v="95"/>
    <x v="2"/>
    <x v="0"/>
    <x v="0"/>
    <n v="1477236559"/>
    <n v="1474644559"/>
    <x v="0"/>
    <n v="9"/>
    <x v="1"/>
    <x v="8"/>
    <n v="0.95"/>
    <x v="0"/>
    <x v="2"/>
    <x v="8"/>
  </r>
  <r>
    <n v="662"/>
    <x v="662"/>
    <x v="661"/>
    <n v="39000"/>
    <n v="156"/>
    <x v="2"/>
    <x v="0"/>
    <x v="0"/>
    <n v="1421404247"/>
    <n v="1418812247"/>
    <x v="0"/>
    <n v="4"/>
    <x v="1"/>
    <x v="8"/>
    <n v="0.4"/>
    <x v="0"/>
    <x v="2"/>
    <x v="8"/>
  </r>
  <r>
    <n v="663"/>
    <x v="663"/>
    <x v="662"/>
    <n v="200000"/>
    <n v="700"/>
    <x v="2"/>
    <x v="8"/>
    <x v="7"/>
    <n v="1437250456"/>
    <n v="1434658456"/>
    <x v="0"/>
    <n v="7"/>
    <x v="1"/>
    <x v="8"/>
    <n v="0.35000000000000003"/>
    <x v="0"/>
    <x v="2"/>
    <x v="8"/>
  </r>
  <r>
    <n v="664"/>
    <x v="664"/>
    <x v="663"/>
    <n v="12000"/>
    <n v="904"/>
    <x v="2"/>
    <x v="0"/>
    <x v="0"/>
    <n v="1428940775"/>
    <n v="1426348775"/>
    <x v="0"/>
    <n v="29"/>
    <x v="1"/>
    <x v="8"/>
    <n v="7.5333333333333332"/>
    <x v="0"/>
    <x v="2"/>
    <x v="8"/>
  </r>
  <r>
    <n v="665"/>
    <x v="665"/>
    <x v="664"/>
    <n v="10000"/>
    <n v="1864"/>
    <x v="2"/>
    <x v="0"/>
    <x v="0"/>
    <n v="1484327061"/>
    <n v="1479143061"/>
    <x v="0"/>
    <n v="12"/>
    <x v="1"/>
    <x v="8"/>
    <n v="18.64"/>
    <x v="0"/>
    <x v="2"/>
    <x v="8"/>
  </r>
  <r>
    <n v="666"/>
    <x v="666"/>
    <x v="665"/>
    <n v="200000"/>
    <n v="8"/>
    <x v="2"/>
    <x v="0"/>
    <x v="0"/>
    <n v="1408305498"/>
    <n v="1405713498"/>
    <x v="0"/>
    <n v="4"/>
    <x v="1"/>
    <x v="8"/>
    <n v="4.0000000000000001E-3"/>
    <x v="0"/>
    <x v="2"/>
    <x v="8"/>
  </r>
  <r>
    <n v="667"/>
    <x v="667"/>
    <x v="666"/>
    <n v="50000"/>
    <n v="5010"/>
    <x v="2"/>
    <x v="13"/>
    <x v="3"/>
    <n v="1477731463"/>
    <n v="1474275463"/>
    <x v="0"/>
    <n v="28"/>
    <x v="1"/>
    <x v="8"/>
    <n v="10.02"/>
    <x v="0"/>
    <x v="2"/>
    <x v="8"/>
  </r>
  <r>
    <n v="668"/>
    <x v="668"/>
    <x v="667"/>
    <n v="15000"/>
    <n v="684"/>
    <x v="2"/>
    <x v="0"/>
    <x v="0"/>
    <n v="1431374222"/>
    <n v="1427486222"/>
    <x v="0"/>
    <n v="25"/>
    <x v="1"/>
    <x v="8"/>
    <n v="4.5600000000000005"/>
    <x v="0"/>
    <x v="2"/>
    <x v="8"/>
  </r>
  <r>
    <n v="669"/>
    <x v="669"/>
    <x v="668"/>
    <n v="200000"/>
    <n v="43015"/>
    <x v="2"/>
    <x v="11"/>
    <x v="9"/>
    <n v="1467817258"/>
    <n v="1465225258"/>
    <x v="0"/>
    <n v="28"/>
    <x v="1"/>
    <x v="8"/>
    <n v="21.5075"/>
    <x v="0"/>
    <x v="2"/>
    <x v="8"/>
  </r>
  <r>
    <n v="670"/>
    <x v="670"/>
    <x v="669"/>
    <n v="90000"/>
    <n v="26349"/>
    <x v="2"/>
    <x v="13"/>
    <x v="3"/>
    <n v="1466323800"/>
    <n v="1463418120"/>
    <x v="0"/>
    <n v="310"/>
    <x v="1"/>
    <x v="8"/>
    <n v="29.276666666666667"/>
    <x v="0"/>
    <x v="2"/>
    <x v="8"/>
  </r>
  <r>
    <n v="671"/>
    <x v="671"/>
    <x v="670"/>
    <n v="30000"/>
    <n v="11828"/>
    <x v="2"/>
    <x v="0"/>
    <x v="0"/>
    <n v="1421208000"/>
    <n v="1418315852"/>
    <x v="0"/>
    <n v="15"/>
    <x v="1"/>
    <x v="8"/>
    <n v="39.426666666666662"/>
    <x v="0"/>
    <x v="2"/>
    <x v="8"/>
  </r>
  <r>
    <n v="672"/>
    <x v="672"/>
    <x v="671"/>
    <n v="50000"/>
    <n v="10814"/>
    <x v="2"/>
    <x v="0"/>
    <x v="0"/>
    <n v="1420088340"/>
    <n v="1417410964"/>
    <x v="0"/>
    <n v="215"/>
    <x v="1"/>
    <x v="8"/>
    <n v="21.628"/>
    <x v="0"/>
    <x v="2"/>
    <x v="8"/>
  </r>
  <r>
    <n v="673"/>
    <x v="673"/>
    <x v="672"/>
    <n v="100000"/>
    <n v="205"/>
    <x v="2"/>
    <x v="0"/>
    <x v="0"/>
    <n v="1409602217"/>
    <n v="1405714217"/>
    <x v="0"/>
    <n v="3"/>
    <x v="1"/>
    <x v="8"/>
    <n v="0.20500000000000002"/>
    <x v="0"/>
    <x v="2"/>
    <x v="8"/>
  </r>
  <r>
    <n v="674"/>
    <x v="674"/>
    <x v="673"/>
    <n v="50000"/>
    <n v="15"/>
    <x v="2"/>
    <x v="0"/>
    <x v="0"/>
    <n v="1407811627"/>
    <n v="1402627627"/>
    <x v="0"/>
    <n v="2"/>
    <x v="1"/>
    <x v="8"/>
    <n v="0.03"/>
    <x v="0"/>
    <x v="2"/>
    <x v="8"/>
  </r>
  <r>
    <n v="675"/>
    <x v="675"/>
    <x v="674"/>
    <n v="6000"/>
    <n v="891"/>
    <x v="2"/>
    <x v="0"/>
    <x v="0"/>
    <n v="1420095540"/>
    <n v="1417558804"/>
    <x v="0"/>
    <n v="26"/>
    <x v="1"/>
    <x v="8"/>
    <n v="14.85"/>
    <x v="0"/>
    <x v="2"/>
    <x v="8"/>
  </r>
  <r>
    <n v="676"/>
    <x v="676"/>
    <x v="675"/>
    <n v="100000"/>
    <n v="1471"/>
    <x v="2"/>
    <x v="5"/>
    <x v="5"/>
    <n v="1423333581"/>
    <n v="1420741581"/>
    <x v="0"/>
    <n v="24"/>
    <x v="1"/>
    <x v="8"/>
    <n v="1.4710000000000001"/>
    <x v="0"/>
    <x v="2"/>
    <x v="8"/>
  </r>
  <r>
    <n v="677"/>
    <x v="677"/>
    <x v="676"/>
    <n v="50000"/>
    <n v="12792"/>
    <x v="2"/>
    <x v="13"/>
    <x v="3"/>
    <n v="1467106895"/>
    <n v="1463218895"/>
    <x v="0"/>
    <n v="96"/>
    <x v="1"/>
    <x v="8"/>
    <n v="25.584"/>
    <x v="0"/>
    <x v="2"/>
    <x v="8"/>
  </r>
  <r>
    <n v="678"/>
    <x v="678"/>
    <x v="677"/>
    <n v="29000"/>
    <n v="1108"/>
    <x v="2"/>
    <x v="0"/>
    <x v="0"/>
    <n v="1463821338"/>
    <n v="1461229338"/>
    <x v="0"/>
    <n v="17"/>
    <x v="1"/>
    <x v="8"/>
    <n v="3.8206896551724134"/>
    <x v="0"/>
    <x v="2"/>
    <x v="8"/>
  </r>
  <r>
    <n v="679"/>
    <x v="679"/>
    <x v="678"/>
    <n v="57000"/>
    <n v="8827"/>
    <x v="2"/>
    <x v="0"/>
    <x v="0"/>
    <n v="1472920909"/>
    <n v="1467736909"/>
    <x v="0"/>
    <n v="94"/>
    <x v="1"/>
    <x v="8"/>
    <n v="15.485964912280703"/>
    <x v="0"/>
    <x v="2"/>
    <x v="8"/>
  </r>
  <r>
    <n v="680"/>
    <x v="680"/>
    <x v="679"/>
    <n v="75000"/>
    <n v="19434"/>
    <x v="2"/>
    <x v="0"/>
    <x v="0"/>
    <n v="1410955331"/>
    <n v="1407931331"/>
    <x v="0"/>
    <n v="129"/>
    <x v="1"/>
    <x v="8"/>
    <n v="25.912000000000003"/>
    <x v="0"/>
    <x v="2"/>
    <x v="8"/>
  </r>
  <r>
    <n v="681"/>
    <x v="681"/>
    <x v="680"/>
    <n v="2500"/>
    <n v="1"/>
    <x v="2"/>
    <x v="0"/>
    <x v="0"/>
    <n v="1477509604"/>
    <n v="1474917604"/>
    <x v="0"/>
    <n v="1"/>
    <x v="1"/>
    <x v="8"/>
    <n v="0.04"/>
    <x v="0"/>
    <x v="2"/>
    <x v="8"/>
  </r>
  <r>
    <n v="682"/>
    <x v="682"/>
    <x v="681"/>
    <n v="50000"/>
    <n v="53"/>
    <x v="2"/>
    <x v="0"/>
    <x v="0"/>
    <n v="1489512122"/>
    <n v="1486923722"/>
    <x v="0"/>
    <n v="4"/>
    <x v="1"/>
    <x v="8"/>
    <n v="0.106"/>
    <x v="0"/>
    <x v="2"/>
    <x v="8"/>
  </r>
  <r>
    <n v="683"/>
    <x v="683"/>
    <x v="682"/>
    <n v="35000"/>
    <n v="298"/>
    <x v="2"/>
    <x v="0"/>
    <x v="0"/>
    <n v="1477949764"/>
    <n v="1474493764"/>
    <x v="0"/>
    <n v="3"/>
    <x v="1"/>
    <x v="8"/>
    <n v="0.85142857142857142"/>
    <x v="0"/>
    <x v="2"/>
    <x v="8"/>
  </r>
  <r>
    <n v="684"/>
    <x v="684"/>
    <x v="683"/>
    <n v="320000"/>
    <n v="23948"/>
    <x v="2"/>
    <x v="0"/>
    <x v="0"/>
    <n v="1406257200"/>
    <n v="1403176891"/>
    <x v="0"/>
    <n v="135"/>
    <x v="1"/>
    <x v="8"/>
    <n v="7.4837500000000006"/>
    <x v="0"/>
    <x v="2"/>
    <x v="8"/>
  </r>
  <r>
    <n v="685"/>
    <x v="685"/>
    <x v="684"/>
    <n v="2000"/>
    <n v="553"/>
    <x v="2"/>
    <x v="0"/>
    <x v="0"/>
    <n v="1421095672"/>
    <n v="1417207672"/>
    <x v="0"/>
    <n v="10"/>
    <x v="1"/>
    <x v="8"/>
    <n v="27.650000000000002"/>
    <x v="0"/>
    <x v="2"/>
    <x v="8"/>
  </r>
  <r>
    <n v="686"/>
    <x v="686"/>
    <x v="685"/>
    <n v="500000"/>
    <n v="0"/>
    <x v="2"/>
    <x v="13"/>
    <x v="3"/>
    <n v="1438618170"/>
    <n v="1436026170"/>
    <x v="0"/>
    <n v="0"/>
    <x v="1"/>
    <x v="8"/>
    <n v="0"/>
    <x v="0"/>
    <x v="2"/>
    <x v="8"/>
  </r>
  <r>
    <n v="687"/>
    <x v="687"/>
    <x v="686"/>
    <n v="100000"/>
    <n v="3550"/>
    <x v="2"/>
    <x v="14"/>
    <x v="10"/>
    <n v="1486317653"/>
    <n v="1481133653"/>
    <x v="0"/>
    <n v="6"/>
    <x v="1"/>
    <x v="8"/>
    <n v="3.55"/>
    <x v="0"/>
    <x v="2"/>
    <x v="8"/>
  </r>
  <r>
    <n v="688"/>
    <x v="688"/>
    <x v="687"/>
    <n v="20000"/>
    <n v="14598"/>
    <x v="2"/>
    <x v="0"/>
    <x v="0"/>
    <n v="1444876253"/>
    <n v="1442284253"/>
    <x v="0"/>
    <n v="36"/>
    <x v="1"/>
    <x v="8"/>
    <n v="72.989999999999995"/>
    <x v="0"/>
    <x v="2"/>
    <x v="8"/>
  </r>
  <r>
    <n v="689"/>
    <x v="689"/>
    <x v="688"/>
    <n v="200000"/>
    <n v="115297.5"/>
    <x v="2"/>
    <x v="0"/>
    <x v="0"/>
    <n v="1481173140"/>
    <n v="1478016097"/>
    <x v="0"/>
    <n v="336"/>
    <x v="1"/>
    <x v="8"/>
    <n v="57.648750000000007"/>
    <x v="0"/>
    <x v="2"/>
    <x v="8"/>
  </r>
  <r>
    <n v="690"/>
    <x v="690"/>
    <x v="689"/>
    <n v="20000"/>
    <n v="2468"/>
    <x v="2"/>
    <x v="0"/>
    <x v="0"/>
    <n v="1473400800"/>
    <n v="1469718841"/>
    <x v="0"/>
    <n v="34"/>
    <x v="1"/>
    <x v="8"/>
    <n v="12.34"/>
    <x v="0"/>
    <x v="2"/>
    <x v="8"/>
  </r>
  <r>
    <n v="691"/>
    <x v="691"/>
    <x v="690"/>
    <n v="50000"/>
    <n v="260"/>
    <x v="2"/>
    <x v="0"/>
    <x v="0"/>
    <n v="1435711246"/>
    <n v="1433292046"/>
    <x v="0"/>
    <n v="10"/>
    <x v="1"/>
    <x v="8"/>
    <n v="0.52"/>
    <x v="0"/>
    <x v="2"/>
    <x v="8"/>
  </r>
  <r>
    <n v="692"/>
    <x v="692"/>
    <x v="691"/>
    <n v="20000"/>
    <n v="1306"/>
    <x v="2"/>
    <x v="1"/>
    <x v="1"/>
    <n v="1482397263"/>
    <n v="1479805263"/>
    <x v="0"/>
    <n v="201"/>
    <x v="1"/>
    <x v="8"/>
    <n v="6.5299999999999994"/>
    <x v="0"/>
    <x v="2"/>
    <x v="8"/>
  </r>
  <r>
    <n v="693"/>
    <x v="693"/>
    <x v="692"/>
    <n v="100000"/>
    <n v="35338"/>
    <x v="2"/>
    <x v="0"/>
    <x v="0"/>
    <n v="1430421827"/>
    <n v="1427829827"/>
    <x v="0"/>
    <n v="296"/>
    <x v="1"/>
    <x v="8"/>
    <n v="35.338000000000001"/>
    <x v="0"/>
    <x v="2"/>
    <x v="8"/>
  </r>
  <r>
    <n v="694"/>
    <x v="694"/>
    <x v="693"/>
    <n v="150000"/>
    <n v="590"/>
    <x v="2"/>
    <x v="0"/>
    <x v="0"/>
    <n v="1485964559"/>
    <n v="1483372559"/>
    <x v="0"/>
    <n v="7"/>
    <x v="1"/>
    <x v="8"/>
    <n v="0.39333333333333331"/>
    <x v="0"/>
    <x v="2"/>
    <x v="8"/>
  </r>
  <r>
    <n v="695"/>
    <x v="695"/>
    <x v="694"/>
    <n v="60000"/>
    <n v="636"/>
    <x v="2"/>
    <x v="0"/>
    <x v="0"/>
    <n v="1414758620"/>
    <n v="1412166620"/>
    <x v="0"/>
    <n v="7"/>
    <x v="1"/>
    <x v="8"/>
    <n v="1.06"/>
    <x v="0"/>
    <x v="2"/>
    <x v="8"/>
  </r>
  <r>
    <n v="696"/>
    <x v="696"/>
    <x v="695"/>
    <n v="175000"/>
    <n v="1"/>
    <x v="2"/>
    <x v="9"/>
    <x v="3"/>
    <n v="1406326502"/>
    <n v="1403734502"/>
    <x v="0"/>
    <n v="1"/>
    <x v="1"/>
    <x v="8"/>
    <n v="5.7142857142857147E-4"/>
    <x v="0"/>
    <x v="2"/>
    <x v="8"/>
  </r>
  <r>
    <n v="697"/>
    <x v="697"/>
    <x v="696"/>
    <n v="5000"/>
    <n v="2319"/>
    <x v="2"/>
    <x v="12"/>
    <x v="3"/>
    <n v="1454502789"/>
    <n v="1453206789"/>
    <x v="0"/>
    <n v="114"/>
    <x v="1"/>
    <x v="8"/>
    <n v="46.379999999999995"/>
    <x v="0"/>
    <x v="2"/>
    <x v="8"/>
  </r>
  <r>
    <n v="698"/>
    <x v="698"/>
    <x v="697"/>
    <n v="100000"/>
    <n v="15390"/>
    <x v="2"/>
    <x v="0"/>
    <x v="0"/>
    <n v="1411005600"/>
    <n v="1408141245"/>
    <x v="0"/>
    <n v="29"/>
    <x v="1"/>
    <x v="8"/>
    <n v="15.39"/>
    <x v="0"/>
    <x v="2"/>
    <x v="8"/>
  </r>
  <r>
    <n v="699"/>
    <x v="699"/>
    <x v="698"/>
    <n v="130000"/>
    <n v="107148.74"/>
    <x v="2"/>
    <x v="0"/>
    <x v="0"/>
    <n v="1385136000"/>
    <n v="1381923548"/>
    <x v="0"/>
    <n v="890"/>
    <x v="1"/>
    <x v="8"/>
    <n v="82.422107692307705"/>
    <x v="0"/>
    <x v="2"/>
    <x v="8"/>
  </r>
  <r>
    <n v="700"/>
    <x v="700"/>
    <x v="699"/>
    <n v="15000"/>
    <n v="403"/>
    <x v="2"/>
    <x v="3"/>
    <x v="3"/>
    <n v="1484065881"/>
    <n v="1481473881"/>
    <x v="0"/>
    <n v="31"/>
    <x v="1"/>
    <x v="8"/>
    <n v="2.6866666666666665"/>
    <x v="0"/>
    <x v="2"/>
    <x v="8"/>
  </r>
  <r>
    <n v="701"/>
    <x v="701"/>
    <x v="700"/>
    <n v="23000"/>
    <n v="6118"/>
    <x v="2"/>
    <x v="1"/>
    <x v="1"/>
    <n v="1406130880"/>
    <n v="1403538880"/>
    <x v="0"/>
    <n v="21"/>
    <x v="1"/>
    <x v="8"/>
    <n v="26.6"/>
    <x v="0"/>
    <x v="2"/>
    <x v="8"/>
  </r>
  <r>
    <n v="702"/>
    <x v="702"/>
    <x v="701"/>
    <n v="15000"/>
    <n v="4622.01"/>
    <x v="2"/>
    <x v="0"/>
    <x v="0"/>
    <n v="1480011987"/>
    <n v="1477416387"/>
    <x v="0"/>
    <n v="37"/>
    <x v="1"/>
    <x v="8"/>
    <n v="30.813400000000001"/>
    <x v="0"/>
    <x v="2"/>
    <x v="8"/>
  </r>
  <r>
    <n v="703"/>
    <x v="703"/>
    <x v="702"/>
    <n v="15000"/>
    <n v="837"/>
    <x v="2"/>
    <x v="0"/>
    <x v="0"/>
    <n v="1485905520"/>
    <n v="1481150949"/>
    <x v="0"/>
    <n v="7"/>
    <x v="1"/>
    <x v="8"/>
    <n v="5.58"/>
    <x v="0"/>
    <x v="2"/>
    <x v="8"/>
  </r>
  <r>
    <n v="704"/>
    <x v="704"/>
    <x v="703"/>
    <n v="55000"/>
    <n v="481"/>
    <x v="2"/>
    <x v="5"/>
    <x v="5"/>
    <n v="1487565468"/>
    <n v="1482381468"/>
    <x v="0"/>
    <n v="4"/>
    <x v="1"/>
    <x v="8"/>
    <n v="0.87454545454545463"/>
    <x v="0"/>
    <x v="2"/>
    <x v="8"/>
  </r>
  <r>
    <n v="705"/>
    <x v="705"/>
    <x v="704"/>
    <n v="100000"/>
    <n v="977"/>
    <x v="2"/>
    <x v="9"/>
    <x v="3"/>
    <n v="1484999278"/>
    <n v="1482407278"/>
    <x v="0"/>
    <n v="5"/>
    <x v="1"/>
    <x v="8"/>
    <n v="0.97699999999999987"/>
    <x v="0"/>
    <x v="2"/>
    <x v="8"/>
  </r>
  <r>
    <n v="706"/>
    <x v="706"/>
    <x v="705"/>
    <n v="100000"/>
    <n v="0"/>
    <x v="2"/>
    <x v="3"/>
    <x v="3"/>
    <n v="1481740740"/>
    <n v="1478130783"/>
    <x v="0"/>
    <n v="0"/>
    <x v="1"/>
    <x v="8"/>
    <n v="0"/>
    <x v="0"/>
    <x v="2"/>
    <x v="8"/>
  </r>
  <r>
    <n v="707"/>
    <x v="707"/>
    <x v="706"/>
    <n v="68000"/>
    <n v="53670.6"/>
    <x v="2"/>
    <x v="1"/>
    <x v="1"/>
    <n v="1483286127"/>
    <n v="1479830127"/>
    <x v="0"/>
    <n v="456"/>
    <x v="1"/>
    <x v="8"/>
    <n v="78.927352941176466"/>
    <x v="0"/>
    <x v="2"/>
    <x v="8"/>
  </r>
  <r>
    <n v="708"/>
    <x v="708"/>
    <x v="707"/>
    <n v="40000"/>
    <n v="8837"/>
    <x v="2"/>
    <x v="1"/>
    <x v="1"/>
    <n v="1410616600"/>
    <n v="1405432600"/>
    <x v="0"/>
    <n v="369"/>
    <x v="1"/>
    <x v="8"/>
    <n v="22.092500000000001"/>
    <x v="0"/>
    <x v="2"/>
    <x v="8"/>
  </r>
  <r>
    <n v="709"/>
    <x v="709"/>
    <x v="708"/>
    <n v="15000"/>
    <n v="61"/>
    <x v="2"/>
    <x v="0"/>
    <x v="0"/>
    <n v="1417741159"/>
    <n v="1415149159"/>
    <x v="0"/>
    <n v="2"/>
    <x v="1"/>
    <x v="8"/>
    <n v="0.40666666666666662"/>
    <x v="0"/>
    <x v="2"/>
    <x v="8"/>
  </r>
  <r>
    <n v="710"/>
    <x v="710"/>
    <x v="709"/>
    <n v="1200"/>
    <n v="0"/>
    <x v="2"/>
    <x v="5"/>
    <x v="5"/>
    <n v="1408495440"/>
    <n v="1405640302"/>
    <x v="0"/>
    <n v="0"/>
    <x v="1"/>
    <x v="8"/>
    <n v="0"/>
    <x v="0"/>
    <x v="2"/>
    <x v="8"/>
  </r>
  <r>
    <n v="711"/>
    <x v="711"/>
    <x v="710"/>
    <n v="100000"/>
    <n v="33791"/>
    <x v="2"/>
    <x v="9"/>
    <x v="3"/>
    <n v="1481716868"/>
    <n v="1478257268"/>
    <x v="0"/>
    <n v="338"/>
    <x v="1"/>
    <x v="8"/>
    <n v="33.790999999999997"/>
    <x v="0"/>
    <x v="2"/>
    <x v="8"/>
  </r>
  <r>
    <n v="712"/>
    <x v="712"/>
    <x v="711"/>
    <n v="48500"/>
    <n v="105"/>
    <x v="2"/>
    <x v="0"/>
    <x v="0"/>
    <n v="1455466832"/>
    <n v="1452874832"/>
    <x v="0"/>
    <n v="4"/>
    <x v="1"/>
    <x v="8"/>
    <n v="0.21649484536082475"/>
    <x v="0"/>
    <x v="2"/>
    <x v="8"/>
  </r>
  <r>
    <n v="713"/>
    <x v="713"/>
    <x v="712"/>
    <n v="25000"/>
    <n v="199"/>
    <x v="2"/>
    <x v="13"/>
    <x v="3"/>
    <n v="1465130532"/>
    <n v="1462538532"/>
    <x v="0"/>
    <n v="1"/>
    <x v="1"/>
    <x v="8"/>
    <n v="0.79600000000000004"/>
    <x v="0"/>
    <x v="2"/>
    <x v="8"/>
  </r>
  <r>
    <n v="714"/>
    <x v="714"/>
    <x v="713"/>
    <n v="15000"/>
    <n v="2249"/>
    <x v="2"/>
    <x v="0"/>
    <x v="0"/>
    <n v="1488308082"/>
    <n v="1483124082"/>
    <x v="0"/>
    <n v="28"/>
    <x v="1"/>
    <x v="8"/>
    <n v="14.993333333333334"/>
    <x v="0"/>
    <x v="2"/>
    <x v="8"/>
  </r>
  <r>
    <n v="715"/>
    <x v="715"/>
    <x v="714"/>
    <n v="27500"/>
    <n v="1389"/>
    <x v="2"/>
    <x v="0"/>
    <x v="0"/>
    <n v="1446693040"/>
    <n v="1443233440"/>
    <x v="0"/>
    <n v="12"/>
    <x v="1"/>
    <x v="8"/>
    <n v="5.0509090909090908"/>
    <x v="0"/>
    <x v="2"/>
    <x v="8"/>
  </r>
  <r>
    <n v="716"/>
    <x v="716"/>
    <x v="715"/>
    <n v="7000"/>
    <n v="715"/>
    <x v="2"/>
    <x v="0"/>
    <x v="0"/>
    <n v="1417392000"/>
    <n v="1414511307"/>
    <x v="0"/>
    <n v="16"/>
    <x v="1"/>
    <x v="8"/>
    <n v="10.214285714285715"/>
    <x v="0"/>
    <x v="2"/>
    <x v="8"/>
  </r>
  <r>
    <n v="717"/>
    <x v="717"/>
    <x v="716"/>
    <n v="100000"/>
    <n v="305"/>
    <x v="2"/>
    <x v="0"/>
    <x v="0"/>
    <n v="1409949002"/>
    <n v="1407357002"/>
    <x v="0"/>
    <n v="4"/>
    <x v="1"/>
    <x v="8"/>
    <n v="0.30499999999999999"/>
    <x v="0"/>
    <x v="2"/>
    <x v="8"/>
  </r>
  <r>
    <n v="718"/>
    <x v="718"/>
    <x v="717"/>
    <n v="12000"/>
    <n v="90"/>
    <x v="2"/>
    <x v="0"/>
    <x v="0"/>
    <n v="1487397540"/>
    <n v="1484684247"/>
    <x v="0"/>
    <n v="4"/>
    <x v="1"/>
    <x v="8"/>
    <n v="0.75"/>
    <x v="0"/>
    <x v="2"/>
    <x v="8"/>
  </r>
  <r>
    <n v="719"/>
    <x v="719"/>
    <x v="718"/>
    <n v="15000"/>
    <n v="194"/>
    <x v="2"/>
    <x v="0"/>
    <x v="0"/>
    <n v="1456189076"/>
    <n v="1454979476"/>
    <x v="0"/>
    <n v="10"/>
    <x v="1"/>
    <x v="8"/>
    <n v="1.2933333333333332"/>
    <x v="0"/>
    <x v="2"/>
    <x v="8"/>
  </r>
  <r>
    <n v="720"/>
    <x v="720"/>
    <x v="719"/>
    <n v="1900"/>
    <n v="2735"/>
    <x v="0"/>
    <x v="0"/>
    <x v="0"/>
    <n v="1327851291"/>
    <n v="1325432091"/>
    <x v="0"/>
    <n v="41"/>
    <x v="0"/>
    <x v="9"/>
    <n v="143.94736842105263"/>
    <x v="0"/>
    <x v="3"/>
    <x v="9"/>
  </r>
  <r>
    <n v="721"/>
    <x v="721"/>
    <x v="720"/>
    <n v="8200"/>
    <n v="10013"/>
    <x v="0"/>
    <x v="0"/>
    <x v="0"/>
    <n v="1406900607"/>
    <n v="1403012607"/>
    <x v="0"/>
    <n v="119"/>
    <x v="0"/>
    <x v="9"/>
    <n v="122.10975609756099"/>
    <x v="0"/>
    <x v="3"/>
    <x v="9"/>
  </r>
  <r>
    <n v="722"/>
    <x v="722"/>
    <x v="721"/>
    <n v="25000"/>
    <n v="33006"/>
    <x v="0"/>
    <x v="0"/>
    <x v="0"/>
    <n v="1333909178"/>
    <n v="1331320778"/>
    <x v="0"/>
    <n v="153"/>
    <x v="0"/>
    <x v="9"/>
    <n v="132.024"/>
    <x v="0"/>
    <x v="3"/>
    <x v="9"/>
  </r>
  <r>
    <n v="723"/>
    <x v="723"/>
    <x v="722"/>
    <n v="5000"/>
    <n v="5469"/>
    <x v="0"/>
    <x v="0"/>
    <x v="0"/>
    <n v="1438228740"/>
    <n v="1435606549"/>
    <x v="0"/>
    <n v="100"/>
    <x v="0"/>
    <x v="9"/>
    <n v="109.38000000000001"/>
    <x v="0"/>
    <x v="3"/>
    <x v="9"/>
  </r>
  <r>
    <n v="724"/>
    <x v="724"/>
    <x v="723"/>
    <n v="7000"/>
    <n v="7383.01"/>
    <x v="0"/>
    <x v="0"/>
    <x v="0"/>
    <n v="1309447163"/>
    <n v="1306855163"/>
    <x v="0"/>
    <n v="143"/>
    <x v="0"/>
    <x v="9"/>
    <n v="105.47157142857144"/>
    <x v="0"/>
    <x v="3"/>
    <x v="9"/>
  </r>
  <r>
    <n v="725"/>
    <x v="725"/>
    <x v="724"/>
    <n v="20000"/>
    <n v="20070"/>
    <x v="0"/>
    <x v="0"/>
    <x v="0"/>
    <n v="1450018912"/>
    <n v="1447426912"/>
    <x v="0"/>
    <n v="140"/>
    <x v="0"/>
    <x v="9"/>
    <n v="100.35000000000001"/>
    <x v="0"/>
    <x v="3"/>
    <x v="9"/>
  </r>
  <r>
    <n v="726"/>
    <x v="726"/>
    <x v="725"/>
    <n v="2500"/>
    <n v="2535"/>
    <x v="0"/>
    <x v="0"/>
    <x v="0"/>
    <n v="1365728487"/>
    <n v="1363136487"/>
    <x v="0"/>
    <n v="35"/>
    <x v="0"/>
    <x v="9"/>
    <n v="101.4"/>
    <x v="0"/>
    <x v="3"/>
    <x v="9"/>
  </r>
  <r>
    <n v="727"/>
    <x v="727"/>
    <x v="726"/>
    <n v="3500"/>
    <n v="5443"/>
    <x v="0"/>
    <x v="0"/>
    <x v="0"/>
    <n v="1358198400"/>
    <n v="1354580949"/>
    <x v="0"/>
    <n v="149"/>
    <x v="0"/>
    <x v="9"/>
    <n v="155.51428571428571"/>
    <x v="0"/>
    <x v="3"/>
    <x v="9"/>
  </r>
  <r>
    <n v="728"/>
    <x v="728"/>
    <x v="727"/>
    <n v="7500"/>
    <n v="7917.45"/>
    <x v="0"/>
    <x v="0"/>
    <x v="0"/>
    <n v="1313957157"/>
    <n v="1310069157"/>
    <x v="0"/>
    <n v="130"/>
    <x v="0"/>
    <x v="9"/>
    <n v="105.566"/>
    <x v="0"/>
    <x v="3"/>
    <x v="9"/>
  </r>
  <r>
    <n v="729"/>
    <x v="729"/>
    <x v="728"/>
    <n v="4000"/>
    <n v="5226"/>
    <x v="0"/>
    <x v="0"/>
    <x v="0"/>
    <n v="1348028861"/>
    <n v="1342844861"/>
    <x v="0"/>
    <n v="120"/>
    <x v="0"/>
    <x v="9"/>
    <n v="130.65"/>
    <x v="0"/>
    <x v="3"/>
    <x v="9"/>
  </r>
  <r>
    <n v="730"/>
    <x v="730"/>
    <x v="729"/>
    <n v="20000"/>
    <n v="26438"/>
    <x v="0"/>
    <x v="0"/>
    <x v="0"/>
    <n v="1323280391"/>
    <n v="1320688391"/>
    <x v="0"/>
    <n v="265"/>
    <x v="0"/>
    <x v="9"/>
    <n v="132.19"/>
    <x v="0"/>
    <x v="3"/>
    <x v="9"/>
  </r>
  <r>
    <n v="731"/>
    <x v="731"/>
    <x v="730"/>
    <n v="5000"/>
    <n v="6300"/>
    <x v="0"/>
    <x v="0"/>
    <x v="0"/>
    <n v="1327212000"/>
    <n v="1322852747"/>
    <x v="0"/>
    <n v="71"/>
    <x v="0"/>
    <x v="9"/>
    <n v="126"/>
    <x v="0"/>
    <x v="3"/>
    <x v="9"/>
  </r>
  <r>
    <n v="732"/>
    <x v="732"/>
    <x v="731"/>
    <n v="40"/>
    <n v="64"/>
    <x v="0"/>
    <x v="1"/>
    <x v="1"/>
    <n v="1380449461"/>
    <n v="1375265461"/>
    <x v="0"/>
    <n v="13"/>
    <x v="0"/>
    <x v="9"/>
    <n v="160"/>
    <x v="0"/>
    <x v="3"/>
    <x v="9"/>
  </r>
  <r>
    <n v="733"/>
    <x v="733"/>
    <x v="732"/>
    <n v="2500"/>
    <n v="3012"/>
    <x v="0"/>
    <x v="1"/>
    <x v="1"/>
    <n v="1387533892"/>
    <n v="1384941892"/>
    <x v="0"/>
    <n v="169"/>
    <x v="0"/>
    <x v="9"/>
    <n v="120.48"/>
    <x v="0"/>
    <x v="3"/>
    <x v="9"/>
  </r>
  <r>
    <n v="734"/>
    <x v="734"/>
    <x v="733"/>
    <n v="8500"/>
    <n v="10670"/>
    <x v="0"/>
    <x v="5"/>
    <x v="5"/>
    <n v="1431147600"/>
    <n v="1428465420"/>
    <x v="0"/>
    <n v="57"/>
    <x v="0"/>
    <x v="9"/>
    <n v="125.52941176470588"/>
    <x v="0"/>
    <x v="3"/>
    <x v="9"/>
  </r>
  <r>
    <n v="735"/>
    <x v="735"/>
    <x v="734"/>
    <n v="47000"/>
    <n v="53771"/>
    <x v="0"/>
    <x v="0"/>
    <x v="0"/>
    <n v="1417653540"/>
    <n v="1414975346"/>
    <x v="0"/>
    <n v="229"/>
    <x v="0"/>
    <x v="9"/>
    <n v="114.40638297872341"/>
    <x v="0"/>
    <x v="3"/>
    <x v="9"/>
  </r>
  <r>
    <n v="736"/>
    <x v="736"/>
    <x v="735"/>
    <n v="3600"/>
    <n v="11345"/>
    <x v="0"/>
    <x v="0"/>
    <x v="0"/>
    <n v="1385009940"/>
    <n v="1383327440"/>
    <x v="0"/>
    <n v="108"/>
    <x v="0"/>
    <x v="9"/>
    <n v="315.13888888888891"/>
    <x v="0"/>
    <x v="3"/>
    <x v="9"/>
  </r>
  <r>
    <n v="737"/>
    <x v="737"/>
    <x v="736"/>
    <n v="5000"/>
    <n v="6120"/>
    <x v="0"/>
    <x v="0"/>
    <x v="0"/>
    <n v="1392408000"/>
    <n v="1390890987"/>
    <x v="0"/>
    <n v="108"/>
    <x v="0"/>
    <x v="9"/>
    <n v="122.39999999999999"/>
    <x v="0"/>
    <x v="3"/>
    <x v="9"/>
  </r>
  <r>
    <n v="738"/>
    <x v="738"/>
    <x v="737"/>
    <n v="1500"/>
    <n v="1601"/>
    <x v="0"/>
    <x v="0"/>
    <x v="0"/>
    <n v="1417409940"/>
    <n v="1414765794"/>
    <x v="0"/>
    <n v="41"/>
    <x v="0"/>
    <x v="9"/>
    <n v="106.73333333333332"/>
    <x v="0"/>
    <x v="3"/>
    <x v="9"/>
  </r>
  <r>
    <n v="739"/>
    <x v="739"/>
    <x v="738"/>
    <n v="6000"/>
    <n v="9500"/>
    <x v="0"/>
    <x v="0"/>
    <x v="0"/>
    <n v="1407758629"/>
    <n v="1404907429"/>
    <x v="0"/>
    <n v="139"/>
    <x v="0"/>
    <x v="9"/>
    <n v="158.33333333333331"/>
    <x v="0"/>
    <x v="3"/>
    <x v="9"/>
  </r>
  <r>
    <n v="740"/>
    <x v="740"/>
    <x v="739"/>
    <n v="3000"/>
    <n v="3222"/>
    <x v="0"/>
    <x v="0"/>
    <x v="0"/>
    <n v="1434857482"/>
    <n v="1433647882"/>
    <x v="0"/>
    <n v="19"/>
    <x v="0"/>
    <x v="9"/>
    <n v="107.4"/>
    <x v="0"/>
    <x v="3"/>
    <x v="9"/>
  </r>
  <r>
    <n v="741"/>
    <x v="741"/>
    <x v="740"/>
    <n v="13000"/>
    <n v="13293.8"/>
    <x v="0"/>
    <x v="0"/>
    <x v="0"/>
    <n v="1370964806"/>
    <n v="1367940806"/>
    <x v="0"/>
    <n v="94"/>
    <x v="0"/>
    <x v="9"/>
    <n v="102.25999999999999"/>
    <x v="0"/>
    <x v="3"/>
    <x v="9"/>
  </r>
  <r>
    <n v="742"/>
    <x v="742"/>
    <x v="741"/>
    <n v="1400"/>
    <n v="1550"/>
    <x v="0"/>
    <x v="0"/>
    <x v="0"/>
    <n v="1395435712"/>
    <n v="1392847312"/>
    <x v="0"/>
    <n v="23"/>
    <x v="0"/>
    <x v="9"/>
    <n v="110.71428571428572"/>
    <x v="0"/>
    <x v="3"/>
    <x v="9"/>
  </r>
  <r>
    <n v="743"/>
    <x v="743"/>
    <x v="742"/>
    <n v="550"/>
    <n v="814"/>
    <x v="0"/>
    <x v="0"/>
    <x v="0"/>
    <n v="1334610000"/>
    <n v="1332435685"/>
    <x v="0"/>
    <n v="15"/>
    <x v="0"/>
    <x v="9"/>
    <n v="148"/>
    <x v="0"/>
    <x v="3"/>
    <x v="9"/>
  </r>
  <r>
    <n v="744"/>
    <x v="744"/>
    <x v="743"/>
    <n v="5000"/>
    <n v="5116"/>
    <x v="0"/>
    <x v="0"/>
    <x v="0"/>
    <n v="1355439503"/>
    <n v="1352847503"/>
    <x v="0"/>
    <n v="62"/>
    <x v="0"/>
    <x v="9"/>
    <n v="102.32000000000001"/>
    <x v="0"/>
    <x v="3"/>
    <x v="9"/>
  </r>
  <r>
    <n v="745"/>
    <x v="745"/>
    <x v="744"/>
    <n v="2220"/>
    <n v="3976"/>
    <x v="0"/>
    <x v="0"/>
    <x v="0"/>
    <n v="1367588645"/>
    <n v="1364996645"/>
    <x v="0"/>
    <n v="74"/>
    <x v="0"/>
    <x v="9"/>
    <n v="179.09909909909908"/>
    <x v="0"/>
    <x v="3"/>
    <x v="9"/>
  </r>
  <r>
    <n v="746"/>
    <x v="746"/>
    <x v="745"/>
    <n v="2987"/>
    <n v="3318"/>
    <x v="0"/>
    <x v="0"/>
    <x v="0"/>
    <n v="1348372740"/>
    <n v="1346806909"/>
    <x v="0"/>
    <n v="97"/>
    <x v="0"/>
    <x v="9"/>
    <n v="111.08135252761969"/>
    <x v="0"/>
    <x v="3"/>
    <x v="9"/>
  </r>
  <r>
    <n v="747"/>
    <x v="747"/>
    <x v="746"/>
    <n v="7000"/>
    <n v="7003"/>
    <x v="0"/>
    <x v="9"/>
    <x v="3"/>
    <n v="1421319240"/>
    <n v="1418649019"/>
    <x v="0"/>
    <n v="55"/>
    <x v="0"/>
    <x v="9"/>
    <n v="100.04285714285714"/>
    <x v="0"/>
    <x v="3"/>
    <x v="9"/>
  </r>
  <r>
    <n v="748"/>
    <x v="748"/>
    <x v="747"/>
    <n v="2000"/>
    <n v="2005"/>
    <x v="0"/>
    <x v="0"/>
    <x v="0"/>
    <n v="1407701966"/>
    <n v="1405109966"/>
    <x v="0"/>
    <n v="44"/>
    <x v="0"/>
    <x v="9"/>
    <n v="100.25"/>
    <x v="0"/>
    <x v="3"/>
    <x v="9"/>
  </r>
  <r>
    <n v="749"/>
    <x v="749"/>
    <x v="748"/>
    <n v="10000"/>
    <n v="10556"/>
    <x v="0"/>
    <x v="0"/>
    <x v="0"/>
    <n v="1485642930"/>
    <n v="1483050930"/>
    <x v="0"/>
    <n v="110"/>
    <x v="0"/>
    <x v="9"/>
    <n v="105.56"/>
    <x v="0"/>
    <x v="3"/>
    <x v="9"/>
  </r>
  <r>
    <n v="750"/>
    <x v="750"/>
    <x v="749"/>
    <n v="4444"/>
    <n v="4559"/>
    <x v="0"/>
    <x v="0"/>
    <x v="0"/>
    <n v="1361739872"/>
    <n v="1359147872"/>
    <x v="0"/>
    <n v="59"/>
    <x v="0"/>
    <x v="9"/>
    <n v="102.58775877587757"/>
    <x v="0"/>
    <x v="3"/>
    <x v="9"/>
  </r>
  <r>
    <n v="751"/>
    <x v="751"/>
    <x v="750"/>
    <n v="3000"/>
    <n v="3555"/>
    <x v="0"/>
    <x v="0"/>
    <x v="0"/>
    <n v="1312470475"/>
    <n v="1308496075"/>
    <x v="0"/>
    <n v="62"/>
    <x v="0"/>
    <x v="9"/>
    <n v="118.5"/>
    <x v="0"/>
    <x v="3"/>
    <x v="9"/>
  </r>
  <r>
    <n v="752"/>
    <x v="752"/>
    <x v="751"/>
    <n v="5000"/>
    <n v="5585"/>
    <x v="0"/>
    <x v="2"/>
    <x v="2"/>
    <n v="1476615600"/>
    <n v="1474884417"/>
    <x v="0"/>
    <n v="105"/>
    <x v="0"/>
    <x v="9"/>
    <n v="111.7"/>
    <x v="0"/>
    <x v="3"/>
    <x v="9"/>
  </r>
  <r>
    <n v="753"/>
    <x v="753"/>
    <x v="752"/>
    <n v="10000"/>
    <n v="12800"/>
    <x v="0"/>
    <x v="0"/>
    <x v="0"/>
    <n v="1423922991"/>
    <n v="1421330991"/>
    <x v="0"/>
    <n v="26"/>
    <x v="0"/>
    <x v="9"/>
    <n v="128"/>
    <x v="0"/>
    <x v="3"/>
    <x v="9"/>
  </r>
  <r>
    <n v="754"/>
    <x v="754"/>
    <x v="753"/>
    <n v="2000"/>
    <n v="2075"/>
    <x v="0"/>
    <x v="0"/>
    <x v="0"/>
    <n v="1357408721"/>
    <n v="1354816721"/>
    <x v="0"/>
    <n v="49"/>
    <x v="0"/>
    <x v="9"/>
    <n v="103.75000000000001"/>
    <x v="0"/>
    <x v="3"/>
    <x v="9"/>
  </r>
  <r>
    <n v="755"/>
    <x v="755"/>
    <x v="754"/>
    <n v="2500"/>
    <n v="2547.69"/>
    <x v="0"/>
    <x v="0"/>
    <x v="0"/>
    <n v="1369010460"/>
    <n v="1366381877"/>
    <x v="0"/>
    <n v="68"/>
    <x v="0"/>
    <x v="9"/>
    <n v="101.9076"/>
    <x v="0"/>
    <x v="3"/>
    <x v="9"/>
  </r>
  <r>
    <n v="756"/>
    <x v="756"/>
    <x v="755"/>
    <n v="700"/>
    <n v="824"/>
    <x v="0"/>
    <x v="0"/>
    <x v="0"/>
    <n v="1303147459"/>
    <n v="1297880659"/>
    <x v="0"/>
    <n v="22"/>
    <x v="0"/>
    <x v="9"/>
    <n v="117.71428571428571"/>
    <x v="0"/>
    <x v="3"/>
    <x v="9"/>
  </r>
  <r>
    <n v="757"/>
    <x v="757"/>
    <x v="756"/>
    <n v="250"/>
    <n v="595"/>
    <x v="0"/>
    <x v="0"/>
    <x v="0"/>
    <n v="1354756714"/>
    <n v="1353547114"/>
    <x v="0"/>
    <n v="18"/>
    <x v="0"/>
    <x v="9"/>
    <n v="238"/>
    <x v="0"/>
    <x v="3"/>
    <x v="9"/>
  </r>
  <r>
    <n v="758"/>
    <x v="758"/>
    <x v="757"/>
    <n v="2500"/>
    <n v="2550"/>
    <x v="0"/>
    <x v="0"/>
    <x v="0"/>
    <n v="1286568268"/>
    <n v="1283976268"/>
    <x v="0"/>
    <n v="19"/>
    <x v="0"/>
    <x v="9"/>
    <n v="102"/>
    <x v="0"/>
    <x v="3"/>
    <x v="9"/>
  </r>
  <r>
    <n v="759"/>
    <x v="759"/>
    <x v="758"/>
    <n v="5000"/>
    <n v="5096"/>
    <x v="0"/>
    <x v="1"/>
    <x v="1"/>
    <n v="1404892539"/>
    <n v="1401436539"/>
    <x v="0"/>
    <n v="99"/>
    <x v="0"/>
    <x v="9"/>
    <n v="101.92000000000002"/>
    <x v="0"/>
    <x v="3"/>
    <x v="9"/>
  </r>
  <r>
    <n v="760"/>
    <x v="760"/>
    <x v="759"/>
    <n v="2200"/>
    <n v="0"/>
    <x v="2"/>
    <x v="0"/>
    <x v="0"/>
    <n v="1480188013"/>
    <n v="1477592413"/>
    <x v="0"/>
    <n v="0"/>
    <x v="1"/>
    <x v="10"/>
    <n v="0"/>
    <x v="0"/>
    <x v="3"/>
    <x v="10"/>
  </r>
  <r>
    <n v="761"/>
    <x v="761"/>
    <x v="760"/>
    <n v="5000"/>
    <n v="235"/>
    <x v="2"/>
    <x v="0"/>
    <x v="0"/>
    <n v="1391364126"/>
    <n v="1388772126"/>
    <x v="0"/>
    <n v="6"/>
    <x v="1"/>
    <x v="10"/>
    <n v="4.7"/>
    <x v="0"/>
    <x v="3"/>
    <x v="10"/>
  </r>
  <r>
    <n v="762"/>
    <x v="762"/>
    <x v="761"/>
    <n v="3500"/>
    <n v="0"/>
    <x v="2"/>
    <x v="14"/>
    <x v="10"/>
    <n v="1480831200"/>
    <n v="1479328570"/>
    <x v="0"/>
    <n v="0"/>
    <x v="1"/>
    <x v="10"/>
    <n v="0"/>
    <x v="0"/>
    <x v="3"/>
    <x v="10"/>
  </r>
  <r>
    <n v="763"/>
    <x v="763"/>
    <x v="762"/>
    <n v="4290"/>
    <n v="5"/>
    <x v="2"/>
    <x v="1"/>
    <x v="1"/>
    <n v="1376563408"/>
    <n v="1373971408"/>
    <x v="0"/>
    <n v="1"/>
    <x v="1"/>
    <x v="10"/>
    <n v="0.11655011655011654"/>
    <x v="0"/>
    <x v="3"/>
    <x v="10"/>
  </r>
  <r>
    <n v="764"/>
    <x v="764"/>
    <x v="763"/>
    <n v="5000"/>
    <n v="0"/>
    <x v="2"/>
    <x v="0"/>
    <x v="0"/>
    <n v="1441858161"/>
    <n v="1439266161"/>
    <x v="0"/>
    <n v="0"/>
    <x v="1"/>
    <x v="10"/>
    <n v="0"/>
    <x v="0"/>
    <x v="3"/>
    <x v="10"/>
  </r>
  <r>
    <n v="765"/>
    <x v="765"/>
    <x v="764"/>
    <n v="7000"/>
    <n v="2521"/>
    <x v="2"/>
    <x v="0"/>
    <x v="0"/>
    <n v="1413723684"/>
    <n v="1411131684"/>
    <x v="0"/>
    <n v="44"/>
    <x v="1"/>
    <x v="10"/>
    <n v="36.014285714285712"/>
    <x v="0"/>
    <x v="3"/>
    <x v="10"/>
  </r>
  <r>
    <n v="766"/>
    <x v="766"/>
    <x v="765"/>
    <n v="4000"/>
    <n v="0"/>
    <x v="2"/>
    <x v="5"/>
    <x v="5"/>
    <n v="1424112483"/>
    <n v="1421520483"/>
    <x v="0"/>
    <n v="0"/>
    <x v="1"/>
    <x v="10"/>
    <n v="0"/>
    <x v="0"/>
    <x v="3"/>
    <x v="10"/>
  </r>
  <r>
    <n v="767"/>
    <x v="767"/>
    <x v="766"/>
    <n v="5000"/>
    <n v="177"/>
    <x v="2"/>
    <x v="0"/>
    <x v="0"/>
    <n v="1432178810"/>
    <n v="1429586810"/>
    <x v="0"/>
    <n v="3"/>
    <x v="1"/>
    <x v="10"/>
    <n v="3.54"/>
    <x v="0"/>
    <x v="3"/>
    <x v="10"/>
  </r>
  <r>
    <n v="768"/>
    <x v="768"/>
    <x v="767"/>
    <n v="2500"/>
    <n v="0"/>
    <x v="2"/>
    <x v="0"/>
    <x v="0"/>
    <n v="1387169890"/>
    <n v="1384577890"/>
    <x v="0"/>
    <n v="0"/>
    <x v="1"/>
    <x v="10"/>
    <n v="0"/>
    <x v="0"/>
    <x v="3"/>
    <x v="10"/>
  </r>
  <r>
    <n v="769"/>
    <x v="769"/>
    <x v="768"/>
    <n v="4000"/>
    <n v="1656"/>
    <x v="2"/>
    <x v="0"/>
    <x v="0"/>
    <n v="1388102094"/>
    <n v="1385510094"/>
    <x v="0"/>
    <n v="52"/>
    <x v="1"/>
    <x v="10"/>
    <n v="41.4"/>
    <x v="0"/>
    <x v="3"/>
    <x v="10"/>
  </r>
  <r>
    <n v="770"/>
    <x v="770"/>
    <x v="769"/>
    <n v="17500"/>
    <n v="0"/>
    <x v="2"/>
    <x v="0"/>
    <x v="0"/>
    <n v="1361750369"/>
    <n v="1358294369"/>
    <x v="0"/>
    <n v="0"/>
    <x v="1"/>
    <x v="10"/>
    <n v="0"/>
    <x v="0"/>
    <x v="3"/>
    <x v="10"/>
  </r>
  <r>
    <n v="771"/>
    <x v="771"/>
    <x v="770"/>
    <n v="38000"/>
    <n v="10"/>
    <x v="2"/>
    <x v="0"/>
    <x v="0"/>
    <n v="1454183202"/>
    <n v="1449863202"/>
    <x v="0"/>
    <n v="1"/>
    <x v="1"/>
    <x v="10"/>
    <n v="2.6315789473684209E-2"/>
    <x v="0"/>
    <x v="3"/>
    <x v="10"/>
  </r>
  <r>
    <n v="772"/>
    <x v="772"/>
    <x v="771"/>
    <n v="1500"/>
    <n v="50"/>
    <x v="2"/>
    <x v="0"/>
    <x v="0"/>
    <n v="1257047940"/>
    <n v="1252718519"/>
    <x v="0"/>
    <n v="1"/>
    <x v="1"/>
    <x v="10"/>
    <n v="3.3333333333333335"/>
    <x v="0"/>
    <x v="3"/>
    <x v="10"/>
  </r>
  <r>
    <n v="773"/>
    <x v="773"/>
    <x v="772"/>
    <n v="3759"/>
    <n v="32"/>
    <x v="2"/>
    <x v="1"/>
    <x v="1"/>
    <n v="1431298860"/>
    <n v="1428341985"/>
    <x v="0"/>
    <n v="2"/>
    <x v="1"/>
    <x v="10"/>
    <n v="0.85129023676509719"/>
    <x v="0"/>
    <x v="3"/>
    <x v="10"/>
  </r>
  <r>
    <n v="774"/>
    <x v="774"/>
    <x v="773"/>
    <n v="500"/>
    <n v="351"/>
    <x v="2"/>
    <x v="0"/>
    <x v="0"/>
    <n v="1393181018"/>
    <n v="1390589018"/>
    <x v="0"/>
    <n v="9"/>
    <x v="1"/>
    <x v="10"/>
    <n v="70.199999999999989"/>
    <x v="0"/>
    <x v="3"/>
    <x v="10"/>
  </r>
  <r>
    <n v="775"/>
    <x v="775"/>
    <x v="774"/>
    <n v="10000"/>
    <n v="170"/>
    <x v="2"/>
    <x v="0"/>
    <x v="0"/>
    <n v="1323998795"/>
    <n v="1321406795"/>
    <x v="0"/>
    <n v="5"/>
    <x v="1"/>
    <x v="10"/>
    <n v="1.7000000000000002"/>
    <x v="0"/>
    <x v="3"/>
    <x v="10"/>
  </r>
  <r>
    <n v="776"/>
    <x v="776"/>
    <x v="775"/>
    <n v="7000"/>
    <n v="3598"/>
    <x v="2"/>
    <x v="0"/>
    <x v="0"/>
    <n v="1444539600"/>
    <n v="1441297645"/>
    <x v="0"/>
    <n v="57"/>
    <x v="1"/>
    <x v="10"/>
    <n v="51.4"/>
    <x v="0"/>
    <x v="3"/>
    <x v="10"/>
  </r>
  <r>
    <n v="777"/>
    <x v="777"/>
    <x v="776"/>
    <n v="3000"/>
    <n v="21"/>
    <x v="2"/>
    <x v="0"/>
    <x v="0"/>
    <n v="1375313577"/>
    <n v="1372721577"/>
    <x v="0"/>
    <n v="3"/>
    <x v="1"/>
    <x v="10"/>
    <n v="0.70000000000000007"/>
    <x v="0"/>
    <x v="3"/>
    <x v="10"/>
  </r>
  <r>
    <n v="778"/>
    <x v="778"/>
    <x v="777"/>
    <n v="500"/>
    <n v="2"/>
    <x v="2"/>
    <x v="0"/>
    <x v="0"/>
    <n v="1398876680"/>
    <n v="1396284680"/>
    <x v="0"/>
    <n v="1"/>
    <x v="1"/>
    <x v="10"/>
    <n v="0.4"/>
    <x v="0"/>
    <x v="3"/>
    <x v="10"/>
  </r>
  <r>
    <n v="779"/>
    <x v="779"/>
    <x v="778"/>
    <n v="15000"/>
    <n v="400"/>
    <x v="2"/>
    <x v="0"/>
    <x v="0"/>
    <n v="1287115200"/>
    <n v="1284567905"/>
    <x v="0"/>
    <n v="6"/>
    <x v="1"/>
    <x v="10"/>
    <n v="2.666666666666667"/>
    <x v="0"/>
    <x v="3"/>
    <x v="10"/>
  </r>
  <r>
    <n v="780"/>
    <x v="780"/>
    <x v="779"/>
    <n v="1000"/>
    <n v="1040"/>
    <x v="0"/>
    <x v="0"/>
    <x v="0"/>
    <n v="1304439025"/>
    <n v="1301847025"/>
    <x v="0"/>
    <n v="27"/>
    <x v="0"/>
    <x v="11"/>
    <n v="104"/>
    <x v="0"/>
    <x v="4"/>
    <x v="11"/>
  </r>
  <r>
    <n v="781"/>
    <x v="781"/>
    <x v="780"/>
    <n v="800"/>
    <n v="1065.23"/>
    <x v="0"/>
    <x v="0"/>
    <x v="0"/>
    <n v="1370649674"/>
    <n v="1368057674"/>
    <x v="0"/>
    <n v="25"/>
    <x v="0"/>
    <x v="11"/>
    <n v="133.15375"/>
    <x v="0"/>
    <x v="4"/>
    <x v="11"/>
  </r>
  <r>
    <n v="782"/>
    <x v="782"/>
    <x v="781"/>
    <n v="700"/>
    <n v="700"/>
    <x v="0"/>
    <x v="0"/>
    <x v="0"/>
    <n v="1345918302"/>
    <n v="1343326302"/>
    <x v="0"/>
    <n v="14"/>
    <x v="0"/>
    <x v="11"/>
    <n v="100"/>
    <x v="0"/>
    <x v="4"/>
    <x v="11"/>
  </r>
  <r>
    <n v="783"/>
    <x v="783"/>
    <x v="782"/>
    <n v="1500"/>
    <n v="2222"/>
    <x v="0"/>
    <x v="0"/>
    <x v="0"/>
    <n v="1335564000"/>
    <n v="1332182049"/>
    <x v="0"/>
    <n v="35"/>
    <x v="0"/>
    <x v="11"/>
    <n v="148.13333333333333"/>
    <x v="0"/>
    <x v="4"/>
    <x v="11"/>
  </r>
  <r>
    <n v="784"/>
    <x v="784"/>
    <x v="783"/>
    <n v="1000"/>
    <n v="1025"/>
    <x v="0"/>
    <x v="0"/>
    <x v="0"/>
    <n v="1395023719"/>
    <n v="1391571319"/>
    <x v="0"/>
    <n v="10"/>
    <x v="0"/>
    <x v="11"/>
    <n v="102.49999999999999"/>
    <x v="0"/>
    <x v="4"/>
    <x v="11"/>
  </r>
  <r>
    <n v="785"/>
    <x v="785"/>
    <x v="784"/>
    <n v="500"/>
    <n v="903.14"/>
    <x v="0"/>
    <x v="0"/>
    <x v="0"/>
    <n v="1362060915"/>
    <n v="1359468915"/>
    <x v="0"/>
    <n v="29"/>
    <x v="0"/>
    <x v="11"/>
    <n v="180.62799999999999"/>
    <x v="0"/>
    <x v="4"/>
    <x v="11"/>
  </r>
  <r>
    <n v="786"/>
    <x v="786"/>
    <x v="785"/>
    <n v="5000"/>
    <n v="7140"/>
    <x v="0"/>
    <x v="0"/>
    <x v="0"/>
    <n v="1336751220"/>
    <n v="1331774434"/>
    <x v="0"/>
    <n v="44"/>
    <x v="0"/>
    <x v="11"/>
    <n v="142.79999999999998"/>
    <x v="0"/>
    <x v="4"/>
    <x v="11"/>
  </r>
  <r>
    <n v="787"/>
    <x v="787"/>
    <x v="786"/>
    <n v="1200"/>
    <n v="1370"/>
    <x v="0"/>
    <x v="0"/>
    <x v="0"/>
    <n v="1383318226"/>
    <n v="1380726226"/>
    <x v="0"/>
    <n v="17"/>
    <x v="0"/>
    <x v="11"/>
    <n v="114.16666666666666"/>
    <x v="0"/>
    <x v="4"/>
    <x v="11"/>
  </r>
  <r>
    <n v="788"/>
    <x v="788"/>
    <x v="787"/>
    <n v="1000"/>
    <n v="2035.05"/>
    <x v="0"/>
    <x v="0"/>
    <x v="0"/>
    <n v="1341633540"/>
    <n v="1338336588"/>
    <x v="0"/>
    <n v="34"/>
    <x v="0"/>
    <x v="11"/>
    <n v="203.505"/>
    <x v="0"/>
    <x v="4"/>
    <x v="11"/>
  </r>
  <r>
    <n v="789"/>
    <x v="789"/>
    <x v="788"/>
    <n v="1700"/>
    <n v="1860"/>
    <x v="0"/>
    <x v="0"/>
    <x v="0"/>
    <n v="1358755140"/>
    <n v="1357187280"/>
    <x v="0"/>
    <n v="14"/>
    <x v="0"/>
    <x v="11"/>
    <n v="109.41176470588236"/>
    <x v="0"/>
    <x v="4"/>
    <x v="11"/>
  </r>
  <r>
    <n v="790"/>
    <x v="790"/>
    <x v="789"/>
    <n v="10000"/>
    <n v="14437.46"/>
    <x v="0"/>
    <x v="0"/>
    <x v="0"/>
    <n v="1359680939"/>
    <n v="1357088939"/>
    <x v="0"/>
    <n v="156"/>
    <x v="0"/>
    <x v="11"/>
    <n v="144.37459999999999"/>
    <x v="0"/>
    <x v="4"/>
    <x v="11"/>
  </r>
  <r>
    <n v="791"/>
    <x v="791"/>
    <x v="790"/>
    <n v="7500"/>
    <n v="7790"/>
    <x v="0"/>
    <x v="0"/>
    <x v="0"/>
    <n v="1384322340"/>
    <n v="1381430646"/>
    <x v="0"/>
    <n v="128"/>
    <x v="0"/>
    <x v="11"/>
    <n v="103.86666666666666"/>
    <x v="0"/>
    <x v="4"/>
    <x v="11"/>
  </r>
  <r>
    <n v="792"/>
    <x v="792"/>
    <x v="791"/>
    <n v="2500"/>
    <n v="2511.11"/>
    <x v="0"/>
    <x v="0"/>
    <x v="0"/>
    <n v="1383861483"/>
    <n v="1381265883"/>
    <x v="0"/>
    <n v="60"/>
    <x v="0"/>
    <x v="11"/>
    <n v="100.44440000000002"/>
    <x v="0"/>
    <x v="4"/>
    <x v="11"/>
  </r>
  <r>
    <n v="793"/>
    <x v="793"/>
    <x v="792"/>
    <n v="2750"/>
    <n v="2826.43"/>
    <x v="0"/>
    <x v="0"/>
    <x v="0"/>
    <n v="1372827540"/>
    <n v="1371491244"/>
    <x v="0"/>
    <n v="32"/>
    <x v="0"/>
    <x v="11"/>
    <n v="102.77927272727271"/>
    <x v="0"/>
    <x v="4"/>
    <x v="11"/>
  </r>
  <r>
    <n v="794"/>
    <x v="794"/>
    <x v="793"/>
    <n v="8000"/>
    <n v="8425"/>
    <x v="0"/>
    <x v="0"/>
    <x v="0"/>
    <n v="1315242360"/>
    <n v="1310438737"/>
    <x v="0"/>
    <n v="53"/>
    <x v="0"/>
    <x v="11"/>
    <n v="105.31250000000001"/>
    <x v="0"/>
    <x v="4"/>
    <x v="11"/>
  </r>
  <r>
    <n v="795"/>
    <x v="795"/>
    <x v="794"/>
    <n v="14000"/>
    <n v="15650"/>
    <x v="0"/>
    <x v="0"/>
    <x v="0"/>
    <n v="1333774740"/>
    <n v="1330094566"/>
    <x v="0"/>
    <n v="184"/>
    <x v="0"/>
    <x v="11"/>
    <n v="111.78571428571429"/>
    <x v="0"/>
    <x v="4"/>
    <x v="11"/>
  </r>
  <r>
    <n v="796"/>
    <x v="796"/>
    <x v="795"/>
    <n v="10000"/>
    <n v="10135"/>
    <x v="0"/>
    <x v="0"/>
    <x v="0"/>
    <n v="1379279400"/>
    <n v="1376687485"/>
    <x v="0"/>
    <n v="90"/>
    <x v="0"/>
    <x v="11"/>
    <n v="101.35000000000001"/>
    <x v="0"/>
    <x v="4"/>
    <x v="11"/>
  </r>
  <r>
    <n v="797"/>
    <x v="797"/>
    <x v="796"/>
    <n v="3000"/>
    <n v="3226"/>
    <x v="0"/>
    <x v="0"/>
    <x v="0"/>
    <n v="1335672000"/>
    <n v="1332978688"/>
    <x v="0"/>
    <n v="71"/>
    <x v="0"/>
    <x v="11"/>
    <n v="107.53333333333333"/>
    <x v="0"/>
    <x v="4"/>
    <x v="11"/>
  </r>
  <r>
    <n v="798"/>
    <x v="798"/>
    <x v="797"/>
    <n v="3500"/>
    <n v="4021"/>
    <x v="0"/>
    <x v="0"/>
    <x v="0"/>
    <n v="1412086187"/>
    <n v="1409494187"/>
    <x v="0"/>
    <n v="87"/>
    <x v="0"/>
    <x v="11"/>
    <n v="114.88571428571429"/>
    <x v="0"/>
    <x v="4"/>
    <x v="11"/>
  </r>
  <r>
    <n v="799"/>
    <x v="799"/>
    <x v="798"/>
    <n v="5000"/>
    <n v="5001"/>
    <x v="0"/>
    <x v="0"/>
    <x v="0"/>
    <n v="1335542446"/>
    <n v="1332950446"/>
    <x v="0"/>
    <n v="28"/>
    <x v="0"/>
    <x v="11"/>
    <n v="100.02"/>
    <x v="0"/>
    <x v="4"/>
    <x v="11"/>
  </r>
  <r>
    <n v="800"/>
    <x v="800"/>
    <x v="799"/>
    <n v="1500"/>
    <n v="2282"/>
    <x v="0"/>
    <x v="1"/>
    <x v="1"/>
    <n v="1410431054"/>
    <n v="1407839054"/>
    <x v="0"/>
    <n v="56"/>
    <x v="0"/>
    <x v="11"/>
    <n v="152.13333333333335"/>
    <x v="0"/>
    <x v="4"/>
    <x v="11"/>
  </r>
  <r>
    <n v="801"/>
    <x v="801"/>
    <x v="800"/>
    <n v="2000"/>
    <n v="2230.4299999999998"/>
    <x v="0"/>
    <x v="0"/>
    <x v="0"/>
    <n v="1309547120"/>
    <n v="1306955120"/>
    <x v="0"/>
    <n v="51"/>
    <x v="0"/>
    <x v="11"/>
    <n v="111.52149999999999"/>
    <x v="0"/>
    <x v="4"/>
    <x v="11"/>
  </r>
  <r>
    <n v="802"/>
    <x v="802"/>
    <x v="801"/>
    <n v="6000"/>
    <n v="6080"/>
    <x v="0"/>
    <x v="0"/>
    <x v="0"/>
    <n v="1347854700"/>
    <n v="1343867524"/>
    <x v="0"/>
    <n v="75"/>
    <x v="0"/>
    <x v="11"/>
    <n v="101.33333333333334"/>
    <x v="0"/>
    <x v="4"/>
    <x v="11"/>
  </r>
  <r>
    <n v="803"/>
    <x v="803"/>
    <x v="802"/>
    <n v="2300"/>
    <n v="2835"/>
    <x v="0"/>
    <x v="0"/>
    <x v="0"/>
    <n v="1306630800"/>
    <n v="1304376478"/>
    <x v="0"/>
    <n v="38"/>
    <x v="0"/>
    <x v="11"/>
    <n v="123.2608695652174"/>
    <x v="0"/>
    <x v="4"/>
    <x v="11"/>
  </r>
  <r>
    <n v="804"/>
    <x v="804"/>
    <x v="803"/>
    <n v="5500"/>
    <n v="5500"/>
    <x v="0"/>
    <x v="0"/>
    <x v="0"/>
    <n v="1311393540"/>
    <n v="1309919526"/>
    <x v="0"/>
    <n v="18"/>
    <x v="0"/>
    <x v="11"/>
    <n v="100"/>
    <x v="0"/>
    <x v="4"/>
    <x v="11"/>
  </r>
  <r>
    <n v="805"/>
    <x v="805"/>
    <x v="804"/>
    <n v="3000"/>
    <n v="3150"/>
    <x v="0"/>
    <x v="0"/>
    <x v="0"/>
    <n v="1310857200"/>
    <n v="1306525512"/>
    <x v="0"/>
    <n v="54"/>
    <x v="0"/>
    <x v="11"/>
    <n v="105"/>
    <x v="0"/>
    <x v="4"/>
    <x v="11"/>
  </r>
  <r>
    <n v="806"/>
    <x v="806"/>
    <x v="805"/>
    <n v="8000"/>
    <n v="8355"/>
    <x v="0"/>
    <x v="0"/>
    <x v="0"/>
    <n v="1315413339"/>
    <n v="1312821339"/>
    <x v="0"/>
    <n v="71"/>
    <x v="0"/>
    <x v="11"/>
    <n v="104.4375"/>
    <x v="0"/>
    <x v="4"/>
    <x v="11"/>
  </r>
  <r>
    <n v="807"/>
    <x v="807"/>
    <x v="806"/>
    <n v="4000"/>
    <n v="4205"/>
    <x v="0"/>
    <x v="0"/>
    <x v="0"/>
    <n v="1488333600"/>
    <n v="1485270311"/>
    <x v="0"/>
    <n v="57"/>
    <x v="0"/>
    <x v="11"/>
    <n v="105.125"/>
    <x v="0"/>
    <x v="4"/>
    <x v="11"/>
  </r>
  <r>
    <n v="808"/>
    <x v="808"/>
    <x v="807"/>
    <n v="4500"/>
    <n v="4500"/>
    <x v="0"/>
    <x v="5"/>
    <x v="5"/>
    <n v="1419224340"/>
    <n v="1416363886"/>
    <x v="0"/>
    <n v="43"/>
    <x v="0"/>
    <x v="11"/>
    <n v="100"/>
    <x v="0"/>
    <x v="4"/>
    <x v="11"/>
  </r>
  <r>
    <n v="809"/>
    <x v="809"/>
    <x v="808"/>
    <n v="4000"/>
    <n v="4151"/>
    <x v="0"/>
    <x v="0"/>
    <x v="0"/>
    <n v="1390161630"/>
    <n v="1387569630"/>
    <x v="0"/>
    <n v="52"/>
    <x v="0"/>
    <x v="11"/>
    <n v="103.77499999999999"/>
    <x v="0"/>
    <x v="4"/>
    <x v="11"/>
  </r>
  <r>
    <n v="810"/>
    <x v="810"/>
    <x v="809"/>
    <n v="1500"/>
    <n v="1575"/>
    <x v="0"/>
    <x v="0"/>
    <x v="0"/>
    <n v="1346462462"/>
    <n v="1343870462"/>
    <x v="0"/>
    <n v="27"/>
    <x v="0"/>
    <x v="11"/>
    <n v="105"/>
    <x v="0"/>
    <x v="4"/>
    <x v="11"/>
  </r>
  <r>
    <n v="811"/>
    <x v="811"/>
    <x v="810"/>
    <n v="1000"/>
    <n v="1040"/>
    <x v="0"/>
    <x v="0"/>
    <x v="0"/>
    <n v="1373475120"/>
    <n v="1371569202"/>
    <x v="0"/>
    <n v="12"/>
    <x v="0"/>
    <x v="11"/>
    <n v="104"/>
    <x v="0"/>
    <x v="4"/>
    <x v="11"/>
  </r>
  <r>
    <n v="812"/>
    <x v="812"/>
    <x v="811"/>
    <n v="600"/>
    <n v="911"/>
    <x v="0"/>
    <x v="0"/>
    <x v="0"/>
    <n v="1362146280"/>
    <n v="1357604752"/>
    <x v="0"/>
    <n v="33"/>
    <x v="0"/>
    <x v="11"/>
    <n v="151.83333333333334"/>
    <x v="0"/>
    <x v="4"/>
    <x v="11"/>
  </r>
  <r>
    <n v="813"/>
    <x v="813"/>
    <x v="812"/>
    <n v="1500"/>
    <n v="2399.94"/>
    <x v="0"/>
    <x v="0"/>
    <x v="0"/>
    <n v="1342825365"/>
    <n v="1340233365"/>
    <x v="0"/>
    <n v="96"/>
    <x v="0"/>
    <x v="11"/>
    <n v="159.99600000000001"/>
    <x v="0"/>
    <x v="4"/>
    <x v="11"/>
  </r>
  <r>
    <n v="814"/>
    <x v="814"/>
    <x v="813"/>
    <n v="1000"/>
    <n v="1273"/>
    <x v="0"/>
    <x v="0"/>
    <x v="0"/>
    <n v="1306865040"/>
    <n v="1305568201"/>
    <x v="0"/>
    <n v="28"/>
    <x v="0"/>
    <x v="11"/>
    <n v="127.3"/>
    <x v="0"/>
    <x v="4"/>
    <x v="11"/>
  </r>
  <r>
    <n v="815"/>
    <x v="815"/>
    <x v="814"/>
    <n v="4000"/>
    <n v="4280"/>
    <x v="0"/>
    <x v="0"/>
    <x v="0"/>
    <n v="1414879303"/>
    <n v="1412287303"/>
    <x v="0"/>
    <n v="43"/>
    <x v="0"/>
    <x v="11"/>
    <n v="107"/>
    <x v="0"/>
    <x v="4"/>
    <x v="11"/>
  </r>
  <r>
    <n v="816"/>
    <x v="816"/>
    <x v="815"/>
    <n v="7000"/>
    <n v="8058.55"/>
    <x v="0"/>
    <x v="0"/>
    <x v="0"/>
    <n v="1365489000"/>
    <n v="1362776043"/>
    <x v="0"/>
    <n v="205"/>
    <x v="0"/>
    <x v="11"/>
    <n v="115.12214285714286"/>
    <x v="0"/>
    <x v="4"/>
    <x v="11"/>
  </r>
  <r>
    <n v="817"/>
    <x v="817"/>
    <x v="816"/>
    <n v="1500"/>
    <n v="2056.66"/>
    <x v="0"/>
    <x v="0"/>
    <x v="0"/>
    <n v="1331441940"/>
    <n v="1326810211"/>
    <x v="0"/>
    <n v="23"/>
    <x v="0"/>
    <x v="11"/>
    <n v="137.11066666666665"/>
    <x v="0"/>
    <x v="4"/>
    <x v="11"/>
  </r>
  <r>
    <n v="818"/>
    <x v="818"/>
    <x v="817"/>
    <n v="350"/>
    <n v="545"/>
    <x v="0"/>
    <x v="0"/>
    <x v="0"/>
    <n v="1344358860"/>
    <n v="1343682681"/>
    <x v="0"/>
    <n v="19"/>
    <x v="0"/>
    <x v="11"/>
    <n v="155.71428571428572"/>
    <x v="0"/>
    <x v="4"/>
    <x v="11"/>
  </r>
  <r>
    <n v="819"/>
    <x v="819"/>
    <x v="818"/>
    <n v="400"/>
    <n v="435"/>
    <x v="0"/>
    <x v="0"/>
    <x v="0"/>
    <n v="1387601040"/>
    <n v="1386806254"/>
    <x v="0"/>
    <n v="14"/>
    <x v="0"/>
    <x v="11"/>
    <n v="108.74999999999999"/>
    <x v="0"/>
    <x v="4"/>
    <x v="11"/>
  </r>
  <r>
    <n v="820"/>
    <x v="820"/>
    <x v="819"/>
    <n v="2000"/>
    <n v="2681"/>
    <x v="0"/>
    <x v="0"/>
    <x v="0"/>
    <n v="1402290000"/>
    <n v="1399666342"/>
    <x v="0"/>
    <n v="38"/>
    <x v="0"/>
    <x v="11"/>
    <n v="134.05000000000001"/>
    <x v="0"/>
    <x v="4"/>
    <x v="11"/>
  </r>
  <r>
    <n v="821"/>
    <x v="821"/>
    <x v="820"/>
    <n v="17482"/>
    <n v="17482"/>
    <x v="0"/>
    <x v="0"/>
    <x v="0"/>
    <n v="1430712060"/>
    <n v="1427753265"/>
    <x v="0"/>
    <n v="78"/>
    <x v="0"/>
    <x v="11"/>
    <n v="100"/>
    <x v="0"/>
    <x v="4"/>
    <x v="11"/>
  </r>
  <r>
    <n v="822"/>
    <x v="822"/>
    <x v="821"/>
    <n v="3000"/>
    <n v="3575"/>
    <x v="0"/>
    <x v="0"/>
    <x v="0"/>
    <n v="1349477050"/>
    <n v="1346885050"/>
    <x v="0"/>
    <n v="69"/>
    <x v="0"/>
    <x v="11"/>
    <n v="119.16666666666667"/>
    <x v="0"/>
    <x v="4"/>
    <x v="11"/>
  </r>
  <r>
    <n v="823"/>
    <x v="823"/>
    <x v="822"/>
    <n v="800"/>
    <n v="1436"/>
    <x v="0"/>
    <x v="0"/>
    <x v="0"/>
    <n v="1427062852"/>
    <n v="1424474452"/>
    <x v="0"/>
    <n v="33"/>
    <x v="0"/>
    <x v="11"/>
    <n v="179.5"/>
    <x v="0"/>
    <x v="4"/>
    <x v="11"/>
  </r>
  <r>
    <n v="824"/>
    <x v="824"/>
    <x v="823"/>
    <n v="1600"/>
    <n v="2150.1"/>
    <x v="0"/>
    <x v="0"/>
    <x v="0"/>
    <n v="1271573940"/>
    <n v="1268459318"/>
    <x v="0"/>
    <n v="54"/>
    <x v="0"/>
    <x v="11"/>
    <n v="134.38124999999999"/>
    <x v="0"/>
    <x v="4"/>
    <x v="11"/>
  </r>
  <r>
    <n v="825"/>
    <x v="825"/>
    <x v="824"/>
    <n v="12500"/>
    <n v="12554"/>
    <x v="0"/>
    <x v="0"/>
    <x v="0"/>
    <n v="1351495284"/>
    <n v="1349335284"/>
    <x v="0"/>
    <n v="99"/>
    <x v="0"/>
    <x v="11"/>
    <n v="100.43200000000002"/>
    <x v="0"/>
    <x v="4"/>
    <x v="11"/>
  </r>
  <r>
    <n v="826"/>
    <x v="826"/>
    <x v="825"/>
    <n v="5500"/>
    <n v="5580"/>
    <x v="0"/>
    <x v="0"/>
    <x v="0"/>
    <n v="1332719730"/>
    <n v="1330908930"/>
    <x v="0"/>
    <n v="49"/>
    <x v="0"/>
    <x v="11"/>
    <n v="101.45454545454547"/>
    <x v="0"/>
    <x v="4"/>
    <x v="11"/>
  </r>
  <r>
    <n v="827"/>
    <x v="827"/>
    <x v="826"/>
    <n v="300"/>
    <n v="310"/>
    <x v="0"/>
    <x v="0"/>
    <x v="0"/>
    <n v="1329248940"/>
    <n v="1326972107"/>
    <x v="0"/>
    <n v="11"/>
    <x v="0"/>
    <x v="11"/>
    <n v="103.33333333333334"/>
    <x v="0"/>
    <x v="4"/>
    <x v="11"/>
  </r>
  <r>
    <n v="828"/>
    <x v="828"/>
    <x v="827"/>
    <n v="1300"/>
    <n v="1391"/>
    <x v="0"/>
    <x v="0"/>
    <x v="0"/>
    <n v="1340641440"/>
    <n v="1339549982"/>
    <x v="0"/>
    <n v="38"/>
    <x v="0"/>
    <x v="11"/>
    <n v="107"/>
    <x v="0"/>
    <x v="4"/>
    <x v="11"/>
  </r>
  <r>
    <n v="829"/>
    <x v="829"/>
    <x v="828"/>
    <n v="500"/>
    <n v="520"/>
    <x v="0"/>
    <x v="1"/>
    <x v="1"/>
    <n v="1468437240"/>
    <n v="1463253240"/>
    <x v="0"/>
    <n v="16"/>
    <x v="0"/>
    <x v="11"/>
    <n v="104"/>
    <x v="0"/>
    <x v="4"/>
    <x v="11"/>
  </r>
  <r>
    <n v="830"/>
    <x v="830"/>
    <x v="829"/>
    <n v="1800"/>
    <n v="1941"/>
    <x v="0"/>
    <x v="0"/>
    <x v="0"/>
    <n v="1363952225"/>
    <n v="1361363825"/>
    <x v="0"/>
    <n v="32"/>
    <x v="0"/>
    <x v="11"/>
    <n v="107.83333333333334"/>
    <x v="0"/>
    <x v="4"/>
    <x v="11"/>
  </r>
  <r>
    <n v="831"/>
    <x v="831"/>
    <x v="830"/>
    <n v="1500"/>
    <n v="3500"/>
    <x v="0"/>
    <x v="0"/>
    <x v="0"/>
    <n v="1335540694"/>
    <n v="1332948694"/>
    <x v="0"/>
    <n v="20"/>
    <x v="0"/>
    <x v="11"/>
    <n v="233.33333333333334"/>
    <x v="0"/>
    <x v="4"/>
    <x v="11"/>
  </r>
  <r>
    <n v="832"/>
    <x v="832"/>
    <x v="831"/>
    <n v="15000"/>
    <n v="15091.06"/>
    <x v="0"/>
    <x v="0"/>
    <x v="0"/>
    <n v="1327133580"/>
    <n v="1321978335"/>
    <x v="0"/>
    <n v="154"/>
    <x v="0"/>
    <x v="11"/>
    <n v="100.60706666666665"/>
    <x v="0"/>
    <x v="4"/>
    <x v="11"/>
  </r>
  <r>
    <n v="833"/>
    <x v="833"/>
    <x v="832"/>
    <n v="6000"/>
    <n v="6100"/>
    <x v="0"/>
    <x v="0"/>
    <x v="0"/>
    <n v="1397941475"/>
    <n v="1395349475"/>
    <x v="0"/>
    <n v="41"/>
    <x v="0"/>
    <x v="11"/>
    <n v="101.66666666666666"/>
    <x v="0"/>
    <x v="4"/>
    <x v="11"/>
  </r>
  <r>
    <n v="834"/>
    <x v="834"/>
    <x v="833"/>
    <n v="5500"/>
    <n v="7206"/>
    <x v="0"/>
    <x v="0"/>
    <x v="0"/>
    <n v="1372651140"/>
    <n v="1369770292"/>
    <x v="0"/>
    <n v="75"/>
    <x v="0"/>
    <x v="11"/>
    <n v="131.0181818181818"/>
    <x v="0"/>
    <x v="4"/>
    <x v="11"/>
  </r>
  <r>
    <n v="835"/>
    <x v="835"/>
    <x v="834"/>
    <n v="2000"/>
    <n v="2345"/>
    <x v="0"/>
    <x v="0"/>
    <x v="0"/>
    <n v="1337396400"/>
    <n v="1333709958"/>
    <x v="0"/>
    <n v="40"/>
    <x v="0"/>
    <x v="11"/>
    <n v="117.25000000000001"/>
    <x v="0"/>
    <x v="4"/>
    <x v="11"/>
  </r>
  <r>
    <n v="836"/>
    <x v="836"/>
    <x v="835"/>
    <n v="5000"/>
    <n v="5046.5200000000004"/>
    <x v="0"/>
    <x v="0"/>
    <x v="0"/>
    <n v="1381108918"/>
    <n v="1378516918"/>
    <x v="0"/>
    <n v="46"/>
    <x v="0"/>
    <x v="11"/>
    <n v="100.93039999999999"/>
    <x v="0"/>
    <x v="4"/>
    <x v="11"/>
  </r>
  <r>
    <n v="837"/>
    <x v="837"/>
    <x v="836"/>
    <n v="2500"/>
    <n v="3045"/>
    <x v="0"/>
    <x v="0"/>
    <x v="0"/>
    <n v="1398988662"/>
    <n v="1396396662"/>
    <x v="0"/>
    <n v="62"/>
    <x v="0"/>
    <x v="11"/>
    <n v="121.8"/>
    <x v="0"/>
    <x v="4"/>
    <x v="11"/>
  </r>
  <r>
    <n v="838"/>
    <x v="838"/>
    <x v="837"/>
    <n v="2000"/>
    <n v="2908"/>
    <x v="0"/>
    <x v="0"/>
    <x v="0"/>
    <n v="1326835985"/>
    <n v="1324243985"/>
    <x v="0"/>
    <n v="61"/>
    <x v="0"/>
    <x v="11"/>
    <n v="145.4"/>
    <x v="0"/>
    <x v="4"/>
    <x v="11"/>
  </r>
  <r>
    <n v="839"/>
    <x v="839"/>
    <x v="838"/>
    <n v="5000"/>
    <n v="5830.83"/>
    <x v="0"/>
    <x v="0"/>
    <x v="0"/>
    <n v="1348337956"/>
    <n v="1345745956"/>
    <x v="0"/>
    <n v="96"/>
    <x v="0"/>
    <x v="11"/>
    <n v="116.61660000000001"/>
    <x v="0"/>
    <x v="4"/>
    <x v="11"/>
  </r>
  <r>
    <n v="840"/>
    <x v="840"/>
    <x v="839"/>
    <n v="10000"/>
    <n v="12041.66"/>
    <x v="0"/>
    <x v="0"/>
    <x v="0"/>
    <n v="1474694787"/>
    <n v="1472102787"/>
    <x v="0"/>
    <n v="190"/>
    <x v="0"/>
    <x v="12"/>
    <n v="120.4166"/>
    <x v="0"/>
    <x v="4"/>
    <x v="12"/>
  </r>
  <r>
    <n v="841"/>
    <x v="841"/>
    <x v="840"/>
    <n v="5000"/>
    <n v="5066"/>
    <x v="0"/>
    <x v="0"/>
    <x v="0"/>
    <n v="1415653663"/>
    <n v="1413058063"/>
    <x v="1"/>
    <n v="94"/>
    <x v="0"/>
    <x v="12"/>
    <n v="101.32000000000001"/>
    <x v="0"/>
    <x v="4"/>
    <x v="12"/>
  </r>
  <r>
    <n v="842"/>
    <x v="842"/>
    <x v="841"/>
    <n v="2500"/>
    <n v="2608"/>
    <x v="0"/>
    <x v="5"/>
    <x v="5"/>
    <n v="1381723140"/>
    <n v="1378735983"/>
    <x v="1"/>
    <n v="39"/>
    <x v="0"/>
    <x v="12"/>
    <n v="104.32"/>
    <x v="0"/>
    <x v="4"/>
    <x v="12"/>
  </r>
  <r>
    <n v="843"/>
    <x v="843"/>
    <x v="842"/>
    <n v="3000"/>
    <n v="8014"/>
    <x v="0"/>
    <x v="0"/>
    <x v="0"/>
    <n v="1481184000"/>
    <n v="1479708680"/>
    <x v="0"/>
    <n v="127"/>
    <x v="0"/>
    <x v="12"/>
    <n v="267.13333333333333"/>
    <x v="0"/>
    <x v="4"/>
    <x v="12"/>
  </r>
  <r>
    <n v="844"/>
    <x v="844"/>
    <x v="843"/>
    <n v="3000"/>
    <n v="5824"/>
    <x v="0"/>
    <x v="0"/>
    <x v="0"/>
    <n v="1414817940"/>
    <n v="1411489552"/>
    <x v="1"/>
    <n v="159"/>
    <x v="0"/>
    <x v="12"/>
    <n v="194.13333333333333"/>
    <x v="0"/>
    <x v="4"/>
    <x v="12"/>
  </r>
  <r>
    <n v="845"/>
    <x v="845"/>
    <x v="844"/>
    <n v="5000"/>
    <n v="6019.01"/>
    <x v="0"/>
    <x v="0"/>
    <x v="0"/>
    <n v="1473047940"/>
    <n v="1469595396"/>
    <x v="0"/>
    <n v="177"/>
    <x v="0"/>
    <x v="12"/>
    <n v="120.3802"/>
    <x v="0"/>
    <x v="4"/>
    <x v="12"/>
  </r>
  <r>
    <n v="846"/>
    <x v="846"/>
    <x v="845"/>
    <n v="1100"/>
    <n v="1342.01"/>
    <x v="0"/>
    <x v="1"/>
    <x v="1"/>
    <n v="1394460000"/>
    <n v="1393233855"/>
    <x v="0"/>
    <n v="47"/>
    <x v="0"/>
    <x v="12"/>
    <n v="122.00090909090908"/>
    <x v="0"/>
    <x v="4"/>
    <x v="12"/>
  </r>
  <r>
    <n v="847"/>
    <x v="847"/>
    <x v="846"/>
    <n v="10"/>
    <n v="10"/>
    <x v="0"/>
    <x v="0"/>
    <x v="0"/>
    <n v="1436555376"/>
    <n v="1433963376"/>
    <x v="0"/>
    <n v="1"/>
    <x v="0"/>
    <x v="12"/>
    <n v="100"/>
    <x v="0"/>
    <x v="4"/>
    <x v="12"/>
  </r>
  <r>
    <n v="848"/>
    <x v="848"/>
    <x v="847"/>
    <n v="300"/>
    <n v="300"/>
    <x v="0"/>
    <x v="0"/>
    <x v="0"/>
    <n v="1429038033"/>
    <n v="1426446033"/>
    <x v="0"/>
    <n v="16"/>
    <x v="0"/>
    <x v="12"/>
    <n v="100"/>
    <x v="0"/>
    <x v="4"/>
    <x v="12"/>
  </r>
  <r>
    <n v="849"/>
    <x v="849"/>
    <x v="848"/>
    <n v="4000"/>
    <n v="4796"/>
    <x v="0"/>
    <x v="0"/>
    <x v="0"/>
    <n v="1426473264"/>
    <n v="1424057664"/>
    <x v="0"/>
    <n v="115"/>
    <x v="0"/>
    <x v="12"/>
    <n v="119.9"/>
    <x v="0"/>
    <x v="4"/>
    <x v="12"/>
  </r>
  <r>
    <n v="850"/>
    <x v="850"/>
    <x v="849"/>
    <n v="4000"/>
    <n v="6207"/>
    <x v="0"/>
    <x v="0"/>
    <x v="0"/>
    <n v="1461560340"/>
    <n v="1458762717"/>
    <x v="0"/>
    <n v="133"/>
    <x v="0"/>
    <x v="12"/>
    <n v="155.17499999999998"/>
    <x v="0"/>
    <x v="4"/>
    <x v="12"/>
  </r>
  <r>
    <n v="851"/>
    <x v="851"/>
    <x v="850"/>
    <n v="2000"/>
    <n v="2609"/>
    <x v="0"/>
    <x v="6"/>
    <x v="3"/>
    <n v="1469994300"/>
    <n v="1464815253"/>
    <x v="0"/>
    <n v="70"/>
    <x v="0"/>
    <x v="12"/>
    <n v="130.44999999999999"/>
    <x v="0"/>
    <x v="4"/>
    <x v="12"/>
  </r>
  <r>
    <n v="852"/>
    <x v="852"/>
    <x v="851"/>
    <n v="3500"/>
    <n v="3674"/>
    <x v="0"/>
    <x v="0"/>
    <x v="0"/>
    <n v="1477342800"/>
    <n v="1476386395"/>
    <x v="0"/>
    <n v="62"/>
    <x v="0"/>
    <x v="12"/>
    <n v="104.97142857142859"/>
    <x v="0"/>
    <x v="4"/>
    <x v="12"/>
  </r>
  <r>
    <n v="853"/>
    <x v="853"/>
    <x v="852"/>
    <n v="300"/>
    <n v="300"/>
    <x v="0"/>
    <x v="0"/>
    <x v="0"/>
    <n v="1424116709"/>
    <n v="1421524709"/>
    <x v="0"/>
    <n v="10"/>
    <x v="0"/>
    <x v="12"/>
    <n v="100"/>
    <x v="0"/>
    <x v="4"/>
    <x v="12"/>
  </r>
  <r>
    <n v="854"/>
    <x v="854"/>
    <x v="853"/>
    <n v="27800"/>
    <n v="32865.300000000003"/>
    <x v="0"/>
    <x v="0"/>
    <x v="0"/>
    <n v="1482901546"/>
    <n v="1480309546"/>
    <x v="0"/>
    <n v="499"/>
    <x v="0"/>
    <x v="12"/>
    <n v="118.2205035971223"/>
    <x v="0"/>
    <x v="4"/>
    <x v="12"/>
  </r>
  <r>
    <n v="855"/>
    <x v="855"/>
    <x v="854"/>
    <n v="1450"/>
    <n v="1500"/>
    <x v="0"/>
    <x v="0"/>
    <x v="0"/>
    <n v="1469329217"/>
    <n v="1466737217"/>
    <x v="0"/>
    <n v="47"/>
    <x v="0"/>
    <x v="12"/>
    <n v="103.44827586206897"/>
    <x v="0"/>
    <x v="4"/>
    <x v="12"/>
  </r>
  <r>
    <n v="856"/>
    <x v="856"/>
    <x v="855"/>
    <n v="250"/>
    <n v="545"/>
    <x v="0"/>
    <x v="12"/>
    <x v="3"/>
    <n v="1477422000"/>
    <n v="1472282956"/>
    <x v="0"/>
    <n v="28"/>
    <x v="0"/>
    <x v="12"/>
    <n v="218.00000000000003"/>
    <x v="0"/>
    <x v="4"/>
    <x v="12"/>
  </r>
  <r>
    <n v="857"/>
    <x v="857"/>
    <x v="856"/>
    <n v="1200"/>
    <n v="1200"/>
    <x v="0"/>
    <x v="3"/>
    <x v="3"/>
    <n v="1448463431"/>
    <n v="1444831031"/>
    <x v="0"/>
    <n v="24"/>
    <x v="0"/>
    <x v="12"/>
    <n v="100"/>
    <x v="0"/>
    <x v="4"/>
    <x v="12"/>
  </r>
  <r>
    <n v="858"/>
    <x v="858"/>
    <x v="857"/>
    <n v="1200"/>
    <n v="1728.07"/>
    <x v="0"/>
    <x v="1"/>
    <x v="1"/>
    <n v="1429138740"/>
    <n v="1426528418"/>
    <x v="0"/>
    <n v="76"/>
    <x v="0"/>
    <x v="12"/>
    <n v="144.00583333333333"/>
    <x v="0"/>
    <x v="4"/>
    <x v="12"/>
  </r>
  <r>
    <n v="859"/>
    <x v="859"/>
    <x v="858"/>
    <n v="4000"/>
    <n v="4187"/>
    <x v="0"/>
    <x v="0"/>
    <x v="0"/>
    <n v="1433376000"/>
    <n v="1430768468"/>
    <x v="0"/>
    <n v="98"/>
    <x v="0"/>
    <x v="12"/>
    <n v="104.67500000000001"/>
    <x v="0"/>
    <x v="4"/>
    <x v="12"/>
  </r>
  <r>
    <n v="860"/>
    <x v="860"/>
    <x v="859"/>
    <n v="14000"/>
    <n v="2540"/>
    <x v="2"/>
    <x v="0"/>
    <x v="0"/>
    <n v="1385123713"/>
    <n v="1382528113"/>
    <x v="0"/>
    <n v="48"/>
    <x v="1"/>
    <x v="13"/>
    <n v="18.142857142857142"/>
    <x v="0"/>
    <x v="4"/>
    <x v="13"/>
  </r>
  <r>
    <n v="861"/>
    <x v="861"/>
    <x v="860"/>
    <n v="4500"/>
    <n v="101"/>
    <x v="2"/>
    <x v="0"/>
    <x v="0"/>
    <n v="1474067404"/>
    <n v="1471475404"/>
    <x v="0"/>
    <n v="2"/>
    <x v="1"/>
    <x v="13"/>
    <n v="2.2444444444444445"/>
    <x v="0"/>
    <x v="4"/>
    <x v="13"/>
  </r>
  <r>
    <n v="862"/>
    <x v="862"/>
    <x v="861"/>
    <n v="50000"/>
    <n v="170"/>
    <x v="2"/>
    <x v="1"/>
    <x v="1"/>
    <n v="1384179548"/>
    <n v="1381583948"/>
    <x v="0"/>
    <n v="4"/>
    <x v="1"/>
    <x v="13"/>
    <n v="0.33999999999999997"/>
    <x v="0"/>
    <x v="4"/>
    <x v="13"/>
  </r>
  <r>
    <n v="863"/>
    <x v="863"/>
    <x v="862"/>
    <n v="2000"/>
    <n v="90"/>
    <x v="2"/>
    <x v="0"/>
    <x v="0"/>
    <n v="1329014966"/>
    <n v="1326422966"/>
    <x v="0"/>
    <n v="5"/>
    <x v="1"/>
    <x v="13"/>
    <n v="4.5"/>
    <x v="0"/>
    <x v="4"/>
    <x v="13"/>
  </r>
  <r>
    <n v="864"/>
    <x v="864"/>
    <x v="863"/>
    <n v="6500"/>
    <n v="2700"/>
    <x v="2"/>
    <x v="0"/>
    <x v="0"/>
    <n v="1381917540"/>
    <n v="1379990038"/>
    <x v="0"/>
    <n v="79"/>
    <x v="1"/>
    <x v="13"/>
    <n v="41.53846153846154"/>
    <x v="0"/>
    <x v="4"/>
    <x v="13"/>
  </r>
  <r>
    <n v="865"/>
    <x v="865"/>
    <x v="864"/>
    <n v="2200"/>
    <n v="45"/>
    <x v="2"/>
    <x v="0"/>
    <x v="0"/>
    <n v="1358361197"/>
    <n v="1353177197"/>
    <x v="0"/>
    <n v="2"/>
    <x v="1"/>
    <x v="13"/>
    <n v="2.0454545454545454"/>
    <x v="0"/>
    <x v="4"/>
    <x v="13"/>
  </r>
  <r>
    <n v="866"/>
    <x v="866"/>
    <x v="865"/>
    <n v="3500"/>
    <n v="640"/>
    <x v="2"/>
    <x v="0"/>
    <x v="0"/>
    <n v="1425136200"/>
    <n v="1421853518"/>
    <x v="0"/>
    <n v="11"/>
    <x v="1"/>
    <x v="13"/>
    <n v="18.285714285714285"/>
    <x v="0"/>
    <x v="4"/>
    <x v="13"/>
  </r>
  <r>
    <n v="867"/>
    <x v="867"/>
    <x v="866"/>
    <n v="5000"/>
    <n v="1201"/>
    <x v="2"/>
    <x v="0"/>
    <x v="0"/>
    <n v="1259643540"/>
    <n v="1254450706"/>
    <x v="0"/>
    <n v="11"/>
    <x v="1"/>
    <x v="13"/>
    <n v="24.02"/>
    <x v="0"/>
    <x v="4"/>
    <x v="13"/>
  </r>
  <r>
    <n v="868"/>
    <x v="868"/>
    <x v="867"/>
    <n v="45000"/>
    <n v="50"/>
    <x v="2"/>
    <x v="0"/>
    <x v="0"/>
    <n v="1389055198"/>
    <n v="1386463198"/>
    <x v="0"/>
    <n v="1"/>
    <x v="1"/>
    <x v="13"/>
    <n v="0.1111111111111111"/>
    <x v="0"/>
    <x v="4"/>
    <x v="13"/>
  </r>
  <r>
    <n v="869"/>
    <x v="869"/>
    <x v="868"/>
    <n v="8800"/>
    <n v="1040"/>
    <x v="2"/>
    <x v="0"/>
    <x v="0"/>
    <n v="1365448657"/>
    <n v="1362860257"/>
    <x v="0"/>
    <n v="3"/>
    <x v="1"/>
    <x v="13"/>
    <n v="11.818181818181818"/>
    <x v="0"/>
    <x v="4"/>
    <x v="13"/>
  </r>
  <r>
    <n v="870"/>
    <x v="870"/>
    <x v="869"/>
    <n v="20000"/>
    <n v="62"/>
    <x v="2"/>
    <x v="1"/>
    <x v="1"/>
    <n v="1377995523"/>
    <n v="1375403523"/>
    <x v="0"/>
    <n v="5"/>
    <x v="1"/>
    <x v="13"/>
    <n v="0.31"/>
    <x v="0"/>
    <x v="4"/>
    <x v="13"/>
  </r>
  <r>
    <n v="871"/>
    <x v="871"/>
    <x v="870"/>
    <n v="6000"/>
    <n v="325"/>
    <x v="2"/>
    <x v="0"/>
    <x v="0"/>
    <n v="1385735295"/>
    <n v="1383139695"/>
    <x v="0"/>
    <n v="12"/>
    <x v="1"/>
    <x v="13"/>
    <n v="5.416666666666667"/>
    <x v="0"/>
    <x v="4"/>
    <x v="13"/>
  </r>
  <r>
    <n v="872"/>
    <x v="872"/>
    <x v="871"/>
    <n v="8000"/>
    <n v="65"/>
    <x v="2"/>
    <x v="0"/>
    <x v="0"/>
    <n v="1299786527"/>
    <n v="1295898527"/>
    <x v="0"/>
    <n v="2"/>
    <x v="1"/>
    <x v="13"/>
    <n v="0.8125"/>
    <x v="0"/>
    <x v="4"/>
    <x v="13"/>
  </r>
  <r>
    <n v="873"/>
    <x v="873"/>
    <x v="872"/>
    <n v="3500"/>
    <n v="45"/>
    <x v="2"/>
    <x v="0"/>
    <x v="0"/>
    <n v="1352610040"/>
    <n v="1349150440"/>
    <x v="0"/>
    <n v="5"/>
    <x v="1"/>
    <x v="13"/>
    <n v="1.2857142857142856"/>
    <x v="0"/>
    <x v="4"/>
    <x v="13"/>
  </r>
  <r>
    <n v="874"/>
    <x v="874"/>
    <x v="873"/>
    <n v="3000"/>
    <n v="730"/>
    <x v="2"/>
    <x v="0"/>
    <x v="0"/>
    <n v="1367676034"/>
    <n v="1365084034"/>
    <x v="0"/>
    <n v="21"/>
    <x v="1"/>
    <x v="13"/>
    <n v="24.333333333333336"/>
    <x v="0"/>
    <x v="4"/>
    <x v="13"/>
  </r>
  <r>
    <n v="875"/>
    <x v="875"/>
    <x v="874"/>
    <n v="5000"/>
    <n v="0"/>
    <x v="2"/>
    <x v="0"/>
    <x v="0"/>
    <n v="1442856131"/>
    <n v="1441128131"/>
    <x v="0"/>
    <n v="0"/>
    <x v="1"/>
    <x v="13"/>
    <n v="0"/>
    <x v="0"/>
    <x v="4"/>
    <x v="13"/>
  </r>
  <r>
    <n v="876"/>
    <x v="876"/>
    <x v="875"/>
    <n v="3152"/>
    <n v="1286"/>
    <x v="2"/>
    <x v="1"/>
    <x v="1"/>
    <n v="1359978927"/>
    <n v="1357127727"/>
    <x v="0"/>
    <n v="45"/>
    <x v="1"/>
    <x v="13"/>
    <n v="40.799492385786799"/>
    <x v="0"/>
    <x v="4"/>
    <x v="13"/>
  </r>
  <r>
    <n v="877"/>
    <x v="877"/>
    <x v="876"/>
    <n v="2000"/>
    <n v="1351"/>
    <x v="2"/>
    <x v="0"/>
    <x v="0"/>
    <n v="1387479360"/>
    <n v="1384887360"/>
    <x v="0"/>
    <n v="29"/>
    <x v="1"/>
    <x v="13"/>
    <n v="67.55"/>
    <x v="0"/>
    <x v="4"/>
    <x v="13"/>
  </r>
  <r>
    <n v="878"/>
    <x v="878"/>
    <x v="877"/>
    <n v="5000"/>
    <n v="65"/>
    <x v="2"/>
    <x v="0"/>
    <x v="0"/>
    <n v="1293082524"/>
    <n v="1290490524"/>
    <x v="0"/>
    <n v="2"/>
    <x v="1"/>
    <x v="13"/>
    <n v="1.3"/>
    <x v="0"/>
    <x v="4"/>
    <x v="13"/>
  </r>
  <r>
    <n v="879"/>
    <x v="879"/>
    <x v="878"/>
    <n v="2100"/>
    <n v="644"/>
    <x v="2"/>
    <x v="0"/>
    <x v="0"/>
    <n v="1338321305"/>
    <n v="1336506905"/>
    <x v="0"/>
    <n v="30"/>
    <x v="1"/>
    <x v="13"/>
    <n v="30.666666666666664"/>
    <x v="0"/>
    <x v="4"/>
    <x v="13"/>
  </r>
  <r>
    <n v="880"/>
    <x v="880"/>
    <x v="879"/>
    <n v="3780"/>
    <n v="113"/>
    <x v="2"/>
    <x v="0"/>
    <x v="0"/>
    <n v="1351582938"/>
    <n v="1348731738"/>
    <x v="0"/>
    <n v="8"/>
    <x v="1"/>
    <x v="14"/>
    <n v="2.9894179894179893"/>
    <x v="0"/>
    <x v="4"/>
    <x v="14"/>
  </r>
  <r>
    <n v="881"/>
    <x v="881"/>
    <x v="880"/>
    <n v="3750"/>
    <n v="30"/>
    <x v="2"/>
    <x v="0"/>
    <x v="0"/>
    <n v="1326520886"/>
    <n v="1322632886"/>
    <x v="0"/>
    <n v="1"/>
    <x v="1"/>
    <x v="14"/>
    <n v="0.8"/>
    <x v="0"/>
    <x v="4"/>
    <x v="14"/>
  </r>
  <r>
    <n v="882"/>
    <x v="882"/>
    <x v="881"/>
    <n v="1500"/>
    <n v="302"/>
    <x v="2"/>
    <x v="0"/>
    <x v="0"/>
    <n v="1315341550"/>
    <n v="1312490350"/>
    <x v="0"/>
    <n v="14"/>
    <x v="1"/>
    <x v="14"/>
    <n v="20.133333333333333"/>
    <x v="0"/>
    <x v="4"/>
    <x v="14"/>
  </r>
  <r>
    <n v="883"/>
    <x v="883"/>
    <x v="882"/>
    <n v="5000"/>
    <n v="2001"/>
    <x v="2"/>
    <x v="0"/>
    <x v="0"/>
    <n v="1456957635"/>
    <n v="1451773635"/>
    <x v="0"/>
    <n v="24"/>
    <x v="1"/>
    <x v="14"/>
    <n v="40.020000000000003"/>
    <x v="0"/>
    <x v="4"/>
    <x v="14"/>
  </r>
  <r>
    <n v="884"/>
    <x v="884"/>
    <x v="883"/>
    <n v="2000"/>
    <n v="20"/>
    <x v="2"/>
    <x v="0"/>
    <x v="0"/>
    <n v="1336789860"/>
    <n v="1331666146"/>
    <x v="0"/>
    <n v="2"/>
    <x v="1"/>
    <x v="14"/>
    <n v="1"/>
    <x v="0"/>
    <x v="4"/>
    <x v="14"/>
  </r>
  <r>
    <n v="885"/>
    <x v="885"/>
    <x v="884"/>
    <n v="1000"/>
    <n v="750"/>
    <x v="2"/>
    <x v="0"/>
    <x v="0"/>
    <n v="1483137311"/>
    <n v="1481322911"/>
    <x v="0"/>
    <n v="21"/>
    <x v="1"/>
    <x v="14"/>
    <n v="75"/>
    <x v="0"/>
    <x v="4"/>
    <x v="14"/>
  </r>
  <r>
    <n v="886"/>
    <x v="886"/>
    <x v="885"/>
    <n v="500"/>
    <n v="205"/>
    <x v="2"/>
    <x v="0"/>
    <x v="0"/>
    <n v="1473972813"/>
    <n v="1471812813"/>
    <x v="0"/>
    <n v="7"/>
    <x v="1"/>
    <x v="14"/>
    <n v="41"/>
    <x v="0"/>
    <x v="4"/>
    <x v="14"/>
  </r>
  <r>
    <n v="887"/>
    <x v="887"/>
    <x v="886"/>
    <n v="1000"/>
    <n v="0"/>
    <x v="2"/>
    <x v="0"/>
    <x v="0"/>
    <n v="1338159655"/>
    <n v="1335567655"/>
    <x v="0"/>
    <n v="0"/>
    <x v="1"/>
    <x v="14"/>
    <n v="0"/>
    <x v="0"/>
    <x v="4"/>
    <x v="14"/>
  </r>
  <r>
    <n v="888"/>
    <x v="888"/>
    <x v="887"/>
    <n v="1000"/>
    <n v="72"/>
    <x v="2"/>
    <x v="0"/>
    <x v="0"/>
    <n v="1314856800"/>
    <n v="1311789885"/>
    <x v="0"/>
    <n v="4"/>
    <x v="1"/>
    <x v="14"/>
    <n v="7.1999999999999993"/>
    <x v="0"/>
    <x v="4"/>
    <x v="14"/>
  </r>
  <r>
    <n v="889"/>
    <x v="889"/>
    <x v="888"/>
    <n v="25000"/>
    <n v="2360.3200000000002"/>
    <x v="2"/>
    <x v="0"/>
    <x v="0"/>
    <n v="1412534943"/>
    <n v="1409942943"/>
    <x v="0"/>
    <n v="32"/>
    <x v="1"/>
    <x v="14"/>
    <n v="9.4412800000000008"/>
    <x v="0"/>
    <x v="4"/>
    <x v="14"/>
  </r>
  <r>
    <n v="890"/>
    <x v="890"/>
    <x v="889"/>
    <n v="3000"/>
    <n v="125"/>
    <x v="2"/>
    <x v="0"/>
    <x v="0"/>
    <n v="1385055979"/>
    <n v="1382460379"/>
    <x v="0"/>
    <n v="4"/>
    <x v="1"/>
    <x v="14"/>
    <n v="4.1666666666666661"/>
    <x v="0"/>
    <x v="4"/>
    <x v="14"/>
  </r>
  <r>
    <n v="891"/>
    <x v="891"/>
    <x v="890"/>
    <n v="8000"/>
    <n v="260"/>
    <x v="2"/>
    <x v="0"/>
    <x v="0"/>
    <n v="1408581930"/>
    <n v="1405989930"/>
    <x v="0"/>
    <n v="9"/>
    <x v="1"/>
    <x v="14"/>
    <n v="3.25"/>
    <x v="0"/>
    <x v="4"/>
    <x v="14"/>
  </r>
  <r>
    <n v="892"/>
    <x v="892"/>
    <x v="891"/>
    <n v="6000"/>
    <n v="2445"/>
    <x v="2"/>
    <x v="0"/>
    <x v="0"/>
    <n v="1280635200"/>
    <n v="1273121283"/>
    <x v="0"/>
    <n v="17"/>
    <x v="1"/>
    <x v="14"/>
    <n v="40.75"/>
    <x v="0"/>
    <x v="4"/>
    <x v="14"/>
  </r>
  <r>
    <n v="893"/>
    <x v="893"/>
    <x v="892"/>
    <n v="2000"/>
    <n v="200"/>
    <x v="2"/>
    <x v="0"/>
    <x v="0"/>
    <n v="1427920363"/>
    <n v="1425331963"/>
    <x v="0"/>
    <n v="5"/>
    <x v="1"/>
    <x v="14"/>
    <n v="10"/>
    <x v="0"/>
    <x v="4"/>
    <x v="14"/>
  </r>
  <r>
    <n v="894"/>
    <x v="894"/>
    <x v="893"/>
    <n v="20000"/>
    <n v="7834"/>
    <x v="2"/>
    <x v="0"/>
    <x v="0"/>
    <n v="1465169610"/>
    <n v="1462577610"/>
    <x v="0"/>
    <n v="53"/>
    <x v="1"/>
    <x v="14"/>
    <n v="39.17"/>
    <x v="0"/>
    <x v="4"/>
    <x v="14"/>
  </r>
  <r>
    <n v="895"/>
    <x v="895"/>
    <x v="894"/>
    <n v="8000"/>
    <n v="195"/>
    <x v="2"/>
    <x v="0"/>
    <x v="0"/>
    <n v="1287975829"/>
    <n v="1284087829"/>
    <x v="0"/>
    <n v="7"/>
    <x v="1"/>
    <x v="14"/>
    <n v="2.4375"/>
    <x v="0"/>
    <x v="4"/>
    <x v="14"/>
  </r>
  <r>
    <n v="896"/>
    <x v="896"/>
    <x v="895"/>
    <n v="8000"/>
    <n v="3200"/>
    <x v="2"/>
    <x v="0"/>
    <x v="0"/>
    <n v="1440734400"/>
    <n v="1438549026"/>
    <x v="0"/>
    <n v="72"/>
    <x v="1"/>
    <x v="14"/>
    <n v="40"/>
    <x v="0"/>
    <x v="4"/>
    <x v="14"/>
  </r>
  <r>
    <n v="897"/>
    <x v="897"/>
    <x v="896"/>
    <n v="3000"/>
    <n v="0"/>
    <x v="2"/>
    <x v="0"/>
    <x v="0"/>
    <n v="1354123908"/>
    <n v="1351528308"/>
    <x v="0"/>
    <n v="0"/>
    <x v="1"/>
    <x v="14"/>
    <n v="0"/>
    <x v="0"/>
    <x v="4"/>
    <x v="14"/>
  </r>
  <r>
    <n v="898"/>
    <x v="898"/>
    <x v="897"/>
    <n v="2500"/>
    <n v="70"/>
    <x v="2"/>
    <x v="0"/>
    <x v="0"/>
    <n v="1326651110"/>
    <n v="1322763110"/>
    <x v="0"/>
    <n v="2"/>
    <x v="1"/>
    <x v="14"/>
    <n v="2.8000000000000003"/>
    <x v="0"/>
    <x v="4"/>
    <x v="14"/>
  </r>
  <r>
    <n v="899"/>
    <x v="899"/>
    <x v="898"/>
    <n v="750"/>
    <n v="280"/>
    <x v="2"/>
    <x v="0"/>
    <x v="0"/>
    <n v="1306549362"/>
    <n v="1302661362"/>
    <x v="0"/>
    <n v="8"/>
    <x v="1"/>
    <x v="14"/>
    <n v="37.333333333333336"/>
    <x v="0"/>
    <x v="4"/>
    <x v="14"/>
  </r>
  <r>
    <n v="900"/>
    <x v="900"/>
    <x v="899"/>
    <n v="5000"/>
    <n v="21"/>
    <x v="2"/>
    <x v="0"/>
    <x v="0"/>
    <n v="1459365802"/>
    <n v="1456777402"/>
    <x v="0"/>
    <n v="2"/>
    <x v="1"/>
    <x v="13"/>
    <n v="0.42"/>
    <x v="0"/>
    <x v="4"/>
    <x v="13"/>
  </r>
  <r>
    <n v="901"/>
    <x v="901"/>
    <x v="900"/>
    <n v="6500"/>
    <n v="0"/>
    <x v="2"/>
    <x v="0"/>
    <x v="0"/>
    <n v="1276024260"/>
    <n v="1272050914"/>
    <x v="0"/>
    <n v="0"/>
    <x v="1"/>
    <x v="13"/>
    <n v="0"/>
    <x v="0"/>
    <x v="4"/>
    <x v="13"/>
  </r>
  <r>
    <n v="902"/>
    <x v="902"/>
    <x v="901"/>
    <n v="30000"/>
    <n v="90"/>
    <x v="2"/>
    <x v="0"/>
    <x v="0"/>
    <n v="1409412600"/>
    <n v="1404947422"/>
    <x v="0"/>
    <n v="3"/>
    <x v="1"/>
    <x v="13"/>
    <n v="0.3"/>
    <x v="0"/>
    <x v="4"/>
    <x v="13"/>
  </r>
  <r>
    <n v="903"/>
    <x v="903"/>
    <x v="902"/>
    <n v="5000"/>
    <n v="160"/>
    <x v="2"/>
    <x v="0"/>
    <x v="0"/>
    <n v="1348367100"/>
    <n v="1346180780"/>
    <x v="0"/>
    <n v="4"/>
    <x v="1"/>
    <x v="13"/>
    <n v="3.2"/>
    <x v="0"/>
    <x v="4"/>
    <x v="13"/>
  </r>
  <r>
    <n v="904"/>
    <x v="904"/>
    <x v="903"/>
    <n v="50000"/>
    <n v="151"/>
    <x v="2"/>
    <x v="0"/>
    <x v="0"/>
    <n v="1451786137"/>
    <n v="1449194137"/>
    <x v="0"/>
    <n v="3"/>
    <x v="1"/>
    <x v="13"/>
    <n v="0.30199999999999999"/>
    <x v="0"/>
    <x v="4"/>
    <x v="13"/>
  </r>
  <r>
    <n v="905"/>
    <x v="905"/>
    <x v="904"/>
    <n v="6500"/>
    <n v="196"/>
    <x v="2"/>
    <x v="0"/>
    <x v="0"/>
    <n v="1295847926"/>
    <n v="1290663926"/>
    <x v="0"/>
    <n v="6"/>
    <x v="1"/>
    <x v="13"/>
    <n v="3.0153846153846153"/>
    <x v="0"/>
    <x v="4"/>
    <x v="13"/>
  </r>
  <r>
    <n v="906"/>
    <x v="906"/>
    <x v="905"/>
    <n v="15000"/>
    <n v="0"/>
    <x v="2"/>
    <x v="0"/>
    <x v="0"/>
    <n v="1394681590"/>
    <n v="1392093190"/>
    <x v="0"/>
    <n v="0"/>
    <x v="1"/>
    <x v="13"/>
    <n v="0"/>
    <x v="0"/>
    <x v="4"/>
    <x v="13"/>
  </r>
  <r>
    <n v="907"/>
    <x v="907"/>
    <x v="906"/>
    <n v="2900"/>
    <n v="0"/>
    <x v="2"/>
    <x v="0"/>
    <x v="0"/>
    <n v="1315715823"/>
    <n v="1313123823"/>
    <x v="0"/>
    <n v="0"/>
    <x v="1"/>
    <x v="13"/>
    <n v="0"/>
    <x v="0"/>
    <x v="4"/>
    <x v="13"/>
  </r>
  <r>
    <n v="908"/>
    <x v="908"/>
    <x v="907"/>
    <n v="2500"/>
    <n v="0"/>
    <x v="2"/>
    <x v="0"/>
    <x v="0"/>
    <n v="1280206740"/>
    <n v="1276283655"/>
    <x v="0"/>
    <n v="0"/>
    <x v="1"/>
    <x v="13"/>
    <n v="0"/>
    <x v="0"/>
    <x v="4"/>
    <x v="13"/>
  </r>
  <r>
    <n v="909"/>
    <x v="909"/>
    <x v="908"/>
    <n v="16000"/>
    <n v="520"/>
    <x v="2"/>
    <x v="0"/>
    <x v="0"/>
    <n v="1343016000"/>
    <n v="1340296440"/>
    <x v="0"/>
    <n v="8"/>
    <x v="1"/>
    <x v="13"/>
    <n v="3.25"/>
    <x v="0"/>
    <x v="4"/>
    <x v="13"/>
  </r>
  <r>
    <n v="910"/>
    <x v="910"/>
    <x v="909"/>
    <n v="550"/>
    <n v="123"/>
    <x v="2"/>
    <x v="1"/>
    <x v="1"/>
    <n v="1488546319"/>
    <n v="1483362319"/>
    <x v="0"/>
    <n v="5"/>
    <x v="1"/>
    <x v="13"/>
    <n v="22.363636363636363"/>
    <x v="0"/>
    <x v="4"/>
    <x v="13"/>
  </r>
  <r>
    <n v="911"/>
    <x v="911"/>
    <x v="910"/>
    <n v="100000"/>
    <n v="0"/>
    <x v="2"/>
    <x v="0"/>
    <x v="0"/>
    <n v="1390522045"/>
    <n v="1388707645"/>
    <x v="0"/>
    <n v="0"/>
    <x v="1"/>
    <x v="13"/>
    <n v="0"/>
    <x v="0"/>
    <x v="4"/>
    <x v="13"/>
  </r>
  <r>
    <n v="912"/>
    <x v="912"/>
    <x v="911"/>
    <n v="3500"/>
    <n v="30"/>
    <x v="2"/>
    <x v="0"/>
    <x v="0"/>
    <n v="1355197047"/>
    <n v="1350009447"/>
    <x v="0"/>
    <n v="2"/>
    <x v="1"/>
    <x v="13"/>
    <n v="0.85714285714285721"/>
    <x v="0"/>
    <x v="4"/>
    <x v="13"/>
  </r>
  <r>
    <n v="913"/>
    <x v="913"/>
    <x v="912"/>
    <n v="30000"/>
    <n v="1982"/>
    <x v="2"/>
    <x v="0"/>
    <x v="0"/>
    <n v="1336188019"/>
    <n v="1333596019"/>
    <x v="0"/>
    <n v="24"/>
    <x v="1"/>
    <x v="13"/>
    <n v="6.6066666666666665"/>
    <x v="0"/>
    <x v="4"/>
    <x v="13"/>
  </r>
  <r>
    <n v="914"/>
    <x v="914"/>
    <x v="913"/>
    <n v="1500"/>
    <n v="0"/>
    <x v="2"/>
    <x v="0"/>
    <x v="0"/>
    <n v="1345918747"/>
    <n v="1343326747"/>
    <x v="0"/>
    <n v="0"/>
    <x v="1"/>
    <x v="13"/>
    <n v="0"/>
    <x v="0"/>
    <x v="4"/>
    <x v="13"/>
  </r>
  <r>
    <n v="915"/>
    <x v="915"/>
    <x v="914"/>
    <n v="6500"/>
    <n v="375"/>
    <x v="2"/>
    <x v="0"/>
    <x v="0"/>
    <n v="1330577940"/>
    <n v="1327853914"/>
    <x v="0"/>
    <n v="9"/>
    <x v="1"/>
    <x v="13"/>
    <n v="5.7692307692307692"/>
    <x v="0"/>
    <x v="4"/>
    <x v="13"/>
  </r>
  <r>
    <n v="916"/>
    <x v="916"/>
    <x v="915"/>
    <n v="3300"/>
    <n v="0"/>
    <x v="2"/>
    <x v="0"/>
    <x v="0"/>
    <n v="1287723600"/>
    <n v="1284409734"/>
    <x v="0"/>
    <n v="0"/>
    <x v="1"/>
    <x v="13"/>
    <n v="0"/>
    <x v="0"/>
    <x v="4"/>
    <x v="13"/>
  </r>
  <r>
    <n v="917"/>
    <x v="917"/>
    <x v="916"/>
    <n v="5000"/>
    <n v="30"/>
    <x v="2"/>
    <x v="0"/>
    <x v="0"/>
    <n v="1405305000"/>
    <n v="1402612730"/>
    <x v="0"/>
    <n v="1"/>
    <x v="1"/>
    <x v="13"/>
    <n v="0.6"/>
    <x v="0"/>
    <x v="4"/>
    <x v="13"/>
  </r>
  <r>
    <n v="918"/>
    <x v="918"/>
    <x v="917"/>
    <n v="3900"/>
    <n v="196"/>
    <x v="2"/>
    <x v="1"/>
    <x v="1"/>
    <n v="1417474761"/>
    <n v="1414879161"/>
    <x v="0"/>
    <n v="10"/>
    <x v="1"/>
    <x v="13"/>
    <n v="5.0256410256410255"/>
    <x v="0"/>
    <x v="4"/>
    <x v="13"/>
  </r>
  <r>
    <n v="919"/>
    <x v="919"/>
    <x v="918"/>
    <n v="20000"/>
    <n v="100"/>
    <x v="2"/>
    <x v="0"/>
    <x v="0"/>
    <n v="1355930645"/>
    <n v="1352906645"/>
    <x v="0"/>
    <n v="1"/>
    <x v="1"/>
    <x v="13"/>
    <n v="0.5"/>
    <x v="0"/>
    <x v="4"/>
    <x v="13"/>
  </r>
  <r>
    <n v="920"/>
    <x v="920"/>
    <x v="919"/>
    <n v="5500"/>
    <n v="0"/>
    <x v="2"/>
    <x v="0"/>
    <x v="0"/>
    <n v="1384448822"/>
    <n v="1381853222"/>
    <x v="0"/>
    <n v="0"/>
    <x v="1"/>
    <x v="13"/>
    <n v="0"/>
    <x v="0"/>
    <x v="4"/>
    <x v="13"/>
  </r>
  <r>
    <n v="921"/>
    <x v="921"/>
    <x v="920"/>
    <n v="15000"/>
    <n v="4635"/>
    <x v="2"/>
    <x v="0"/>
    <x v="0"/>
    <n v="1323666376"/>
    <n v="1320033976"/>
    <x v="0"/>
    <n v="20"/>
    <x v="1"/>
    <x v="13"/>
    <n v="30.9"/>
    <x v="0"/>
    <x v="4"/>
    <x v="13"/>
  </r>
  <r>
    <n v="922"/>
    <x v="922"/>
    <x v="921"/>
    <n v="27000"/>
    <n v="5680"/>
    <x v="2"/>
    <x v="0"/>
    <x v="0"/>
    <n v="1412167393"/>
    <n v="1409143393"/>
    <x v="0"/>
    <n v="30"/>
    <x v="1"/>
    <x v="13"/>
    <n v="21.037037037037038"/>
    <x v="0"/>
    <x v="4"/>
    <x v="13"/>
  </r>
  <r>
    <n v="923"/>
    <x v="923"/>
    <x v="922"/>
    <n v="15000"/>
    <n v="330"/>
    <x v="2"/>
    <x v="0"/>
    <x v="0"/>
    <n v="1416614523"/>
    <n v="1414018923"/>
    <x v="0"/>
    <n v="6"/>
    <x v="1"/>
    <x v="13"/>
    <n v="2.1999999999999997"/>
    <x v="0"/>
    <x v="4"/>
    <x v="13"/>
  </r>
  <r>
    <n v="924"/>
    <x v="924"/>
    <x v="923"/>
    <n v="3000"/>
    <n v="327"/>
    <x v="2"/>
    <x v="0"/>
    <x v="0"/>
    <n v="1360795069"/>
    <n v="1358203069"/>
    <x v="0"/>
    <n v="15"/>
    <x v="1"/>
    <x v="13"/>
    <n v="10.9"/>
    <x v="0"/>
    <x v="4"/>
    <x v="13"/>
  </r>
  <r>
    <n v="925"/>
    <x v="925"/>
    <x v="924"/>
    <n v="6000"/>
    <n v="160"/>
    <x v="2"/>
    <x v="0"/>
    <x v="0"/>
    <n v="1385590111"/>
    <n v="1382994511"/>
    <x v="0"/>
    <n v="5"/>
    <x v="1"/>
    <x v="13"/>
    <n v="2.666666666666667"/>
    <x v="0"/>
    <x v="4"/>
    <x v="13"/>
  </r>
  <r>
    <n v="926"/>
    <x v="926"/>
    <x v="925"/>
    <n v="7000"/>
    <n v="0"/>
    <x v="2"/>
    <x v="0"/>
    <x v="0"/>
    <n v="1278628800"/>
    <n v="1276043330"/>
    <x v="0"/>
    <n v="0"/>
    <x v="1"/>
    <x v="13"/>
    <n v="0"/>
    <x v="0"/>
    <x v="4"/>
    <x v="13"/>
  </r>
  <r>
    <n v="927"/>
    <x v="927"/>
    <x v="926"/>
    <n v="20000"/>
    <n v="0"/>
    <x v="2"/>
    <x v="0"/>
    <x v="0"/>
    <n v="1337024695"/>
    <n v="1334432695"/>
    <x v="0"/>
    <n v="0"/>
    <x v="1"/>
    <x v="13"/>
    <n v="0"/>
    <x v="0"/>
    <x v="4"/>
    <x v="13"/>
  </r>
  <r>
    <n v="928"/>
    <x v="928"/>
    <x v="927"/>
    <n v="14500"/>
    <n v="1575"/>
    <x v="2"/>
    <x v="0"/>
    <x v="0"/>
    <n v="1353196800"/>
    <n v="1348864913"/>
    <x v="0"/>
    <n v="28"/>
    <x v="1"/>
    <x v="13"/>
    <n v="10.86206896551724"/>
    <x v="0"/>
    <x v="4"/>
    <x v="13"/>
  </r>
  <r>
    <n v="929"/>
    <x v="929"/>
    <x v="928"/>
    <n v="500"/>
    <n v="0"/>
    <x v="2"/>
    <x v="0"/>
    <x v="0"/>
    <n v="1333946569"/>
    <n v="1331358169"/>
    <x v="0"/>
    <n v="0"/>
    <x v="1"/>
    <x v="13"/>
    <n v="0"/>
    <x v="0"/>
    <x v="4"/>
    <x v="13"/>
  </r>
  <r>
    <n v="930"/>
    <x v="930"/>
    <x v="929"/>
    <n v="900"/>
    <n v="345"/>
    <x v="2"/>
    <x v="0"/>
    <x v="0"/>
    <n v="1277501520"/>
    <n v="1273874306"/>
    <x v="0"/>
    <n v="5"/>
    <x v="1"/>
    <x v="13"/>
    <n v="38.333333333333336"/>
    <x v="0"/>
    <x v="4"/>
    <x v="13"/>
  </r>
  <r>
    <n v="931"/>
    <x v="931"/>
    <x v="930"/>
    <n v="2000"/>
    <n v="131"/>
    <x v="2"/>
    <x v="1"/>
    <x v="1"/>
    <n v="1395007200"/>
    <n v="1392021502"/>
    <x v="0"/>
    <n v="7"/>
    <x v="1"/>
    <x v="13"/>
    <n v="6.5500000000000007"/>
    <x v="0"/>
    <x v="4"/>
    <x v="13"/>
  </r>
  <r>
    <n v="932"/>
    <x v="932"/>
    <x v="931"/>
    <n v="9500"/>
    <n v="1381"/>
    <x v="2"/>
    <x v="0"/>
    <x v="0"/>
    <n v="1363990545"/>
    <n v="1360106145"/>
    <x v="0"/>
    <n v="30"/>
    <x v="1"/>
    <x v="13"/>
    <n v="14.536842105263158"/>
    <x v="0"/>
    <x v="4"/>
    <x v="13"/>
  </r>
  <r>
    <n v="933"/>
    <x v="933"/>
    <x v="932"/>
    <n v="2000"/>
    <n v="120"/>
    <x v="2"/>
    <x v="0"/>
    <x v="0"/>
    <n v="1399867409"/>
    <n v="1394683409"/>
    <x v="0"/>
    <n v="2"/>
    <x v="1"/>
    <x v="13"/>
    <n v="6"/>
    <x v="0"/>
    <x v="4"/>
    <x v="13"/>
  </r>
  <r>
    <n v="934"/>
    <x v="934"/>
    <x v="933"/>
    <n v="5000"/>
    <n v="1520"/>
    <x v="2"/>
    <x v="5"/>
    <x v="5"/>
    <n v="1399183200"/>
    <n v="1396633284"/>
    <x v="0"/>
    <n v="30"/>
    <x v="1"/>
    <x v="13"/>
    <n v="30.4"/>
    <x v="0"/>
    <x v="4"/>
    <x v="13"/>
  </r>
  <r>
    <n v="935"/>
    <x v="935"/>
    <x v="934"/>
    <n v="3500"/>
    <n v="50"/>
    <x v="2"/>
    <x v="0"/>
    <x v="0"/>
    <n v="1454054429"/>
    <n v="1451462429"/>
    <x v="0"/>
    <n v="2"/>
    <x v="1"/>
    <x v="13"/>
    <n v="1.4285714285714286"/>
    <x v="0"/>
    <x v="4"/>
    <x v="13"/>
  </r>
  <r>
    <n v="936"/>
    <x v="936"/>
    <x v="935"/>
    <n v="1400"/>
    <n v="0"/>
    <x v="2"/>
    <x v="0"/>
    <x v="0"/>
    <n v="1326916800"/>
    <n v="1323131689"/>
    <x v="0"/>
    <n v="0"/>
    <x v="1"/>
    <x v="13"/>
    <n v="0"/>
    <x v="0"/>
    <x v="4"/>
    <x v="13"/>
  </r>
  <r>
    <n v="937"/>
    <x v="937"/>
    <x v="936"/>
    <n v="3500"/>
    <n v="40"/>
    <x v="2"/>
    <x v="0"/>
    <x v="0"/>
    <n v="1383509357"/>
    <n v="1380913757"/>
    <x v="0"/>
    <n v="2"/>
    <x v="1"/>
    <x v="13"/>
    <n v="1.1428571428571428"/>
    <x v="0"/>
    <x v="4"/>
    <x v="13"/>
  </r>
  <r>
    <n v="938"/>
    <x v="938"/>
    <x v="937"/>
    <n v="7000"/>
    <n v="25"/>
    <x v="2"/>
    <x v="0"/>
    <x v="0"/>
    <n v="1346585448"/>
    <n v="1343993448"/>
    <x v="0"/>
    <n v="1"/>
    <x v="1"/>
    <x v="13"/>
    <n v="0.35714285714285715"/>
    <x v="0"/>
    <x v="4"/>
    <x v="13"/>
  </r>
  <r>
    <n v="939"/>
    <x v="939"/>
    <x v="938"/>
    <n v="2750"/>
    <n v="40"/>
    <x v="2"/>
    <x v="0"/>
    <x v="0"/>
    <n v="1372622280"/>
    <n v="1369246738"/>
    <x v="0"/>
    <n v="2"/>
    <x v="1"/>
    <x v="13"/>
    <n v="1.4545454545454546"/>
    <x v="0"/>
    <x v="4"/>
    <x v="13"/>
  </r>
  <r>
    <n v="940"/>
    <x v="940"/>
    <x v="939"/>
    <n v="9000"/>
    <n v="1544"/>
    <x v="2"/>
    <x v="0"/>
    <x v="0"/>
    <n v="1439251926"/>
    <n v="1435363926"/>
    <x v="0"/>
    <n v="14"/>
    <x v="1"/>
    <x v="8"/>
    <n v="17.155555555555555"/>
    <x v="0"/>
    <x v="2"/>
    <x v="8"/>
  </r>
  <r>
    <n v="941"/>
    <x v="941"/>
    <x v="940"/>
    <n v="50000"/>
    <n v="1161"/>
    <x v="2"/>
    <x v="0"/>
    <x v="0"/>
    <n v="1486693145"/>
    <n v="1484101145"/>
    <x v="0"/>
    <n v="31"/>
    <x v="1"/>
    <x v="8"/>
    <n v="2.3220000000000001"/>
    <x v="0"/>
    <x v="2"/>
    <x v="8"/>
  </r>
  <r>
    <n v="942"/>
    <x v="942"/>
    <x v="941"/>
    <n v="7500"/>
    <n v="668"/>
    <x v="2"/>
    <x v="0"/>
    <x v="0"/>
    <n v="1455826460"/>
    <n v="1452716060"/>
    <x v="0"/>
    <n v="16"/>
    <x v="1"/>
    <x v="8"/>
    <n v="8.9066666666666663"/>
    <x v="0"/>
    <x v="2"/>
    <x v="8"/>
  </r>
  <r>
    <n v="943"/>
    <x v="943"/>
    <x v="942"/>
    <n v="3000"/>
    <n v="289"/>
    <x v="2"/>
    <x v="0"/>
    <x v="0"/>
    <n v="1480438905"/>
    <n v="1477843305"/>
    <x v="0"/>
    <n v="12"/>
    <x v="1"/>
    <x v="8"/>
    <n v="9.6333333333333346"/>
    <x v="0"/>
    <x v="2"/>
    <x v="8"/>
  </r>
  <r>
    <n v="944"/>
    <x v="944"/>
    <x v="943"/>
    <n v="50000"/>
    <n v="6663"/>
    <x v="2"/>
    <x v="0"/>
    <x v="0"/>
    <n v="1460988000"/>
    <n v="1458050450"/>
    <x v="0"/>
    <n v="96"/>
    <x v="1"/>
    <x v="8"/>
    <n v="13.325999999999999"/>
    <x v="0"/>
    <x v="2"/>
    <x v="8"/>
  </r>
  <r>
    <n v="945"/>
    <x v="945"/>
    <x v="944"/>
    <n v="100000"/>
    <n v="2484"/>
    <x v="2"/>
    <x v="6"/>
    <x v="3"/>
    <n v="1487462340"/>
    <n v="1482958626"/>
    <x v="0"/>
    <n v="16"/>
    <x v="1"/>
    <x v="8"/>
    <n v="2.484"/>
    <x v="0"/>
    <x v="2"/>
    <x v="8"/>
  </r>
  <r>
    <n v="946"/>
    <x v="946"/>
    <x v="945"/>
    <n v="15000"/>
    <n v="286"/>
    <x v="2"/>
    <x v="0"/>
    <x v="0"/>
    <n v="1473444048"/>
    <n v="1470852048"/>
    <x v="0"/>
    <n v="5"/>
    <x v="1"/>
    <x v="8"/>
    <n v="1.9066666666666665"/>
    <x v="0"/>
    <x v="2"/>
    <x v="8"/>
  </r>
  <r>
    <n v="947"/>
    <x v="947"/>
    <x v="946"/>
    <n v="850"/>
    <n v="0"/>
    <x v="2"/>
    <x v="0"/>
    <x v="0"/>
    <n v="1467312306"/>
    <n v="1462128306"/>
    <x v="0"/>
    <n v="0"/>
    <x v="1"/>
    <x v="8"/>
    <n v="0"/>
    <x v="0"/>
    <x v="2"/>
    <x v="8"/>
  </r>
  <r>
    <n v="948"/>
    <x v="948"/>
    <x v="947"/>
    <n v="4000"/>
    <n v="480"/>
    <x v="2"/>
    <x v="9"/>
    <x v="3"/>
    <n v="1457812364"/>
    <n v="1455220364"/>
    <x v="0"/>
    <n v="8"/>
    <x v="1"/>
    <x v="8"/>
    <n v="12"/>
    <x v="0"/>
    <x v="2"/>
    <x v="8"/>
  </r>
  <r>
    <n v="949"/>
    <x v="949"/>
    <x v="948"/>
    <n v="20000"/>
    <n v="273"/>
    <x v="2"/>
    <x v="12"/>
    <x v="3"/>
    <n v="1456016576"/>
    <n v="1450832576"/>
    <x v="0"/>
    <n v="7"/>
    <x v="1"/>
    <x v="8"/>
    <n v="1.365"/>
    <x v="0"/>
    <x v="2"/>
    <x v="8"/>
  </r>
  <r>
    <n v="950"/>
    <x v="950"/>
    <x v="949"/>
    <n v="5000"/>
    <n v="1402"/>
    <x v="2"/>
    <x v="5"/>
    <x v="5"/>
    <n v="1453053661"/>
    <n v="1450461661"/>
    <x v="0"/>
    <n v="24"/>
    <x v="1"/>
    <x v="8"/>
    <n v="28.04"/>
    <x v="0"/>
    <x v="2"/>
    <x v="8"/>
  </r>
  <r>
    <n v="951"/>
    <x v="951"/>
    <x v="950"/>
    <n v="50000"/>
    <n v="19195"/>
    <x v="2"/>
    <x v="0"/>
    <x v="0"/>
    <n v="1465054872"/>
    <n v="1461166872"/>
    <x v="0"/>
    <n v="121"/>
    <x v="1"/>
    <x v="8"/>
    <n v="38.39"/>
    <x v="0"/>
    <x v="2"/>
    <x v="8"/>
  </r>
  <r>
    <n v="952"/>
    <x v="952"/>
    <x v="951"/>
    <n v="49000"/>
    <n v="19572"/>
    <x v="2"/>
    <x v="0"/>
    <x v="0"/>
    <n v="1479483812"/>
    <n v="1476888212"/>
    <x v="0"/>
    <n v="196"/>
    <x v="1"/>
    <x v="8"/>
    <n v="39.942857142857143"/>
    <x v="0"/>
    <x v="2"/>
    <x v="8"/>
  </r>
  <r>
    <n v="953"/>
    <x v="953"/>
    <x v="952"/>
    <n v="15000"/>
    <n v="126"/>
    <x v="2"/>
    <x v="0"/>
    <x v="0"/>
    <n v="1422158199"/>
    <n v="1419566199"/>
    <x v="0"/>
    <n v="5"/>
    <x v="1"/>
    <x v="8"/>
    <n v="0.84"/>
    <x v="0"/>
    <x v="2"/>
    <x v="8"/>
  </r>
  <r>
    <n v="954"/>
    <x v="954"/>
    <x v="953"/>
    <n v="15000"/>
    <n v="6511"/>
    <x v="2"/>
    <x v="0"/>
    <x v="0"/>
    <n v="1440100839"/>
    <n v="1436472039"/>
    <x v="0"/>
    <n v="73"/>
    <x v="1"/>
    <x v="8"/>
    <n v="43.406666666666666"/>
    <x v="0"/>
    <x v="2"/>
    <x v="8"/>
  </r>
  <r>
    <n v="955"/>
    <x v="955"/>
    <x v="954"/>
    <n v="300000"/>
    <n v="16984"/>
    <x v="2"/>
    <x v="0"/>
    <x v="0"/>
    <n v="1473750300"/>
    <n v="1470294300"/>
    <x v="0"/>
    <n v="93"/>
    <x v="1"/>
    <x v="8"/>
    <n v="5.6613333333333333"/>
    <x v="0"/>
    <x v="2"/>
    <x v="8"/>
  </r>
  <r>
    <n v="956"/>
    <x v="956"/>
    <x v="955"/>
    <n v="50000"/>
    <n v="861"/>
    <x v="2"/>
    <x v="0"/>
    <x v="0"/>
    <n v="1430081759"/>
    <n v="1424901359"/>
    <x v="0"/>
    <n v="17"/>
    <x v="1"/>
    <x v="8"/>
    <n v="1.722"/>
    <x v="0"/>
    <x v="2"/>
    <x v="8"/>
  </r>
  <r>
    <n v="957"/>
    <x v="957"/>
    <x v="956"/>
    <n v="12000"/>
    <n v="233"/>
    <x v="2"/>
    <x v="0"/>
    <x v="0"/>
    <n v="1479392133"/>
    <n v="1476710133"/>
    <x v="0"/>
    <n v="7"/>
    <x v="1"/>
    <x v="8"/>
    <n v="1.9416666666666664"/>
    <x v="0"/>
    <x v="2"/>
    <x v="8"/>
  </r>
  <r>
    <n v="958"/>
    <x v="958"/>
    <x v="957"/>
    <n v="7777"/>
    <n v="881"/>
    <x v="2"/>
    <x v="0"/>
    <x v="0"/>
    <n v="1428641940"/>
    <n v="1426792563"/>
    <x v="0"/>
    <n v="17"/>
    <x v="1"/>
    <x v="8"/>
    <n v="11.328275684711327"/>
    <x v="0"/>
    <x v="2"/>
    <x v="8"/>
  </r>
  <r>
    <n v="959"/>
    <x v="959"/>
    <x v="958"/>
    <n v="50000"/>
    <n v="19430"/>
    <x v="2"/>
    <x v="0"/>
    <x v="0"/>
    <n v="1421640665"/>
    <n v="1419048665"/>
    <x v="0"/>
    <n v="171"/>
    <x v="1"/>
    <x v="8"/>
    <n v="38.86"/>
    <x v="0"/>
    <x v="2"/>
    <x v="8"/>
  </r>
  <r>
    <n v="960"/>
    <x v="960"/>
    <x v="959"/>
    <n v="55650"/>
    <n v="25655"/>
    <x v="2"/>
    <x v="0"/>
    <x v="0"/>
    <n v="1489500155"/>
    <n v="1485874955"/>
    <x v="0"/>
    <n v="188"/>
    <x v="1"/>
    <x v="8"/>
    <n v="46.100628930817614"/>
    <x v="0"/>
    <x v="2"/>
    <x v="8"/>
  </r>
  <r>
    <n v="961"/>
    <x v="961"/>
    <x v="960"/>
    <n v="95000"/>
    <n v="40079"/>
    <x v="2"/>
    <x v="0"/>
    <x v="0"/>
    <n v="1487617200"/>
    <n v="1483634335"/>
    <x v="0"/>
    <n v="110"/>
    <x v="1"/>
    <x v="8"/>
    <n v="42.188421052631583"/>
    <x v="0"/>
    <x v="2"/>
    <x v="8"/>
  </r>
  <r>
    <n v="962"/>
    <x v="962"/>
    <x v="961"/>
    <n v="2500"/>
    <n v="712"/>
    <x v="2"/>
    <x v="0"/>
    <x v="0"/>
    <n v="1455210353"/>
    <n v="1451927153"/>
    <x v="0"/>
    <n v="37"/>
    <x v="1"/>
    <x v="8"/>
    <n v="28.48"/>
    <x v="0"/>
    <x v="2"/>
    <x v="8"/>
  </r>
  <r>
    <n v="963"/>
    <x v="963"/>
    <x v="962"/>
    <n v="35000"/>
    <n v="377"/>
    <x v="2"/>
    <x v="0"/>
    <x v="0"/>
    <n v="1476717319"/>
    <n v="1473693319"/>
    <x v="0"/>
    <n v="9"/>
    <x v="1"/>
    <x v="8"/>
    <n v="1.077142857142857"/>
    <x v="0"/>
    <x v="2"/>
    <x v="8"/>
  </r>
  <r>
    <n v="964"/>
    <x v="964"/>
    <x v="963"/>
    <n v="110000"/>
    <n v="879"/>
    <x v="2"/>
    <x v="5"/>
    <x v="5"/>
    <n v="1441119919"/>
    <n v="1437663919"/>
    <x v="0"/>
    <n v="29"/>
    <x v="1"/>
    <x v="8"/>
    <n v="0.79909090909090907"/>
    <x v="0"/>
    <x v="2"/>
    <x v="8"/>
  </r>
  <r>
    <n v="965"/>
    <x v="965"/>
    <x v="964"/>
    <n v="25000"/>
    <n v="298"/>
    <x v="2"/>
    <x v="0"/>
    <x v="0"/>
    <n v="1477454340"/>
    <n v="1474676646"/>
    <x v="0"/>
    <n v="6"/>
    <x v="1"/>
    <x v="8"/>
    <n v="1.1919999999999999"/>
    <x v="0"/>
    <x v="2"/>
    <x v="8"/>
  </r>
  <r>
    <n v="966"/>
    <x v="966"/>
    <x v="965"/>
    <n v="12000"/>
    <n v="1776"/>
    <x v="2"/>
    <x v="0"/>
    <x v="0"/>
    <n v="1475766932"/>
    <n v="1473174932"/>
    <x v="0"/>
    <n v="30"/>
    <x v="1"/>
    <x v="8"/>
    <n v="14.799999999999999"/>
    <x v="0"/>
    <x v="2"/>
    <x v="8"/>
  </r>
  <r>
    <n v="967"/>
    <x v="967"/>
    <x v="966"/>
    <n v="20000"/>
    <n v="3562"/>
    <x v="2"/>
    <x v="0"/>
    <x v="0"/>
    <n v="1461301574"/>
    <n v="1456121174"/>
    <x v="0"/>
    <n v="81"/>
    <x v="1"/>
    <x v="8"/>
    <n v="17.810000000000002"/>
    <x v="0"/>
    <x v="2"/>
    <x v="8"/>
  </r>
  <r>
    <n v="968"/>
    <x v="968"/>
    <x v="967"/>
    <n v="8000"/>
    <n v="106"/>
    <x v="2"/>
    <x v="0"/>
    <x v="0"/>
    <n v="1408134034"/>
    <n v="1405542034"/>
    <x v="0"/>
    <n v="4"/>
    <x v="1"/>
    <x v="8"/>
    <n v="1.325"/>
    <x v="0"/>
    <x v="2"/>
    <x v="8"/>
  </r>
  <r>
    <n v="969"/>
    <x v="969"/>
    <x v="968"/>
    <n v="30000"/>
    <n v="14000"/>
    <x v="2"/>
    <x v="14"/>
    <x v="10"/>
    <n v="1486624607"/>
    <n v="1483773407"/>
    <x v="0"/>
    <n v="11"/>
    <x v="1"/>
    <x v="8"/>
    <n v="46.666666666666664"/>
    <x v="0"/>
    <x v="2"/>
    <x v="8"/>
  </r>
  <r>
    <n v="970"/>
    <x v="970"/>
    <x v="969"/>
    <n v="5000"/>
    <n v="2296"/>
    <x v="2"/>
    <x v="5"/>
    <x v="5"/>
    <n v="1485147540"/>
    <n v="1481951853"/>
    <x v="0"/>
    <n v="14"/>
    <x v="1"/>
    <x v="8"/>
    <n v="45.92"/>
    <x v="0"/>
    <x v="2"/>
    <x v="8"/>
  </r>
  <r>
    <n v="971"/>
    <x v="971"/>
    <x v="970"/>
    <n v="100000"/>
    <n v="226"/>
    <x v="2"/>
    <x v="0"/>
    <x v="0"/>
    <n v="1433178060"/>
    <n v="1429290060"/>
    <x v="0"/>
    <n v="5"/>
    <x v="1"/>
    <x v="8"/>
    <n v="0.22599999999999998"/>
    <x v="0"/>
    <x v="2"/>
    <x v="8"/>
  </r>
  <r>
    <n v="972"/>
    <x v="972"/>
    <x v="971"/>
    <n v="20000"/>
    <n v="6925"/>
    <x v="2"/>
    <x v="0"/>
    <x v="0"/>
    <n v="1409813940"/>
    <n v="1407271598"/>
    <x v="0"/>
    <n v="45"/>
    <x v="1"/>
    <x v="8"/>
    <n v="34.625"/>
    <x v="0"/>
    <x v="2"/>
    <x v="8"/>
  </r>
  <r>
    <n v="973"/>
    <x v="973"/>
    <x v="972"/>
    <n v="20000"/>
    <n v="411"/>
    <x v="2"/>
    <x v="0"/>
    <x v="0"/>
    <n v="1447032093"/>
    <n v="1441844493"/>
    <x v="0"/>
    <n v="8"/>
    <x v="1"/>
    <x v="8"/>
    <n v="2.0549999999999997"/>
    <x v="0"/>
    <x v="2"/>
    <x v="8"/>
  </r>
  <r>
    <n v="974"/>
    <x v="974"/>
    <x v="973"/>
    <n v="50000"/>
    <n v="280"/>
    <x v="2"/>
    <x v="0"/>
    <x v="0"/>
    <n v="1458925156"/>
    <n v="1456336756"/>
    <x v="0"/>
    <n v="3"/>
    <x v="1"/>
    <x v="8"/>
    <n v="0.55999999999999994"/>
    <x v="0"/>
    <x v="2"/>
    <x v="8"/>
  </r>
  <r>
    <n v="975"/>
    <x v="975"/>
    <x v="974"/>
    <n v="100000"/>
    <n v="2607"/>
    <x v="2"/>
    <x v="0"/>
    <x v="0"/>
    <n v="1467132185"/>
    <n v="1461948185"/>
    <x v="0"/>
    <n v="24"/>
    <x v="1"/>
    <x v="8"/>
    <n v="2.6069999999999998"/>
    <x v="0"/>
    <x v="2"/>
    <x v="8"/>
  </r>
  <r>
    <n v="976"/>
    <x v="976"/>
    <x v="975"/>
    <n v="150000"/>
    <n v="2889"/>
    <x v="2"/>
    <x v="2"/>
    <x v="2"/>
    <n v="1439515497"/>
    <n v="1435627497"/>
    <x v="0"/>
    <n v="18"/>
    <x v="1"/>
    <x v="8"/>
    <n v="1.9259999999999999"/>
    <x v="0"/>
    <x v="2"/>
    <x v="8"/>
  </r>
  <r>
    <n v="977"/>
    <x v="977"/>
    <x v="976"/>
    <n v="2700"/>
    <n v="909"/>
    <x v="2"/>
    <x v="15"/>
    <x v="3"/>
    <n v="1456094197"/>
    <n v="1453502197"/>
    <x v="0"/>
    <n v="12"/>
    <x v="1"/>
    <x v="8"/>
    <n v="33.666666666666664"/>
    <x v="0"/>
    <x v="2"/>
    <x v="8"/>
  </r>
  <r>
    <n v="978"/>
    <x v="978"/>
    <x v="977"/>
    <n v="172889"/>
    <n v="97273"/>
    <x v="2"/>
    <x v="11"/>
    <x v="9"/>
    <n v="1456385101"/>
    <n v="1453793101"/>
    <x v="0"/>
    <n v="123"/>
    <x v="1"/>
    <x v="8"/>
    <n v="56.263267182990241"/>
    <x v="0"/>
    <x v="2"/>
    <x v="8"/>
  </r>
  <r>
    <n v="979"/>
    <x v="979"/>
    <x v="978"/>
    <n v="35000"/>
    <n v="28986.16"/>
    <x v="2"/>
    <x v="0"/>
    <x v="0"/>
    <n v="1466449140"/>
    <n v="1463392828"/>
    <x v="0"/>
    <n v="96"/>
    <x v="1"/>
    <x v="8"/>
    <n v="82.817599999999999"/>
    <x v="0"/>
    <x v="2"/>
    <x v="8"/>
  </r>
  <r>
    <n v="980"/>
    <x v="980"/>
    <x v="979"/>
    <n v="10000"/>
    <n v="1486"/>
    <x v="2"/>
    <x v="0"/>
    <x v="0"/>
    <n v="1417387322"/>
    <n v="1413495722"/>
    <x v="0"/>
    <n v="31"/>
    <x v="1"/>
    <x v="8"/>
    <n v="14.860000000000001"/>
    <x v="0"/>
    <x v="2"/>
    <x v="8"/>
  </r>
  <r>
    <n v="981"/>
    <x v="981"/>
    <x v="980"/>
    <n v="88888"/>
    <n v="11"/>
    <x v="2"/>
    <x v="0"/>
    <x v="0"/>
    <n v="1407624222"/>
    <n v="1405032222"/>
    <x v="0"/>
    <n v="4"/>
    <x v="1"/>
    <x v="8"/>
    <n v="1.2375123751237513E-2"/>
    <x v="0"/>
    <x v="2"/>
    <x v="8"/>
  </r>
  <r>
    <n v="982"/>
    <x v="982"/>
    <x v="981"/>
    <n v="17500"/>
    <n v="3"/>
    <x v="2"/>
    <x v="0"/>
    <x v="0"/>
    <n v="1475431486"/>
    <n v="1472839486"/>
    <x v="0"/>
    <n v="3"/>
    <x v="1"/>
    <x v="8"/>
    <n v="1.7142857142857144E-2"/>
    <x v="0"/>
    <x v="2"/>
    <x v="8"/>
  </r>
  <r>
    <n v="983"/>
    <x v="983"/>
    <x v="982"/>
    <n v="104219"/>
    <n v="30751"/>
    <x v="2"/>
    <x v="3"/>
    <x v="3"/>
    <n v="1471985640"/>
    <n v="1469289685"/>
    <x v="0"/>
    <n v="179"/>
    <x v="1"/>
    <x v="8"/>
    <n v="29.506136117214709"/>
    <x v="0"/>
    <x v="2"/>
    <x v="8"/>
  </r>
  <r>
    <n v="984"/>
    <x v="984"/>
    <x v="983"/>
    <n v="10000"/>
    <n v="106"/>
    <x v="2"/>
    <x v="0"/>
    <x v="0"/>
    <n v="1427507208"/>
    <n v="1424918808"/>
    <x v="0"/>
    <n v="3"/>
    <x v="1"/>
    <x v="8"/>
    <n v="1.06"/>
    <x v="0"/>
    <x v="2"/>
    <x v="8"/>
  </r>
  <r>
    <n v="985"/>
    <x v="985"/>
    <x v="984"/>
    <n v="30000"/>
    <n v="1888"/>
    <x v="2"/>
    <x v="12"/>
    <x v="3"/>
    <n v="1451602800"/>
    <n v="1449011610"/>
    <x v="0"/>
    <n v="23"/>
    <x v="1"/>
    <x v="8"/>
    <n v="6.293333333333333"/>
    <x v="0"/>
    <x v="2"/>
    <x v="8"/>
  </r>
  <r>
    <n v="986"/>
    <x v="986"/>
    <x v="985"/>
    <n v="20000"/>
    <n v="2550"/>
    <x v="2"/>
    <x v="1"/>
    <x v="1"/>
    <n v="1452384000"/>
    <n v="1447698300"/>
    <x v="0"/>
    <n v="23"/>
    <x v="1"/>
    <x v="8"/>
    <n v="12.75"/>
    <x v="0"/>
    <x v="2"/>
    <x v="8"/>
  </r>
  <r>
    <n v="987"/>
    <x v="987"/>
    <x v="986"/>
    <n v="50000"/>
    <n v="6610"/>
    <x v="2"/>
    <x v="9"/>
    <x v="3"/>
    <n v="1403507050"/>
    <n v="1400051050"/>
    <x v="0"/>
    <n v="41"/>
    <x v="1"/>
    <x v="8"/>
    <n v="13.22"/>
    <x v="0"/>
    <x v="2"/>
    <x v="8"/>
  </r>
  <r>
    <n v="988"/>
    <x v="988"/>
    <x v="987"/>
    <n v="5000"/>
    <n v="0"/>
    <x v="2"/>
    <x v="13"/>
    <x v="3"/>
    <n v="1475310825"/>
    <n v="1472718825"/>
    <x v="0"/>
    <n v="0"/>
    <x v="1"/>
    <x v="8"/>
    <n v="0"/>
    <x v="0"/>
    <x v="2"/>
    <x v="8"/>
  </r>
  <r>
    <n v="989"/>
    <x v="989"/>
    <x v="988"/>
    <n v="10000"/>
    <n v="1677"/>
    <x v="2"/>
    <x v="0"/>
    <x v="0"/>
    <n v="1475101495"/>
    <n v="1472509495"/>
    <x v="0"/>
    <n v="32"/>
    <x v="1"/>
    <x v="8"/>
    <n v="16.77"/>
    <x v="0"/>
    <x v="2"/>
    <x v="8"/>
  </r>
  <r>
    <n v="990"/>
    <x v="990"/>
    <x v="989"/>
    <n v="25000"/>
    <n v="26"/>
    <x v="2"/>
    <x v="0"/>
    <x v="0"/>
    <n v="1409770164"/>
    <n v="1407178164"/>
    <x v="0"/>
    <n v="2"/>
    <x v="1"/>
    <x v="8"/>
    <n v="0.104"/>
    <x v="0"/>
    <x v="2"/>
    <x v="8"/>
  </r>
  <r>
    <n v="991"/>
    <x v="991"/>
    <x v="990"/>
    <n v="5000"/>
    <n v="212"/>
    <x v="2"/>
    <x v="1"/>
    <x v="1"/>
    <n v="1468349460"/>
    <n v="1466186988"/>
    <x v="0"/>
    <n v="7"/>
    <x v="1"/>
    <x v="8"/>
    <n v="4.24"/>
    <x v="0"/>
    <x v="2"/>
    <x v="8"/>
  </r>
  <r>
    <n v="992"/>
    <x v="992"/>
    <x v="991"/>
    <n v="100000"/>
    <n v="467"/>
    <x v="2"/>
    <x v="0"/>
    <x v="0"/>
    <n v="1462655519"/>
    <n v="1457475119"/>
    <x v="0"/>
    <n v="4"/>
    <x v="1"/>
    <x v="8"/>
    <n v="0.46699999999999997"/>
    <x v="0"/>
    <x v="2"/>
    <x v="8"/>
  </r>
  <r>
    <n v="993"/>
    <x v="993"/>
    <x v="992"/>
    <n v="70000"/>
    <n v="17561"/>
    <x v="2"/>
    <x v="0"/>
    <x v="0"/>
    <n v="1478926800"/>
    <n v="1476054568"/>
    <x v="0"/>
    <n v="196"/>
    <x v="1"/>
    <x v="8"/>
    <n v="25.087142857142858"/>
    <x v="0"/>
    <x v="2"/>
    <x v="8"/>
  </r>
  <r>
    <n v="994"/>
    <x v="994"/>
    <x v="993"/>
    <n v="200000"/>
    <n v="4669"/>
    <x v="2"/>
    <x v="0"/>
    <x v="0"/>
    <n v="1417388340"/>
    <n v="1412835530"/>
    <x v="0"/>
    <n v="11"/>
    <x v="1"/>
    <x v="8"/>
    <n v="2.3345000000000002"/>
    <x v="0"/>
    <x v="2"/>
    <x v="8"/>
  </r>
  <r>
    <n v="995"/>
    <x v="995"/>
    <x v="994"/>
    <n v="10000"/>
    <n v="726"/>
    <x v="2"/>
    <x v="0"/>
    <x v="0"/>
    <n v="1417276800"/>
    <n v="1415140480"/>
    <x v="0"/>
    <n v="9"/>
    <x v="1"/>
    <x v="8"/>
    <n v="7.26"/>
    <x v="0"/>
    <x v="2"/>
    <x v="8"/>
  </r>
  <r>
    <n v="996"/>
    <x v="996"/>
    <x v="995"/>
    <n v="4000"/>
    <n v="65"/>
    <x v="2"/>
    <x v="0"/>
    <x v="0"/>
    <n v="1406474820"/>
    <n v="1403902060"/>
    <x v="0"/>
    <n v="5"/>
    <x v="1"/>
    <x v="8"/>
    <n v="1.625"/>
    <x v="0"/>
    <x v="2"/>
    <x v="8"/>
  </r>
  <r>
    <n v="997"/>
    <x v="997"/>
    <x v="996"/>
    <n v="5000"/>
    <n v="65"/>
    <x v="2"/>
    <x v="0"/>
    <x v="0"/>
    <n v="1417145297"/>
    <n v="1414549697"/>
    <x v="0"/>
    <n v="8"/>
    <x v="1"/>
    <x v="8"/>
    <n v="1.3"/>
    <x v="0"/>
    <x v="2"/>
    <x v="8"/>
  </r>
  <r>
    <n v="998"/>
    <x v="998"/>
    <x v="997"/>
    <n v="60000"/>
    <n v="35135"/>
    <x v="2"/>
    <x v="5"/>
    <x v="5"/>
    <n v="1447909401"/>
    <n v="1444017801"/>
    <x v="0"/>
    <n v="229"/>
    <x v="1"/>
    <x v="8"/>
    <n v="58.558333333333337"/>
    <x v="0"/>
    <x v="2"/>
    <x v="8"/>
  </r>
  <r>
    <n v="999"/>
    <x v="999"/>
    <x v="998"/>
    <n v="150000"/>
    <n v="11683"/>
    <x v="2"/>
    <x v="5"/>
    <x v="5"/>
    <n v="1415865720"/>
    <n v="1413270690"/>
    <x v="0"/>
    <n v="40"/>
    <x v="1"/>
    <x v="8"/>
    <n v="7.7886666666666677"/>
    <x v="0"/>
    <x v="2"/>
    <x v="8"/>
  </r>
  <r>
    <n v="1000"/>
    <x v="1000"/>
    <x v="999"/>
    <n v="894700"/>
    <n v="19824"/>
    <x v="1"/>
    <x v="0"/>
    <x v="0"/>
    <n v="1489537560"/>
    <n v="1484357160"/>
    <x v="0"/>
    <n v="6"/>
    <x v="1"/>
    <x v="8"/>
    <n v="2.2157147647256061"/>
    <x v="0"/>
    <x v="2"/>
    <x v="8"/>
  </r>
  <r>
    <n v="1001"/>
    <x v="1001"/>
    <x v="1000"/>
    <n v="5000"/>
    <n v="5200"/>
    <x v="1"/>
    <x v="1"/>
    <x v="1"/>
    <n v="1485796613"/>
    <n v="1481908613"/>
    <x v="0"/>
    <n v="4"/>
    <x v="1"/>
    <x v="8"/>
    <n v="104"/>
    <x v="0"/>
    <x v="2"/>
    <x v="8"/>
  </r>
  <r>
    <n v="1002"/>
    <x v="1002"/>
    <x v="1001"/>
    <n v="9999"/>
    <n v="2960"/>
    <x v="1"/>
    <x v="0"/>
    <x v="0"/>
    <n v="1450331940"/>
    <n v="1447777514"/>
    <x v="0"/>
    <n v="22"/>
    <x v="1"/>
    <x v="8"/>
    <n v="29.6029602960296"/>
    <x v="0"/>
    <x v="2"/>
    <x v="8"/>
  </r>
  <r>
    <n v="1003"/>
    <x v="1003"/>
    <x v="1002"/>
    <n v="20000"/>
    <n v="3211"/>
    <x v="1"/>
    <x v="6"/>
    <x v="3"/>
    <n v="1489680061"/>
    <n v="1487091661"/>
    <x v="0"/>
    <n v="15"/>
    <x v="1"/>
    <x v="8"/>
    <n v="16.055"/>
    <x v="0"/>
    <x v="2"/>
    <x v="8"/>
  </r>
  <r>
    <n v="1004"/>
    <x v="1004"/>
    <x v="1003"/>
    <n v="25000"/>
    <n v="20552"/>
    <x v="1"/>
    <x v="0"/>
    <x v="0"/>
    <n v="1455814827"/>
    <n v="1453222827"/>
    <x v="0"/>
    <n v="95"/>
    <x v="1"/>
    <x v="8"/>
    <n v="82.207999999999998"/>
    <x v="0"/>
    <x v="2"/>
    <x v="8"/>
  </r>
  <r>
    <n v="1005"/>
    <x v="1005"/>
    <x v="1004"/>
    <n v="200000"/>
    <n v="150102"/>
    <x v="1"/>
    <x v="0"/>
    <x v="0"/>
    <n v="1446217183"/>
    <n v="1443538783"/>
    <x v="0"/>
    <n v="161"/>
    <x v="1"/>
    <x v="8"/>
    <n v="75.051000000000002"/>
    <x v="0"/>
    <x v="2"/>
    <x v="8"/>
  </r>
  <r>
    <n v="1006"/>
    <x v="1006"/>
    <x v="1005"/>
    <n v="4000"/>
    <n v="234"/>
    <x v="1"/>
    <x v="0"/>
    <x v="0"/>
    <n v="1418368260"/>
    <n v="1417654672"/>
    <x v="0"/>
    <n v="8"/>
    <x v="1"/>
    <x v="8"/>
    <n v="5.8500000000000005"/>
    <x v="0"/>
    <x v="2"/>
    <x v="8"/>
  </r>
  <r>
    <n v="1007"/>
    <x v="1007"/>
    <x v="1006"/>
    <n v="30000"/>
    <n v="13296"/>
    <x v="1"/>
    <x v="0"/>
    <x v="0"/>
    <n v="1481727623"/>
    <n v="1478095223"/>
    <x v="0"/>
    <n v="76"/>
    <x v="1"/>
    <x v="8"/>
    <n v="44.32"/>
    <x v="0"/>
    <x v="2"/>
    <x v="8"/>
  </r>
  <r>
    <n v="1008"/>
    <x v="1008"/>
    <x v="1007"/>
    <n v="93500"/>
    <n v="250"/>
    <x v="1"/>
    <x v="14"/>
    <x v="10"/>
    <n v="1482953115"/>
    <n v="1480361115"/>
    <x v="0"/>
    <n v="1"/>
    <x v="1"/>
    <x v="8"/>
    <n v="0.26737967914438499"/>
    <x v="0"/>
    <x v="2"/>
    <x v="8"/>
  </r>
  <r>
    <n v="1009"/>
    <x v="1009"/>
    <x v="1008"/>
    <n v="50000"/>
    <n v="6565"/>
    <x v="1"/>
    <x v="0"/>
    <x v="0"/>
    <n v="1466346646"/>
    <n v="1463754646"/>
    <x v="0"/>
    <n v="101"/>
    <x v="1"/>
    <x v="8"/>
    <n v="13.13"/>
    <x v="0"/>
    <x v="2"/>
    <x v="8"/>
  </r>
  <r>
    <n v="1010"/>
    <x v="1010"/>
    <x v="1009"/>
    <n v="115250"/>
    <n v="220"/>
    <x v="1"/>
    <x v="0"/>
    <x v="0"/>
    <n v="1473044340"/>
    <n v="1468180462"/>
    <x v="0"/>
    <n v="4"/>
    <x v="1"/>
    <x v="8"/>
    <n v="0.19088937093275488"/>
    <x v="0"/>
    <x v="2"/>
    <x v="8"/>
  </r>
  <r>
    <n v="1011"/>
    <x v="1011"/>
    <x v="1010"/>
    <n v="20000"/>
    <n v="75"/>
    <x v="1"/>
    <x v="0"/>
    <x v="0"/>
    <n v="1418938395"/>
    <n v="1415050395"/>
    <x v="0"/>
    <n v="1"/>
    <x v="1"/>
    <x v="8"/>
    <n v="0.375"/>
    <x v="0"/>
    <x v="2"/>
    <x v="8"/>
  </r>
  <r>
    <n v="1012"/>
    <x v="1012"/>
    <x v="1011"/>
    <n v="5000"/>
    <n v="1076751.05"/>
    <x v="1"/>
    <x v="0"/>
    <x v="0"/>
    <n v="1485254052"/>
    <n v="1481366052"/>
    <x v="0"/>
    <n v="775"/>
    <x v="1"/>
    <x v="8"/>
    <n v="21535.021000000001"/>
    <x v="0"/>
    <x v="2"/>
    <x v="8"/>
  </r>
  <r>
    <n v="1013"/>
    <x v="1013"/>
    <x v="1012"/>
    <n v="25000"/>
    <n v="8632"/>
    <x v="1"/>
    <x v="0"/>
    <x v="0"/>
    <n v="1451419200"/>
    <n v="1449000056"/>
    <x v="0"/>
    <n v="90"/>
    <x v="1"/>
    <x v="8"/>
    <n v="34.527999999999999"/>
    <x v="0"/>
    <x v="2"/>
    <x v="8"/>
  </r>
  <r>
    <n v="1014"/>
    <x v="1014"/>
    <x v="1013"/>
    <n v="10000"/>
    <n v="3060"/>
    <x v="1"/>
    <x v="0"/>
    <x v="0"/>
    <n v="1420070615"/>
    <n v="1415750615"/>
    <x v="0"/>
    <n v="16"/>
    <x v="1"/>
    <x v="8"/>
    <n v="30.599999999999998"/>
    <x v="0"/>
    <x v="2"/>
    <x v="8"/>
  </r>
  <r>
    <n v="1015"/>
    <x v="1015"/>
    <x v="1014"/>
    <n v="9000"/>
    <n v="240"/>
    <x v="1"/>
    <x v="16"/>
    <x v="11"/>
    <n v="1448489095"/>
    <n v="1445893495"/>
    <x v="0"/>
    <n v="6"/>
    <x v="1"/>
    <x v="8"/>
    <n v="2.666666666666667"/>
    <x v="0"/>
    <x v="2"/>
    <x v="8"/>
  </r>
  <r>
    <n v="1016"/>
    <x v="1016"/>
    <x v="1015"/>
    <n v="100000"/>
    <n v="2842"/>
    <x v="1"/>
    <x v="0"/>
    <x v="0"/>
    <n v="1459992856"/>
    <n v="1456108456"/>
    <x v="0"/>
    <n v="38"/>
    <x v="1"/>
    <x v="8"/>
    <n v="2.8420000000000001"/>
    <x v="0"/>
    <x v="2"/>
    <x v="8"/>
  </r>
  <r>
    <n v="1017"/>
    <x v="1017"/>
    <x v="1016"/>
    <n v="250000"/>
    <n v="57197"/>
    <x v="1"/>
    <x v="0"/>
    <x v="0"/>
    <n v="1448125935"/>
    <n v="1444666335"/>
    <x v="0"/>
    <n v="355"/>
    <x v="1"/>
    <x v="8"/>
    <n v="22.878799999999998"/>
    <x v="0"/>
    <x v="2"/>
    <x v="8"/>
  </r>
  <r>
    <n v="1018"/>
    <x v="1018"/>
    <x v="1017"/>
    <n v="20000"/>
    <n v="621"/>
    <x v="1"/>
    <x v="0"/>
    <x v="0"/>
    <n v="1468496933"/>
    <n v="1465904933"/>
    <x v="0"/>
    <n v="7"/>
    <x v="1"/>
    <x v="8"/>
    <n v="3.105"/>
    <x v="0"/>
    <x v="2"/>
    <x v="8"/>
  </r>
  <r>
    <n v="1019"/>
    <x v="1019"/>
    <x v="1018"/>
    <n v="45000"/>
    <n v="21300"/>
    <x v="1"/>
    <x v="0"/>
    <x v="0"/>
    <n v="1423092149"/>
    <n v="1420500149"/>
    <x v="0"/>
    <n v="400"/>
    <x v="1"/>
    <x v="8"/>
    <n v="47.333333333333336"/>
    <x v="0"/>
    <x v="2"/>
    <x v="8"/>
  </r>
  <r>
    <n v="1020"/>
    <x v="1020"/>
    <x v="1019"/>
    <n v="1550"/>
    <n v="3186"/>
    <x v="0"/>
    <x v="5"/>
    <x v="5"/>
    <n v="1433206020"/>
    <n v="1430617209"/>
    <x v="0"/>
    <n v="30"/>
    <x v="0"/>
    <x v="15"/>
    <n v="205.54838709677421"/>
    <x v="0"/>
    <x v="4"/>
    <x v="15"/>
  </r>
  <r>
    <n v="1021"/>
    <x v="1021"/>
    <x v="1020"/>
    <n v="3000"/>
    <n v="10554.11"/>
    <x v="0"/>
    <x v="0"/>
    <x v="0"/>
    <n v="1445054400"/>
    <n v="1443074571"/>
    <x v="1"/>
    <n v="478"/>
    <x v="0"/>
    <x v="15"/>
    <n v="351.80366666666669"/>
    <x v="0"/>
    <x v="4"/>
    <x v="15"/>
  </r>
  <r>
    <n v="1022"/>
    <x v="1022"/>
    <x v="1021"/>
    <n v="2000"/>
    <n v="2298"/>
    <x v="0"/>
    <x v="0"/>
    <x v="0"/>
    <n v="1431876677"/>
    <n v="1429284677"/>
    <x v="1"/>
    <n v="74"/>
    <x v="0"/>
    <x v="15"/>
    <n v="114.9"/>
    <x v="0"/>
    <x v="4"/>
    <x v="15"/>
  </r>
  <r>
    <n v="1023"/>
    <x v="1023"/>
    <x v="1022"/>
    <n v="2000"/>
    <n v="4743"/>
    <x v="0"/>
    <x v="1"/>
    <x v="1"/>
    <n v="1434837861"/>
    <n v="1432245861"/>
    <x v="0"/>
    <n v="131"/>
    <x v="0"/>
    <x v="15"/>
    <n v="237.15"/>
    <x v="0"/>
    <x v="4"/>
    <x v="15"/>
  </r>
  <r>
    <n v="1024"/>
    <x v="1024"/>
    <x v="1023"/>
    <n v="20000"/>
    <n v="23727.55"/>
    <x v="0"/>
    <x v="11"/>
    <x v="9"/>
    <n v="1454248563"/>
    <n v="1451656563"/>
    <x v="1"/>
    <n v="61"/>
    <x v="0"/>
    <x v="15"/>
    <n v="118.63774999999998"/>
    <x v="0"/>
    <x v="4"/>
    <x v="15"/>
  </r>
  <r>
    <n v="1025"/>
    <x v="1025"/>
    <x v="1024"/>
    <n v="70000"/>
    <n v="76949.820000000007"/>
    <x v="0"/>
    <x v="0"/>
    <x v="0"/>
    <n v="1426532437"/>
    <n v="1423944037"/>
    <x v="1"/>
    <n v="1071"/>
    <x v="0"/>
    <x v="15"/>
    <n v="109.92831428571431"/>
    <x v="0"/>
    <x v="4"/>
    <x v="15"/>
  </r>
  <r>
    <n v="1026"/>
    <x v="1026"/>
    <x v="1025"/>
    <n v="7000"/>
    <n v="7000.58"/>
    <x v="0"/>
    <x v="1"/>
    <x v="1"/>
    <n v="1459414016"/>
    <n v="1456480016"/>
    <x v="1"/>
    <n v="122"/>
    <x v="0"/>
    <x v="15"/>
    <n v="100.00828571428571"/>
    <x v="0"/>
    <x v="4"/>
    <x v="15"/>
  </r>
  <r>
    <n v="1027"/>
    <x v="1027"/>
    <x v="1026"/>
    <n v="7501"/>
    <n v="7733"/>
    <x v="0"/>
    <x v="0"/>
    <x v="0"/>
    <n v="1414025347"/>
    <n v="1411433347"/>
    <x v="1"/>
    <n v="111"/>
    <x v="0"/>
    <x v="15"/>
    <n v="103.09292094387415"/>
    <x v="0"/>
    <x v="4"/>
    <x v="15"/>
  </r>
  <r>
    <n v="1028"/>
    <x v="1028"/>
    <x v="1027"/>
    <n v="10000"/>
    <n v="11727"/>
    <x v="0"/>
    <x v="1"/>
    <x v="1"/>
    <n v="1488830400"/>
    <n v="1484924605"/>
    <x v="1"/>
    <n v="255"/>
    <x v="0"/>
    <x v="15"/>
    <n v="117.27000000000001"/>
    <x v="0"/>
    <x v="4"/>
    <x v="15"/>
  </r>
  <r>
    <n v="1029"/>
    <x v="1029"/>
    <x v="1028"/>
    <n v="10000"/>
    <n v="11176"/>
    <x v="0"/>
    <x v="11"/>
    <x v="9"/>
    <n v="1428184740"/>
    <n v="1423501507"/>
    <x v="0"/>
    <n v="141"/>
    <x v="0"/>
    <x v="15"/>
    <n v="111.75999999999999"/>
    <x v="0"/>
    <x v="4"/>
    <x v="15"/>
  </r>
  <r>
    <n v="1030"/>
    <x v="1030"/>
    <x v="1029"/>
    <n v="2000"/>
    <n v="6842"/>
    <x v="0"/>
    <x v="0"/>
    <x v="0"/>
    <n v="1473680149"/>
    <n v="1472470549"/>
    <x v="0"/>
    <n v="159"/>
    <x v="0"/>
    <x v="15"/>
    <n v="342.09999999999997"/>
    <x v="0"/>
    <x v="4"/>
    <x v="15"/>
  </r>
  <r>
    <n v="1031"/>
    <x v="1031"/>
    <x v="1030"/>
    <n v="10000"/>
    <n v="10740"/>
    <x v="0"/>
    <x v="0"/>
    <x v="0"/>
    <n v="1450290010"/>
    <n v="1447698010"/>
    <x v="0"/>
    <n v="99"/>
    <x v="0"/>
    <x v="15"/>
    <n v="107.4"/>
    <x v="0"/>
    <x v="4"/>
    <x v="15"/>
  </r>
  <r>
    <n v="1032"/>
    <x v="1032"/>
    <x v="1031"/>
    <n v="5400"/>
    <n v="5858.84"/>
    <x v="0"/>
    <x v="0"/>
    <x v="0"/>
    <n v="1466697625"/>
    <n v="1464105625"/>
    <x v="0"/>
    <n v="96"/>
    <x v="0"/>
    <x v="15"/>
    <n v="108.49703703703703"/>
    <x v="0"/>
    <x v="4"/>
    <x v="15"/>
  </r>
  <r>
    <n v="1033"/>
    <x v="1033"/>
    <x v="1032"/>
    <n v="1328"/>
    <n v="1366"/>
    <x v="0"/>
    <x v="1"/>
    <x v="1"/>
    <n v="1481564080"/>
    <n v="1479144880"/>
    <x v="0"/>
    <n v="27"/>
    <x v="0"/>
    <x v="15"/>
    <n v="102.86144578313252"/>
    <x v="0"/>
    <x v="4"/>
    <x v="15"/>
  </r>
  <r>
    <n v="1034"/>
    <x v="1034"/>
    <x v="1033"/>
    <n v="5000"/>
    <n v="6500.09"/>
    <x v="0"/>
    <x v="0"/>
    <x v="0"/>
    <n v="1470369540"/>
    <n v="1467604804"/>
    <x v="0"/>
    <n v="166"/>
    <x v="0"/>
    <x v="15"/>
    <n v="130.0018"/>
    <x v="0"/>
    <x v="4"/>
    <x v="15"/>
  </r>
  <r>
    <n v="1035"/>
    <x v="1035"/>
    <x v="1034"/>
    <n v="4600"/>
    <n v="4952"/>
    <x v="0"/>
    <x v="0"/>
    <x v="0"/>
    <n v="1423668220"/>
    <n v="1421076220"/>
    <x v="0"/>
    <n v="76"/>
    <x v="0"/>
    <x v="15"/>
    <n v="107.65217391304347"/>
    <x v="0"/>
    <x v="4"/>
    <x v="15"/>
  </r>
  <r>
    <n v="1036"/>
    <x v="1036"/>
    <x v="1035"/>
    <n v="4500"/>
    <n v="5056.22"/>
    <x v="0"/>
    <x v="0"/>
    <x v="0"/>
    <n v="1357545600"/>
    <n v="1354790790"/>
    <x v="0"/>
    <n v="211"/>
    <x v="0"/>
    <x v="15"/>
    <n v="112.36044444444444"/>
    <x v="0"/>
    <x v="4"/>
    <x v="15"/>
  </r>
  <r>
    <n v="1037"/>
    <x v="1037"/>
    <x v="1036"/>
    <n v="1000"/>
    <n v="1021"/>
    <x v="0"/>
    <x v="0"/>
    <x v="0"/>
    <n v="1431925200"/>
    <n v="1429991062"/>
    <x v="0"/>
    <n v="21"/>
    <x v="0"/>
    <x v="15"/>
    <n v="102.1"/>
    <x v="0"/>
    <x v="4"/>
    <x v="15"/>
  </r>
  <r>
    <n v="1038"/>
    <x v="1038"/>
    <x v="1037"/>
    <n v="1500"/>
    <n v="2180"/>
    <x v="0"/>
    <x v="0"/>
    <x v="0"/>
    <n v="1458362023"/>
    <n v="1455773623"/>
    <x v="0"/>
    <n v="61"/>
    <x v="0"/>
    <x v="15"/>
    <n v="145.33333333333334"/>
    <x v="0"/>
    <x v="4"/>
    <x v="15"/>
  </r>
  <r>
    <n v="1039"/>
    <x v="1039"/>
    <x v="1038"/>
    <n v="500"/>
    <n v="641"/>
    <x v="0"/>
    <x v="0"/>
    <x v="0"/>
    <n v="1481615940"/>
    <n v="1479436646"/>
    <x v="0"/>
    <n v="30"/>
    <x v="0"/>
    <x v="15"/>
    <n v="128.19999999999999"/>
    <x v="0"/>
    <x v="4"/>
    <x v="15"/>
  </r>
  <r>
    <n v="1040"/>
    <x v="1040"/>
    <x v="1039"/>
    <n v="85000"/>
    <n v="250"/>
    <x v="1"/>
    <x v="0"/>
    <x v="0"/>
    <n v="1472317209"/>
    <n v="1469725209"/>
    <x v="0"/>
    <n v="1"/>
    <x v="1"/>
    <x v="16"/>
    <n v="0.29411764705882354"/>
    <x v="0"/>
    <x v="5"/>
    <x v="16"/>
  </r>
  <r>
    <n v="1041"/>
    <x v="1041"/>
    <x v="1040"/>
    <n v="50"/>
    <n v="0"/>
    <x v="1"/>
    <x v="0"/>
    <x v="0"/>
    <n v="1406769992"/>
    <n v="1405041992"/>
    <x v="0"/>
    <n v="0"/>
    <x v="1"/>
    <x v="16"/>
    <n v="0"/>
    <x v="0"/>
    <x v="5"/>
    <x v="16"/>
  </r>
  <r>
    <n v="1042"/>
    <x v="1042"/>
    <x v="1041"/>
    <n v="650"/>
    <n v="10"/>
    <x v="1"/>
    <x v="0"/>
    <x v="0"/>
    <n v="1410516000"/>
    <n v="1406824948"/>
    <x v="0"/>
    <n v="1"/>
    <x v="1"/>
    <x v="16"/>
    <n v="1.5384615384615385"/>
    <x v="0"/>
    <x v="5"/>
    <x v="16"/>
  </r>
  <r>
    <n v="1043"/>
    <x v="1043"/>
    <x v="1042"/>
    <n v="100000"/>
    <n v="8537"/>
    <x v="1"/>
    <x v="0"/>
    <x v="0"/>
    <n v="1432101855"/>
    <n v="1429509855"/>
    <x v="0"/>
    <n v="292"/>
    <x v="1"/>
    <x v="16"/>
    <n v="8.5370000000000008"/>
    <x v="0"/>
    <x v="5"/>
    <x v="16"/>
  </r>
  <r>
    <n v="1044"/>
    <x v="1044"/>
    <x v="1043"/>
    <n v="7000"/>
    <n v="6"/>
    <x v="1"/>
    <x v="0"/>
    <x v="0"/>
    <n v="1425587220"/>
    <n v="1420668801"/>
    <x v="0"/>
    <n v="2"/>
    <x v="1"/>
    <x v="16"/>
    <n v="8.5714285714285715E-2"/>
    <x v="0"/>
    <x v="5"/>
    <x v="16"/>
  </r>
  <r>
    <n v="1045"/>
    <x v="1045"/>
    <x v="1044"/>
    <n v="10000"/>
    <n v="266"/>
    <x v="1"/>
    <x v="0"/>
    <x v="0"/>
    <n v="1408827550"/>
    <n v="1406235550"/>
    <x v="0"/>
    <n v="8"/>
    <x v="1"/>
    <x v="16"/>
    <n v="2.6599999999999997"/>
    <x v="0"/>
    <x v="5"/>
    <x v="16"/>
  </r>
  <r>
    <n v="1046"/>
    <x v="1046"/>
    <x v="1045"/>
    <n v="3000"/>
    <n v="0"/>
    <x v="1"/>
    <x v="12"/>
    <x v="3"/>
    <n v="1451161560"/>
    <n v="1447273560"/>
    <x v="0"/>
    <n v="0"/>
    <x v="1"/>
    <x v="16"/>
    <n v="0"/>
    <x v="0"/>
    <x v="5"/>
    <x v="16"/>
  </r>
  <r>
    <n v="1047"/>
    <x v="1047"/>
    <x v="1046"/>
    <n v="2000"/>
    <n v="1"/>
    <x v="1"/>
    <x v="0"/>
    <x v="0"/>
    <n v="1415219915"/>
    <n v="1412624315"/>
    <x v="0"/>
    <n v="1"/>
    <x v="1"/>
    <x v="16"/>
    <n v="0.05"/>
    <x v="0"/>
    <x v="5"/>
    <x v="16"/>
  </r>
  <r>
    <n v="1048"/>
    <x v="1048"/>
    <x v="1047"/>
    <n v="15000"/>
    <n v="212"/>
    <x v="1"/>
    <x v="0"/>
    <x v="0"/>
    <n v="1474766189"/>
    <n v="1471310189"/>
    <x v="0"/>
    <n v="4"/>
    <x v="1"/>
    <x v="16"/>
    <n v="1.4133333333333333"/>
    <x v="0"/>
    <x v="5"/>
    <x v="16"/>
  </r>
  <r>
    <n v="1049"/>
    <x v="1049"/>
    <x v="1048"/>
    <n v="12000"/>
    <n v="0"/>
    <x v="1"/>
    <x v="0"/>
    <x v="0"/>
    <n v="1455272445"/>
    <n v="1452680445"/>
    <x v="0"/>
    <n v="0"/>
    <x v="1"/>
    <x v="16"/>
    <n v="0"/>
    <x v="0"/>
    <x v="5"/>
    <x v="16"/>
  </r>
  <r>
    <n v="1050"/>
    <x v="1050"/>
    <x v="1049"/>
    <n v="2500"/>
    <n v="0"/>
    <x v="1"/>
    <x v="0"/>
    <x v="0"/>
    <n v="1442257677"/>
    <n v="1439665677"/>
    <x v="0"/>
    <n v="0"/>
    <x v="1"/>
    <x v="16"/>
    <n v="0"/>
    <x v="0"/>
    <x v="5"/>
    <x v="16"/>
  </r>
  <r>
    <n v="1051"/>
    <x v="1051"/>
    <x v="1050"/>
    <n v="500"/>
    <n v="0"/>
    <x v="1"/>
    <x v="0"/>
    <x v="0"/>
    <n v="1409098825"/>
    <n v="1406679625"/>
    <x v="0"/>
    <n v="0"/>
    <x v="1"/>
    <x v="16"/>
    <n v="0"/>
    <x v="0"/>
    <x v="5"/>
    <x v="16"/>
  </r>
  <r>
    <n v="1052"/>
    <x v="1052"/>
    <x v="1051"/>
    <n v="4336"/>
    <n v="0"/>
    <x v="1"/>
    <x v="0"/>
    <x v="0"/>
    <n v="1465243740"/>
    <n v="1461438495"/>
    <x v="0"/>
    <n v="0"/>
    <x v="1"/>
    <x v="16"/>
    <n v="0"/>
    <x v="0"/>
    <x v="5"/>
    <x v="16"/>
  </r>
  <r>
    <n v="1053"/>
    <x v="1053"/>
    <x v="1052"/>
    <n v="1500"/>
    <n v="15"/>
    <x v="1"/>
    <x v="0"/>
    <x v="0"/>
    <n v="1488773332"/>
    <n v="1486613332"/>
    <x v="0"/>
    <n v="1"/>
    <x v="1"/>
    <x v="16"/>
    <n v="1"/>
    <x v="0"/>
    <x v="5"/>
    <x v="16"/>
  </r>
  <r>
    <n v="1054"/>
    <x v="1054"/>
    <x v="1053"/>
    <n v="2500"/>
    <n v="0"/>
    <x v="1"/>
    <x v="0"/>
    <x v="0"/>
    <n v="1407708000"/>
    <n v="1405110399"/>
    <x v="0"/>
    <n v="0"/>
    <x v="1"/>
    <x v="16"/>
    <n v="0"/>
    <x v="0"/>
    <x v="5"/>
    <x v="16"/>
  </r>
  <r>
    <n v="1055"/>
    <x v="1055"/>
    <x v="1054"/>
    <n v="3500"/>
    <n v="0"/>
    <x v="1"/>
    <x v="0"/>
    <x v="0"/>
    <n v="1457394545"/>
    <n v="1454802545"/>
    <x v="0"/>
    <n v="0"/>
    <x v="1"/>
    <x v="16"/>
    <n v="0"/>
    <x v="0"/>
    <x v="5"/>
    <x v="16"/>
  </r>
  <r>
    <n v="1056"/>
    <x v="1056"/>
    <x v="1055"/>
    <n v="10000"/>
    <n v="0"/>
    <x v="1"/>
    <x v="0"/>
    <x v="0"/>
    <n v="1429892177"/>
    <n v="1424711777"/>
    <x v="0"/>
    <n v="0"/>
    <x v="1"/>
    <x v="16"/>
    <n v="0"/>
    <x v="0"/>
    <x v="5"/>
    <x v="16"/>
  </r>
  <r>
    <n v="1057"/>
    <x v="1057"/>
    <x v="1056"/>
    <n v="10000"/>
    <n v="0"/>
    <x v="1"/>
    <x v="0"/>
    <x v="0"/>
    <n v="1480888483"/>
    <n v="1478292883"/>
    <x v="0"/>
    <n v="0"/>
    <x v="1"/>
    <x v="16"/>
    <n v="0"/>
    <x v="0"/>
    <x v="5"/>
    <x v="16"/>
  </r>
  <r>
    <n v="1058"/>
    <x v="1058"/>
    <x v="1057"/>
    <n v="40000"/>
    <n v="0"/>
    <x v="1"/>
    <x v="0"/>
    <x v="0"/>
    <n v="1427328000"/>
    <n v="1423777043"/>
    <x v="0"/>
    <n v="0"/>
    <x v="1"/>
    <x v="16"/>
    <n v="0"/>
    <x v="0"/>
    <x v="5"/>
    <x v="16"/>
  </r>
  <r>
    <n v="1059"/>
    <x v="1059"/>
    <x v="1058"/>
    <n v="1100"/>
    <n v="0"/>
    <x v="1"/>
    <x v="0"/>
    <x v="0"/>
    <n v="1426269456"/>
    <n v="1423681056"/>
    <x v="0"/>
    <n v="0"/>
    <x v="1"/>
    <x v="16"/>
    <n v="0"/>
    <x v="0"/>
    <x v="5"/>
    <x v="16"/>
  </r>
  <r>
    <n v="1060"/>
    <x v="1060"/>
    <x v="1059"/>
    <n v="5000"/>
    <n v="50"/>
    <x v="1"/>
    <x v="0"/>
    <x v="0"/>
    <n v="1429134893"/>
    <n v="1426542893"/>
    <x v="0"/>
    <n v="1"/>
    <x v="1"/>
    <x v="16"/>
    <n v="1"/>
    <x v="0"/>
    <x v="5"/>
    <x v="16"/>
  </r>
  <r>
    <n v="1061"/>
    <x v="1061"/>
    <x v="1060"/>
    <n v="4000"/>
    <n v="0"/>
    <x v="1"/>
    <x v="0"/>
    <x v="0"/>
    <n v="1462150800"/>
    <n v="1456987108"/>
    <x v="0"/>
    <n v="0"/>
    <x v="1"/>
    <x v="16"/>
    <n v="0"/>
    <x v="0"/>
    <x v="5"/>
    <x v="16"/>
  </r>
  <r>
    <n v="1062"/>
    <x v="1062"/>
    <x v="1061"/>
    <n v="199"/>
    <n v="190"/>
    <x v="1"/>
    <x v="0"/>
    <x v="0"/>
    <n v="1468351341"/>
    <n v="1467746541"/>
    <x v="0"/>
    <n v="4"/>
    <x v="1"/>
    <x v="16"/>
    <n v="95.477386934673376"/>
    <x v="0"/>
    <x v="5"/>
    <x v="16"/>
  </r>
  <r>
    <n v="1063"/>
    <x v="1063"/>
    <x v="1062"/>
    <n v="1000"/>
    <n v="0"/>
    <x v="1"/>
    <x v="0"/>
    <x v="0"/>
    <n v="1472604262"/>
    <n v="1470012262"/>
    <x v="0"/>
    <n v="0"/>
    <x v="1"/>
    <x v="16"/>
    <n v="0"/>
    <x v="0"/>
    <x v="5"/>
    <x v="16"/>
  </r>
  <r>
    <n v="1064"/>
    <x v="1064"/>
    <x v="1063"/>
    <n v="90000"/>
    <n v="8077"/>
    <x v="2"/>
    <x v="0"/>
    <x v="0"/>
    <n v="1373174903"/>
    <n v="1369286903"/>
    <x v="0"/>
    <n v="123"/>
    <x v="1"/>
    <x v="17"/>
    <n v="8.974444444444444"/>
    <x v="0"/>
    <x v="6"/>
    <x v="17"/>
  </r>
  <r>
    <n v="1065"/>
    <x v="1065"/>
    <x v="1064"/>
    <n v="3000"/>
    <n v="81"/>
    <x v="2"/>
    <x v="2"/>
    <x v="2"/>
    <n v="1392800922"/>
    <n v="1390381722"/>
    <x v="0"/>
    <n v="5"/>
    <x v="1"/>
    <x v="17"/>
    <n v="2.7"/>
    <x v="0"/>
    <x v="6"/>
    <x v="17"/>
  </r>
  <r>
    <n v="1066"/>
    <x v="1066"/>
    <x v="1065"/>
    <n v="150000"/>
    <n v="5051"/>
    <x v="2"/>
    <x v="0"/>
    <x v="0"/>
    <n v="1375657582"/>
    <n v="1371769582"/>
    <x v="0"/>
    <n v="148"/>
    <x v="1"/>
    <x v="17"/>
    <n v="3.3673333333333333"/>
    <x v="0"/>
    <x v="6"/>
    <x v="17"/>
  </r>
  <r>
    <n v="1067"/>
    <x v="1067"/>
    <x v="1066"/>
    <n v="500"/>
    <n v="130"/>
    <x v="2"/>
    <x v="0"/>
    <x v="0"/>
    <n v="1387657931"/>
    <n v="1385065931"/>
    <x v="0"/>
    <n v="10"/>
    <x v="1"/>
    <x v="17"/>
    <n v="26"/>
    <x v="0"/>
    <x v="6"/>
    <x v="17"/>
  </r>
  <r>
    <n v="1068"/>
    <x v="1068"/>
    <x v="1067"/>
    <n v="30000"/>
    <n v="45"/>
    <x v="2"/>
    <x v="0"/>
    <x v="0"/>
    <n v="1460274864"/>
    <n v="1457686464"/>
    <x v="0"/>
    <n v="4"/>
    <x v="1"/>
    <x v="17"/>
    <n v="0.15"/>
    <x v="0"/>
    <x v="6"/>
    <x v="17"/>
  </r>
  <r>
    <n v="1069"/>
    <x v="1069"/>
    <x v="1068"/>
    <n v="2200"/>
    <n v="850"/>
    <x v="2"/>
    <x v="0"/>
    <x v="0"/>
    <n v="1385447459"/>
    <n v="1382679059"/>
    <x v="0"/>
    <n v="21"/>
    <x v="1"/>
    <x v="17"/>
    <n v="38.636363636363633"/>
    <x v="0"/>
    <x v="6"/>
    <x v="17"/>
  </r>
  <r>
    <n v="1070"/>
    <x v="1070"/>
    <x v="1069"/>
    <n v="10000"/>
    <n v="70"/>
    <x v="2"/>
    <x v="0"/>
    <x v="0"/>
    <n v="1349050622"/>
    <n v="1347322622"/>
    <x v="0"/>
    <n v="2"/>
    <x v="1"/>
    <x v="17"/>
    <n v="0.70000000000000007"/>
    <x v="0"/>
    <x v="6"/>
    <x v="17"/>
  </r>
  <r>
    <n v="1071"/>
    <x v="1071"/>
    <x v="1070"/>
    <n v="100"/>
    <n v="0"/>
    <x v="2"/>
    <x v="10"/>
    <x v="8"/>
    <n v="1447787093"/>
    <n v="1445191493"/>
    <x v="0"/>
    <n v="0"/>
    <x v="1"/>
    <x v="17"/>
    <n v="0"/>
    <x v="0"/>
    <x v="6"/>
    <x v="17"/>
  </r>
  <r>
    <n v="1072"/>
    <x v="1072"/>
    <x v="1071"/>
    <n v="75000"/>
    <n v="51"/>
    <x v="2"/>
    <x v="0"/>
    <x v="0"/>
    <n v="1391630297"/>
    <n v="1389038297"/>
    <x v="0"/>
    <n v="4"/>
    <x v="1"/>
    <x v="17"/>
    <n v="6.8000000000000005E-2"/>
    <x v="0"/>
    <x v="6"/>
    <x v="17"/>
  </r>
  <r>
    <n v="1073"/>
    <x v="1073"/>
    <x v="1072"/>
    <n v="750"/>
    <n v="10"/>
    <x v="2"/>
    <x v="0"/>
    <x v="0"/>
    <n v="1318806541"/>
    <n v="1316214541"/>
    <x v="0"/>
    <n v="1"/>
    <x v="1"/>
    <x v="17"/>
    <n v="1.3333333333333335"/>
    <x v="0"/>
    <x v="6"/>
    <x v="17"/>
  </r>
  <r>
    <n v="1074"/>
    <x v="1074"/>
    <x v="1073"/>
    <n v="54000"/>
    <n v="3407"/>
    <x v="2"/>
    <x v="0"/>
    <x v="0"/>
    <n v="1388808545"/>
    <n v="1386216545"/>
    <x v="0"/>
    <n v="30"/>
    <x v="1"/>
    <x v="17"/>
    <n v="6.3092592592592585"/>
    <x v="0"/>
    <x v="6"/>
    <x v="17"/>
  </r>
  <r>
    <n v="1075"/>
    <x v="1075"/>
    <x v="1074"/>
    <n v="1000"/>
    <n v="45"/>
    <x v="2"/>
    <x v="0"/>
    <x v="0"/>
    <n v="1336340516"/>
    <n v="1333748516"/>
    <x v="0"/>
    <n v="3"/>
    <x v="1"/>
    <x v="17"/>
    <n v="4.5"/>
    <x v="0"/>
    <x v="6"/>
    <x v="17"/>
  </r>
  <r>
    <n v="1076"/>
    <x v="1076"/>
    <x v="1075"/>
    <n v="75000"/>
    <n v="47074"/>
    <x v="2"/>
    <x v="0"/>
    <x v="0"/>
    <n v="1410426250"/>
    <n v="1405674250"/>
    <x v="0"/>
    <n v="975"/>
    <x v="1"/>
    <x v="17"/>
    <n v="62.765333333333331"/>
    <x v="0"/>
    <x v="6"/>
    <x v="17"/>
  </r>
  <r>
    <n v="1077"/>
    <x v="1077"/>
    <x v="1076"/>
    <n v="25000"/>
    <n v="7344"/>
    <x v="2"/>
    <x v="0"/>
    <x v="0"/>
    <n v="1452744011"/>
    <n v="1450152011"/>
    <x v="0"/>
    <n v="167"/>
    <x v="1"/>
    <x v="17"/>
    <n v="29.376000000000001"/>
    <x v="0"/>
    <x v="6"/>
    <x v="17"/>
  </r>
  <r>
    <n v="1078"/>
    <x v="1078"/>
    <x v="1077"/>
    <n v="600"/>
    <n v="45"/>
    <x v="2"/>
    <x v="0"/>
    <x v="0"/>
    <n v="1311309721"/>
    <n v="1307421721"/>
    <x v="0"/>
    <n v="5"/>
    <x v="1"/>
    <x v="17"/>
    <n v="7.5"/>
    <x v="0"/>
    <x v="6"/>
    <x v="17"/>
  </r>
  <r>
    <n v="1079"/>
    <x v="1079"/>
    <x v="1078"/>
    <n v="26000"/>
    <n v="678"/>
    <x v="2"/>
    <x v="12"/>
    <x v="3"/>
    <n v="1463232936"/>
    <n v="1461072936"/>
    <x v="0"/>
    <n v="18"/>
    <x v="1"/>
    <x v="17"/>
    <n v="2.6076923076923078"/>
    <x v="0"/>
    <x v="6"/>
    <x v="17"/>
  </r>
  <r>
    <n v="1080"/>
    <x v="1080"/>
    <x v="1079"/>
    <n v="20000"/>
    <n v="1821"/>
    <x v="2"/>
    <x v="0"/>
    <x v="0"/>
    <n v="1399778333"/>
    <n v="1397186333"/>
    <x v="0"/>
    <n v="98"/>
    <x v="1"/>
    <x v="17"/>
    <n v="9.1050000000000004"/>
    <x v="0"/>
    <x v="6"/>
    <x v="17"/>
  </r>
  <r>
    <n v="1081"/>
    <x v="1081"/>
    <x v="1080"/>
    <n v="68000"/>
    <n v="12"/>
    <x v="2"/>
    <x v="0"/>
    <x v="0"/>
    <n v="1422483292"/>
    <n v="1419891292"/>
    <x v="0"/>
    <n v="4"/>
    <x v="1"/>
    <x v="17"/>
    <n v="1.7647058823529412E-2"/>
    <x v="0"/>
    <x v="6"/>
    <x v="17"/>
  </r>
  <r>
    <n v="1082"/>
    <x v="1082"/>
    <x v="1081"/>
    <n v="10000"/>
    <n v="56"/>
    <x v="2"/>
    <x v="0"/>
    <x v="0"/>
    <n v="1344635088"/>
    <n v="1342043088"/>
    <x v="0"/>
    <n v="3"/>
    <x v="1"/>
    <x v="17"/>
    <n v="0.55999999999999994"/>
    <x v="0"/>
    <x v="6"/>
    <x v="17"/>
  </r>
  <r>
    <n v="1083"/>
    <x v="1083"/>
    <x v="1082"/>
    <n v="50000"/>
    <n v="410"/>
    <x v="2"/>
    <x v="5"/>
    <x v="5"/>
    <n v="1406994583"/>
    <n v="1401810583"/>
    <x v="0"/>
    <n v="1"/>
    <x v="1"/>
    <x v="17"/>
    <n v="0.82000000000000006"/>
    <x v="0"/>
    <x v="6"/>
    <x v="17"/>
  </r>
  <r>
    <n v="1084"/>
    <x v="1084"/>
    <x v="1083"/>
    <n v="550"/>
    <n v="0"/>
    <x v="2"/>
    <x v="0"/>
    <x v="0"/>
    <n v="1407534804"/>
    <n v="1404942804"/>
    <x v="0"/>
    <n v="0"/>
    <x v="1"/>
    <x v="17"/>
    <n v="0"/>
    <x v="0"/>
    <x v="6"/>
    <x v="17"/>
  </r>
  <r>
    <n v="1085"/>
    <x v="1085"/>
    <x v="1084"/>
    <n v="30000"/>
    <n v="1026"/>
    <x v="2"/>
    <x v="5"/>
    <x v="5"/>
    <n v="1457967975"/>
    <n v="1455379575"/>
    <x v="0"/>
    <n v="9"/>
    <x v="1"/>
    <x v="17"/>
    <n v="3.42"/>
    <x v="0"/>
    <x v="6"/>
    <x v="17"/>
  </r>
  <r>
    <n v="1086"/>
    <x v="1086"/>
    <x v="1085"/>
    <n v="18000"/>
    <n v="15"/>
    <x v="2"/>
    <x v="0"/>
    <x v="0"/>
    <n v="1408913291"/>
    <n v="1406321291"/>
    <x v="0"/>
    <n v="2"/>
    <x v="1"/>
    <x v="17"/>
    <n v="8.3333333333333343E-2"/>
    <x v="0"/>
    <x v="6"/>
    <x v="17"/>
  </r>
  <r>
    <n v="1087"/>
    <x v="1087"/>
    <x v="1086"/>
    <n v="1100"/>
    <n v="0"/>
    <x v="2"/>
    <x v="0"/>
    <x v="0"/>
    <n v="1402852087"/>
    <n v="1400260087"/>
    <x v="0"/>
    <n v="0"/>
    <x v="1"/>
    <x v="17"/>
    <n v="0"/>
    <x v="0"/>
    <x v="6"/>
    <x v="17"/>
  </r>
  <r>
    <n v="1088"/>
    <x v="1088"/>
    <x v="1087"/>
    <n v="45000"/>
    <n v="6382.34"/>
    <x v="2"/>
    <x v="0"/>
    <x v="0"/>
    <n v="1398366667"/>
    <n v="1395774667"/>
    <x v="0"/>
    <n v="147"/>
    <x v="1"/>
    <x v="17"/>
    <n v="14.182977777777777"/>
    <x v="0"/>
    <x v="6"/>
    <x v="17"/>
  </r>
  <r>
    <n v="1089"/>
    <x v="1089"/>
    <x v="1088"/>
    <n v="15000"/>
    <n v="1174"/>
    <x v="2"/>
    <x v="6"/>
    <x v="3"/>
    <n v="1435293175"/>
    <n v="1432701175"/>
    <x v="0"/>
    <n v="49"/>
    <x v="1"/>
    <x v="17"/>
    <n v="7.8266666666666662"/>
    <x v="0"/>
    <x v="6"/>
    <x v="17"/>
  </r>
  <r>
    <n v="1090"/>
    <x v="1090"/>
    <x v="1089"/>
    <n v="12999"/>
    <n v="5"/>
    <x v="2"/>
    <x v="2"/>
    <x v="2"/>
    <n v="1432873653"/>
    <n v="1430281653"/>
    <x v="0"/>
    <n v="1"/>
    <x v="1"/>
    <x v="17"/>
    <n v="3.8464497269020695E-2"/>
    <x v="0"/>
    <x v="6"/>
    <x v="17"/>
  </r>
  <r>
    <n v="1091"/>
    <x v="1091"/>
    <x v="1090"/>
    <n v="200"/>
    <n v="25"/>
    <x v="2"/>
    <x v="1"/>
    <x v="1"/>
    <n v="1460313672"/>
    <n v="1457725272"/>
    <x v="0"/>
    <n v="2"/>
    <x v="1"/>
    <x v="17"/>
    <n v="12.5"/>
    <x v="0"/>
    <x v="6"/>
    <x v="17"/>
  </r>
  <r>
    <n v="1092"/>
    <x v="1092"/>
    <x v="1091"/>
    <n v="2000"/>
    <n v="21"/>
    <x v="2"/>
    <x v="0"/>
    <x v="0"/>
    <n v="1357432638"/>
    <n v="1354840638"/>
    <x v="0"/>
    <n v="7"/>
    <x v="1"/>
    <x v="17"/>
    <n v="1.05"/>
    <x v="0"/>
    <x v="6"/>
    <x v="17"/>
  </r>
  <r>
    <n v="1093"/>
    <x v="1093"/>
    <x v="1092"/>
    <n v="300"/>
    <n v="42.25"/>
    <x v="2"/>
    <x v="5"/>
    <x v="5"/>
    <n v="1455232937"/>
    <n v="1453936937"/>
    <x v="0"/>
    <n v="4"/>
    <x v="1"/>
    <x v="17"/>
    <n v="14.083333333333334"/>
    <x v="0"/>
    <x v="6"/>
    <x v="17"/>
  </r>
  <r>
    <n v="1094"/>
    <x v="1094"/>
    <x v="1093"/>
    <n v="18000"/>
    <n v="3294.01"/>
    <x v="2"/>
    <x v="0"/>
    <x v="0"/>
    <n v="1318180033"/>
    <n v="1315588033"/>
    <x v="0"/>
    <n v="27"/>
    <x v="1"/>
    <x v="17"/>
    <n v="18.300055555555556"/>
    <x v="0"/>
    <x v="6"/>
    <x v="17"/>
  </r>
  <r>
    <n v="1095"/>
    <x v="1095"/>
    <x v="1094"/>
    <n v="500000"/>
    <n v="25174"/>
    <x v="2"/>
    <x v="0"/>
    <x v="0"/>
    <n v="1377867220"/>
    <n v="1375275220"/>
    <x v="0"/>
    <n v="94"/>
    <x v="1"/>
    <x v="17"/>
    <n v="5.0347999999999997"/>
    <x v="0"/>
    <x v="6"/>
    <x v="17"/>
  </r>
  <r>
    <n v="1096"/>
    <x v="1096"/>
    <x v="1095"/>
    <n v="12000"/>
    <n v="2152"/>
    <x v="2"/>
    <x v="0"/>
    <x v="0"/>
    <n v="1412393400"/>
    <n v="1409747154"/>
    <x v="0"/>
    <n v="29"/>
    <x v="1"/>
    <x v="17"/>
    <n v="17.933333333333334"/>
    <x v="0"/>
    <x v="6"/>
    <x v="17"/>
  </r>
  <r>
    <n v="1097"/>
    <x v="1097"/>
    <x v="1096"/>
    <n v="100000"/>
    <n v="47"/>
    <x v="2"/>
    <x v="0"/>
    <x v="0"/>
    <n v="1393786877"/>
    <n v="1390330877"/>
    <x v="0"/>
    <n v="7"/>
    <x v="1"/>
    <x v="17"/>
    <n v="4.7E-2"/>
    <x v="0"/>
    <x v="6"/>
    <x v="17"/>
  </r>
  <r>
    <n v="1098"/>
    <x v="1098"/>
    <x v="1097"/>
    <n v="25000"/>
    <n v="1803"/>
    <x v="2"/>
    <x v="0"/>
    <x v="0"/>
    <n v="1397413095"/>
    <n v="1394821095"/>
    <x v="0"/>
    <n v="22"/>
    <x v="1"/>
    <x v="17"/>
    <n v="7.2120000000000006"/>
    <x v="0"/>
    <x v="6"/>
    <x v="17"/>
  </r>
  <r>
    <n v="1099"/>
    <x v="1099"/>
    <x v="1098"/>
    <n v="5000"/>
    <n v="25"/>
    <x v="2"/>
    <x v="1"/>
    <x v="1"/>
    <n v="1431547468"/>
    <n v="1428955468"/>
    <x v="0"/>
    <n v="1"/>
    <x v="1"/>
    <x v="17"/>
    <n v="0.5"/>
    <x v="0"/>
    <x v="6"/>
    <x v="17"/>
  </r>
  <r>
    <n v="1100"/>
    <x v="1100"/>
    <x v="1099"/>
    <n v="4000"/>
    <n v="100"/>
    <x v="2"/>
    <x v="12"/>
    <x v="3"/>
    <n v="1455417571"/>
    <n v="1452825571"/>
    <x v="0"/>
    <n v="10"/>
    <x v="1"/>
    <x v="17"/>
    <n v="2.5"/>
    <x v="0"/>
    <x v="6"/>
    <x v="17"/>
  </r>
  <r>
    <n v="1101"/>
    <x v="1101"/>
    <x v="1100"/>
    <n v="100000"/>
    <n v="41"/>
    <x v="2"/>
    <x v="0"/>
    <x v="0"/>
    <n v="1468519920"/>
    <n v="1466188338"/>
    <x v="0"/>
    <n v="6"/>
    <x v="1"/>
    <x v="17"/>
    <n v="4.1000000000000002E-2"/>
    <x v="0"/>
    <x v="6"/>
    <x v="17"/>
  </r>
  <r>
    <n v="1102"/>
    <x v="1102"/>
    <x v="1101"/>
    <n v="8000"/>
    <n v="425"/>
    <x v="2"/>
    <x v="0"/>
    <x v="0"/>
    <n v="1386568740"/>
    <n v="1383095125"/>
    <x v="0"/>
    <n v="24"/>
    <x v="1"/>
    <x v="17"/>
    <n v="5.3125"/>
    <x v="0"/>
    <x v="6"/>
    <x v="17"/>
  </r>
  <r>
    <n v="1103"/>
    <x v="1103"/>
    <x v="1102"/>
    <n v="15000"/>
    <n v="243"/>
    <x v="2"/>
    <x v="0"/>
    <x v="0"/>
    <n v="1466227190"/>
    <n v="1461043190"/>
    <x v="0"/>
    <n v="15"/>
    <x v="1"/>
    <x v="17"/>
    <n v="1.6199999999999999"/>
    <x v="0"/>
    <x v="6"/>
    <x v="17"/>
  </r>
  <r>
    <n v="1104"/>
    <x v="1104"/>
    <x v="1103"/>
    <n v="60000"/>
    <n v="2971"/>
    <x v="2"/>
    <x v="1"/>
    <x v="1"/>
    <n v="1402480221"/>
    <n v="1399888221"/>
    <x v="0"/>
    <n v="37"/>
    <x v="1"/>
    <x v="17"/>
    <n v="4.9516666666666671"/>
    <x v="0"/>
    <x v="6"/>
    <x v="17"/>
  </r>
  <r>
    <n v="1105"/>
    <x v="1105"/>
    <x v="1104"/>
    <n v="900000"/>
    <n v="1431"/>
    <x v="2"/>
    <x v="0"/>
    <x v="0"/>
    <n v="1395627327"/>
    <n v="1393038927"/>
    <x v="0"/>
    <n v="20"/>
    <x v="1"/>
    <x v="17"/>
    <n v="0.159"/>
    <x v="0"/>
    <x v="6"/>
    <x v="17"/>
  </r>
  <r>
    <n v="1106"/>
    <x v="1106"/>
    <x v="1105"/>
    <n v="400"/>
    <n v="165"/>
    <x v="2"/>
    <x v="0"/>
    <x v="0"/>
    <n v="1333557975"/>
    <n v="1330969575"/>
    <x v="0"/>
    <n v="7"/>
    <x v="1"/>
    <x v="17"/>
    <n v="41.25"/>
    <x v="0"/>
    <x v="6"/>
    <x v="17"/>
  </r>
  <r>
    <n v="1107"/>
    <x v="1107"/>
    <x v="1106"/>
    <n v="10000"/>
    <n v="0"/>
    <x v="2"/>
    <x v="0"/>
    <x v="0"/>
    <n v="1406148024"/>
    <n v="1403556024"/>
    <x v="0"/>
    <n v="0"/>
    <x v="1"/>
    <x v="17"/>
    <n v="0"/>
    <x v="0"/>
    <x v="6"/>
    <x v="17"/>
  </r>
  <r>
    <n v="1108"/>
    <x v="1108"/>
    <x v="1107"/>
    <n v="25000"/>
    <n v="732.5"/>
    <x v="2"/>
    <x v="0"/>
    <x v="0"/>
    <n v="1334326635"/>
    <n v="1329146235"/>
    <x v="0"/>
    <n v="21"/>
    <x v="1"/>
    <x v="17"/>
    <n v="2.93"/>
    <x v="0"/>
    <x v="6"/>
    <x v="17"/>
  </r>
  <r>
    <n v="1109"/>
    <x v="1109"/>
    <x v="1108"/>
    <n v="10000"/>
    <n v="45"/>
    <x v="2"/>
    <x v="0"/>
    <x v="0"/>
    <n v="1479495790"/>
    <n v="1476900190"/>
    <x v="0"/>
    <n v="3"/>
    <x v="1"/>
    <x v="17"/>
    <n v="0.44999999999999996"/>
    <x v="0"/>
    <x v="6"/>
    <x v="17"/>
  </r>
  <r>
    <n v="1110"/>
    <x v="1110"/>
    <x v="1109"/>
    <n v="50000"/>
    <n v="255"/>
    <x v="2"/>
    <x v="0"/>
    <x v="0"/>
    <n v="1354919022"/>
    <n v="1352327022"/>
    <x v="0"/>
    <n v="11"/>
    <x v="1"/>
    <x v="17"/>
    <n v="0.51"/>
    <x v="0"/>
    <x v="6"/>
    <x v="17"/>
  </r>
  <r>
    <n v="1111"/>
    <x v="1111"/>
    <x v="1110"/>
    <n v="2500"/>
    <n v="1"/>
    <x v="2"/>
    <x v="0"/>
    <x v="0"/>
    <n v="1452228790"/>
    <n v="1449636790"/>
    <x v="0"/>
    <n v="1"/>
    <x v="1"/>
    <x v="17"/>
    <n v="0.04"/>
    <x v="0"/>
    <x v="6"/>
    <x v="17"/>
  </r>
  <r>
    <n v="1112"/>
    <x v="1112"/>
    <x v="1111"/>
    <n v="88000"/>
    <n v="31272.92"/>
    <x v="2"/>
    <x v="0"/>
    <x v="0"/>
    <n v="1421656200"/>
    <n v="1416507211"/>
    <x v="0"/>
    <n v="312"/>
    <x v="1"/>
    <x v="17"/>
    <n v="35.537409090909087"/>
    <x v="0"/>
    <x v="6"/>
    <x v="17"/>
  </r>
  <r>
    <n v="1113"/>
    <x v="1113"/>
    <x v="1112"/>
    <n v="1000"/>
    <n v="5"/>
    <x v="2"/>
    <x v="1"/>
    <x v="1"/>
    <n v="1408058820"/>
    <n v="1405466820"/>
    <x v="0"/>
    <n v="1"/>
    <x v="1"/>
    <x v="17"/>
    <n v="0.5"/>
    <x v="0"/>
    <x v="6"/>
    <x v="17"/>
  </r>
  <r>
    <n v="1114"/>
    <x v="1114"/>
    <x v="1113"/>
    <n v="6000"/>
    <n v="10"/>
    <x v="2"/>
    <x v="1"/>
    <x v="1"/>
    <n v="1381306687"/>
    <n v="1378714687"/>
    <x v="0"/>
    <n v="3"/>
    <x v="1"/>
    <x v="17"/>
    <n v="0.16666666666666669"/>
    <x v="0"/>
    <x v="6"/>
    <x v="17"/>
  </r>
  <r>
    <n v="1115"/>
    <x v="1115"/>
    <x v="1114"/>
    <n v="40000"/>
    <n v="53"/>
    <x v="2"/>
    <x v="0"/>
    <x v="0"/>
    <n v="1459352495"/>
    <n v="1456764095"/>
    <x v="0"/>
    <n v="4"/>
    <x v="1"/>
    <x v="17"/>
    <n v="0.13250000000000001"/>
    <x v="0"/>
    <x v="6"/>
    <x v="17"/>
  </r>
  <r>
    <n v="1116"/>
    <x v="1116"/>
    <x v="1115"/>
    <n v="500000"/>
    <n v="178.52"/>
    <x v="2"/>
    <x v="0"/>
    <x v="0"/>
    <n v="1339273208"/>
    <n v="1334089208"/>
    <x v="0"/>
    <n v="10"/>
    <x v="1"/>
    <x v="17"/>
    <n v="3.5704000000000007E-2"/>
    <x v="0"/>
    <x v="6"/>
    <x v="17"/>
  </r>
  <r>
    <n v="1117"/>
    <x v="1117"/>
    <x v="1116"/>
    <n v="1000"/>
    <n v="83"/>
    <x v="2"/>
    <x v="12"/>
    <x v="3"/>
    <n v="1451053313"/>
    <n v="1448461313"/>
    <x v="0"/>
    <n v="8"/>
    <x v="1"/>
    <x v="17"/>
    <n v="8.3000000000000007"/>
    <x v="0"/>
    <x v="6"/>
    <x v="17"/>
  </r>
  <r>
    <n v="1118"/>
    <x v="1118"/>
    <x v="1117"/>
    <n v="4500"/>
    <n v="109"/>
    <x v="2"/>
    <x v="2"/>
    <x v="2"/>
    <n v="1396666779"/>
    <n v="1394078379"/>
    <x v="0"/>
    <n v="3"/>
    <x v="1"/>
    <x v="17"/>
    <n v="2.4222222222222221"/>
    <x v="0"/>
    <x v="6"/>
    <x v="17"/>
  </r>
  <r>
    <n v="1119"/>
    <x v="1119"/>
    <x v="1118"/>
    <n v="2100"/>
    <n v="5"/>
    <x v="2"/>
    <x v="0"/>
    <x v="0"/>
    <n v="1396810864"/>
    <n v="1395687664"/>
    <x v="0"/>
    <n v="1"/>
    <x v="1"/>
    <x v="17"/>
    <n v="0.23809523809523811"/>
    <x v="0"/>
    <x v="6"/>
    <x v="17"/>
  </r>
  <r>
    <n v="1120"/>
    <x v="1120"/>
    <x v="1119"/>
    <n v="25000"/>
    <n v="0"/>
    <x v="2"/>
    <x v="0"/>
    <x v="0"/>
    <n v="1319835400"/>
    <n v="1315947400"/>
    <x v="0"/>
    <n v="0"/>
    <x v="1"/>
    <x v="17"/>
    <n v="0"/>
    <x v="0"/>
    <x v="6"/>
    <x v="17"/>
  </r>
  <r>
    <n v="1121"/>
    <x v="1121"/>
    <x v="1120"/>
    <n v="250000"/>
    <n v="29"/>
    <x v="2"/>
    <x v="0"/>
    <x v="0"/>
    <n v="1457904316"/>
    <n v="1455315916"/>
    <x v="0"/>
    <n v="5"/>
    <x v="1"/>
    <x v="17"/>
    <n v="1.1599999999999999E-2"/>
    <x v="0"/>
    <x v="6"/>
    <x v="17"/>
  </r>
  <r>
    <n v="1122"/>
    <x v="1122"/>
    <x v="1121"/>
    <n v="3200"/>
    <n v="0"/>
    <x v="2"/>
    <x v="1"/>
    <x v="1"/>
    <n v="1369932825"/>
    <n v="1368723225"/>
    <x v="0"/>
    <n v="0"/>
    <x v="1"/>
    <x v="17"/>
    <n v="0"/>
    <x v="0"/>
    <x v="6"/>
    <x v="17"/>
  </r>
  <r>
    <n v="1123"/>
    <x v="1123"/>
    <x v="1122"/>
    <n v="5000"/>
    <n v="11"/>
    <x v="2"/>
    <x v="0"/>
    <x v="0"/>
    <n v="1397910848"/>
    <n v="1395318848"/>
    <x v="0"/>
    <n v="3"/>
    <x v="1"/>
    <x v="17"/>
    <n v="0.22"/>
    <x v="0"/>
    <x v="6"/>
    <x v="17"/>
  </r>
  <r>
    <n v="1124"/>
    <x v="1124"/>
    <x v="1123"/>
    <n v="90000"/>
    <n v="425"/>
    <x v="2"/>
    <x v="0"/>
    <x v="0"/>
    <n v="1430409651"/>
    <n v="1427817651"/>
    <x v="0"/>
    <n v="7"/>
    <x v="1"/>
    <x v="18"/>
    <n v="0.47222222222222221"/>
    <x v="0"/>
    <x v="6"/>
    <x v="18"/>
  </r>
  <r>
    <n v="1125"/>
    <x v="1125"/>
    <x v="1124"/>
    <n v="3000"/>
    <n v="0"/>
    <x v="2"/>
    <x v="1"/>
    <x v="1"/>
    <n v="1443193130"/>
    <n v="1438009130"/>
    <x v="0"/>
    <n v="0"/>
    <x v="1"/>
    <x v="18"/>
    <n v="0"/>
    <x v="0"/>
    <x v="6"/>
    <x v="18"/>
  </r>
  <r>
    <n v="1126"/>
    <x v="1126"/>
    <x v="1125"/>
    <n v="2000"/>
    <n v="10"/>
    <x v="2"/>
    <x v="0"/>
    <x v="0"/>
    <n v="1468482694"/>
    <n v="1465890694"/>
    <x v="0"/>
    <n v="2"/>
    <x v="1"/>
    <x v="18"/>
    <n v="0.5"/>
    <x v="0"/>
    <x v="6"/>
    <x v="18"/>
  </r>
  <r>
    <n v="1127"/>
    <x v="1127"/>
    <x v="1126"/>
    <n v="35000"/>
    <n v="585"/>
    <x v="2"/>
    <x v="0"/>
    <x v="0"/>
    <n v="1416000600"/>
    <n v="1413318600"/>
    <x v="0"/>
    <n v="23"/>
    <x v="1"/>
    <x v="18"/>
    <n v="1.6714285714285713"/>
    <x v="0"/>
    <x v="6"/>
    <x v="18"/>
  </r>
  <r>
    <n v="1128"/>
    <x v="1128"/>
    <x v="1127"/>
    <n v="1000"/>
    <n v="1"/>
    <x v="2"/>
    <x v="1"/>
    <x v="1"/>
    <n v="1407425717"/>
    <n v="1404833717"/>
    <x v="0"/>
    <n v="1"/>
    <x v="1"/>
    <x v="18"/>
    <n v="0.1"/>
    <x v="0"/>
    <x v="6"/>
    <x v="18"/>
  </r>
  <r>
    <n v="1129"/>
    <x v="1129"/>
    <x v="1128"/>
    <n v="20000"/>
    <n v="21"/>
    <x v="2"/>
    <x v="0"/>
    <x v="0"/>
    <n v="1465107693"/>
    <n v="1462515693"/>
    <x v="0"/>
    <n v="2"/>
    <x v="1"/>
    <x v="18"/>
    <n v="0.105"/>
    <x v="0"/>
    <x v="6"/>
    <x v="18"/>
  </r>
  <r>
    <n v="1130"/>
    <x v="1130"/>
    <x v="1129"/>
    <n v="5000"/>
    <n v="11"/>
    <x v="2"/>
    <x v="0"/>
    <x v="0"/>
    <n v="1416963300"/>
    <n v="1411775700"/>
    <x v="0"/>
    <n v="3"/>
    <x v="1"/>
    <x v="18"/>
    <n v="0.22"/>
    <x v="0"/>
    <x v="6"/>
    <x v="18"/>
  </r>
  <r>
    <n v="1131"/>
    <x v="1131"/>
    <x v="1130"/>
    <n v="40000"/>
    <n v="0"/>
    <x v="2"/>
    <x v="2"/>
    <x v="2"/>
    <n v="1450993668"/>
    <n v="1448401668"/>
    <x v="0"/>
    <n v="0"/>
    <x v="1"/>
    <x v="18"/>
    <n v="0"/>
    <x v="0"/>
    <x v="6"/>
    <x v="18"/>
  </r>
  <r>
    <n v="1132"/>
    <x v="1132"/>
    <x v="1131"/>
    <n v="10000"/>
    <n v="1438"/>
    <x v="2"/>
    <x v="5"/>
    <x v="5"/>
    <n v="1483238771"/>
    <n v="1480646771"/>
    <x v="0"/>
    <n v="13"/>
    <x v="1"/>
    <x v="18"/>
    <n v="14.38"/>
    <x v="0"/>
    <x v="6"/>
    <x v="18"/>
  </r>
  <r>
    <n v="1133"/>
    <x v="1133"/>
    <x v="1132"/>
    <n v="3000"/>
    <n v="20"/>
    <x v="2"/>
    <x v="1"/>
    <x v="1"/>
    <n v="1406799981"/>
    <n v="1404207981"/>
    <x v="0"/>
    <n v="1"/>
    <x v="1"/>
    <x v="18"/>
    <n v="0.66666666666666674"/>
    <x v="0"/>
    <x v="6"/>
    <x v="18"/>
  </r>
  <r>
    <n v="1134"/>
    <x v="1134"/>
    <x v="1133"/>
    <n v="25000"/>
    <n v="1"/>
    <x v="2"/>
    <x v="2"/>
    <x v="2"/>
    <n v="1417235580"/>
    <n v="1416034228"/>
    <x v="0"/>
    <n v="1"/>
    <x v="1"/>
    <x v="18"/>
    <n v="4.0000000000000001E-3"/>
    <x v="0"/>
    <x v="6"/>
    <x v="18"/>
  </r>
  <r>
    <n v="1135"/>
    <x v="1135"/>
    <x v="1134"/>
    <n v="1000"/>
    <n v="50"/>
    <x v="2"/>
    <x v="12"/>
    <x v="3"/>
    <n v="1470527094"/>
    <n v="1467935094"/>
    <x v="0"/>
    <n v="1"/>
    <x v="1"/>
    <x v="18"/>
    <n v="5"/>
    <x v="0"/>
    <x v="6"/>
    <x v="18"/>
  </r>
  <r>
    <n v="1136"/>
    <x v="1136"/>
    <x v="1135"/>
    <n v="4190"/>
    <n v="270"/>
    <x v="2"/>
    <x v="6"/>
    <x v="3"/>
    <n v="1450541229"/>
    <n v="1447949229"/>
    <x v="0"/>
    <n v="6"/>
    <x v="1"/>
    <x v="18"/>
    <n v="6.4439140811455857"/>
    <x v="0"/>
    <x v="6"/>
    <x v="18"/>
  </r>
  <r>
    <n v="1137"/>
    <x v="1137"/>
    <x v="1136"/>
    <n v="25000"/>
    <n v="9875"/>
    <x v="2"/>
    <x v="0"/>
    <x v="0"/>
    <n v="1461440421"/>
    <n v="1458848421"/>
    <x v="0"/>
    <n v="39"/>
    <x v="1"/>
    <x v="18"/>
    <n v="39.5"/>
    <x v="0"/>
    <x v="6"/>
    <x v="18"/>
  </r>
  <r>
    <n v="1138"/>
    <x v="1138"/>
    <x v="1137"/>
    <n v="35000"/>
    <n v="125"/>
    <x v="2"/>
    <x v="0"/>
    <x v="0"/>
    <n v="1485035131"/>
    <n v="1483307131"/>
    <x v="0"/>
    <n v="4"/>
    <x v="1"/>
    <x v="18"/>
    <n v="0.35714285714285715"/>
    <x v="0"/>
    <x v="6"/>
    <x v="18"/>
  </r>
  <r>
    <n v="1139"/>
    <x v="1139"/>
    <x v="1138"/>
    <n v="8000"/>
    <n v="5"/>
    <x v="2"/>
    <x v="0"/>
    <x v="0"/>
    <n v="1420100426"/>
    <n v="1417508426"/>
    <x v="0"/>
    <n v="1"/>
    <x v="1"/>
    <x v="18"/>
    <n v="6.25E-2"/>
    <x v="0"/>
    <x v="6"/>
    <x v="18"/>
  </r>
  <r>
    <n v="1140"/>
    <x v="1140"/>
    <x v="1139"/>
    <n v="5000"/>
    <n v="0"/>
    <x v="2"/>
    <x v="1"/>
    <x v="1"/>
    <n v="1438859121"/>
    <n v="1436267121"/>
    <x v="0"/>
    <n v="0"/>
    <x v="1"/>
    <x v="18"/>
    <n v="0"/>
    <x v="0"/>
    <x v="6"/>
    <x v="18"/>
  </r>
  <r>
    <n v="1141"/>
    <x v="1141"/>
    <x v="1140"/>
    <n v="500"/>
    <n v="0"/>
    <x v="2"/>
    <x v="12"/>
    <x v="3"/>
    <n v="1436460450"/>
    <n v="1433868450"/>
    <x v="0"/>
    <n v="0"/>
    <x v="1"/>
    <x v="18"/>
    <n v="0"/>
    <x v="0"/>
    <x v="6"/>
    <x v="18"/>
  </r>
  <r>
    <n v="1142"/>
    <x v="1142"/>
    <x v="1141"/>
    <n v="4000"/>
    <n v="0"/>
    <x v="2"/>
    <x v="0"/>
    <x v="0"/>
    <n v="1424131727"/>
    <n v="1421539727"/>
    <x v="0"/>
    <n v="0"/>
    <x v="1"/>
    <x v="18"/>
    <n v="0"/>
    <x v="0"/>
    <x v="6"/>
    <x v="18"/>
  </r>
  <r>
    <n v="1143"/>
    <x v="1143"/>
    <x v="1142"/>
    <n v="45000"/>
    <n v="186"/>
    <x v="2"/>
    <x v="0"/>
    <x v="0"/>
    <n v="1450327126"/>
    <n v="1447735126"/>
    <x v="0"/>
    <n v="8"/>
    <x v="1"/>
    <x v="18"/>
    <n v="0.41333333333333333"/>
    <x v="0"/>
    <x v="6"/>
    <x v="18"/>
  </r>
  <r>
    <n v="1144"/>
    <x v="1144"/>
    <x v="1143"/>
    <n v="9300"/>
    <n v="0"/>
    <x v="2"/>
    <x v="0"/>
    <x v="0"/>
    <n v="1430281320"/>
    <n v="1427689320"/>
    <x v="0"/>
    <n v="0"/>
    <x v="1"/>
    <x v="19"/>
    <n v="0"/>
    <x v="0"/>
    <x v="7"/>
    <x v="19"/>
  </r>
  <r>
    <n v="1145"/>
    <x v="1145"/>
    <x v="1144"/>
    <n v="80000"/>
    <n v="100"/>
    <x v="2"/>
    <x v="0"/>
    <x v="0"/>
    <n v="1412272592"/>
    <n v="1407088592"/>
    <x v="0"/>
    <n v="1"/>
    <x v="1"/>
    <x v="19"/>
    <n v="0.125"/>
    <x v="0"/>
    <x v="7"/>
    <x v="19"/>
  </r>
  <r>
    <n v="1146"/>
    <x v="1146"/>
    <x v="1145"/>
    <n v="6000"/>
    <n v="530"/>
    <x v="2"/>
    <x v="0"/>
    <x v="0"/>
    <n v="1399071173"/>
    <n v="1395787973"/>
    <x v="0"/>
    <n v="12"/>
    <x v="1"/>
    <x v="19"/>
    <n v="8.8333333333333339"/>
    <x v="0"/>
    <x v="7"/>
    <x v="19"/>
  </r>
  <r>
    <n v="1147"/>
    <x v="1147"/>
    <x v="1146"/>
    <n v="25000"/>
    <n v="0"/>
    <x v="2"/>
    <x v="5"/>
    <x v="5"/>
    <n v="1413760783"/>
    <n v="1408576783"/>
    <x v="0"/>
    <n v="0"/>
    <x v="1"/>
    <x v="19"/>
    <n v="0"/>
    <x v="0"/>
    <x v="7"/>
    <x v="19"/>
  </r>
  <r>
    <n v="1148"/>
    <x v="1148"/>
    <x v="1147"/>
    <n v="15000"/>
    <n v="73"/>
    <x v="2"/>
    <x v="0"/>
    <x v="0"/>
    <n v="1480568781"/>
    <n v="1477973181"/>
    <x v="0"/>
    <n v="3"/>
    <x v="1"/>
    <x v="19"/>
    <n v="0.48666666666666669"/>
    <x v="0"/>
    <x v="7"/>
    <x v="19"/>
  </r>
  <r>
    <n v="1149"/>
    <x v="1149"/>
    <x v="1148"/>
    <n v="50000"/>
    <n v="75"/>
    <x v="2"/>
    <x v="0"/>
    <x v="0"/>
    <n v="1466096566"/>
    <n v="1463504566"/>
    <x v="0"/>
    <n v="2"/>
    <x v="1"/>
    <x v="19"/>
    <n v="0.15"/>
    <x v="0"/>
    <x v="7"/>
    <x v="19"/>
  </r>
  <r>
    <n v="1150"/>
    <x v="1150"/>
    <x v="1149"/>
    <n v="2500"/>
    <n v="252"/>
    <x v="2"/>
    <x v="0"/>
    <x v="0"/>
    <n v="1452293675"/>
    <n v="1447109675"/>
    <x v="0"/>
    <n v="6"/>
    <x v="1"/>
    <x v="19"/>
    <n v="10.08"/>
    <x v="0"/>
    <x v="7"/>
    <x v="19"/>
  </r>
  <r>
    <n v="1151"/>
    <x v="1151"/>
    <x v="1150"/>
    <n v="25000"/>
    <n v="0"/>
    <x v="2"/>
    <x v="0"/>
    <x v="0"/>
    <n v="1441592863"/>
    <n v="1439000863"/>
    <x v="0"/>
    <n v="0"/>
    <x v="1"/>
    <x v="19"/>
    <n v="0"/>
    <x v="0"/>
    <x v="7"/>
    <x v="19"/>
  </r>
  <r>
    <n v="1152"/>
    <x v="1152"/>
    <x v="1151"/>
    <n v="16000"/>
    <n v="911"/>
    <x v="2"/>
    <x v="0"/>
    <x v="0"/>
    <n v="1431709312"/>
    <n v="1429117312"/>
    <x v="0"/>
    <n v="15"/>
    <x v="1"/>
    <x v="19"/>
    <n v="5.6937500000000005"/>
    <x v="0"/>
    <x v="7"/>
    <x v="19"/>
  </r>
  <r>
    <n v="1153"/>
    <x v="1153"/>
    <x v="1152"/>
    <n v="8000"/>
    <n v="50"/>
    <x v="2"/>
    <x v="0"/>
    <x v="0"/>
    <n v="1434647305"/>
    <n v="1432055305"/>
    <x v="0"/>
    <n v="1"/>
    <x v="1"/>
    <x v="19"/>
    <n v="0.625"/>
    <x v="0"/>
    <x v="7"/>
    <x v="19"/>
  </r>
  <r>
    <n v="1154"/>
    <x v="1154"/>
    <x v="1153"/>
    <n v="5000"/>
    <n v="325"/>
    <x v="2"/>
    <x v="0"/>
    <x v="0"/>
    <n v="1441507006"/>
    <n v="1438915006"/>
    <x v="0"/>
    <n v="3"/>
    <x v="1"/>
    <x v="19"/>
    <n v="6.5"/>
    <x v="0"/>
    <x v="7"/>
    <x v="19"/>
  </r>
  <r>
    <n v="1155"/>
    <x v="1155"/>
    <x v="1154"/>
    <n v="25000"/>
    <n v="188"/>
    <x v="2"/>
    <x v="0"/>
    <x v="0"/>
    <n v="1408040408"/>
    <n v="1405448408"/>
    <x v="0"/>
    <n v="8"/>
    <x v="1"/>
    <x v="19"/>
    <n v="0.752"/>
    <x v="0"/>
    <x v="7"/>
    <x v="19"/>
  </r>
  <r>
    <n v="1156"/>
    <x v="1156"/>
    <x v="1155"/>
    <n v="6500"/>
    <n v="0"/>
    <x v="2"/>
    <x v="0"/>
    <x v="0"/>
    <n v="1424742162"/>
    <n v="1422150162"/>
    <x v="0"/>
    <n v="0"/>
    <x v="1"/>
    <x v="19"/>
    <n v="0"/>
    <x v="0"/>
    <x v="7"/>
    <x v="19"/>
  </r>
  <r>
    <n v="1157"/>
    <x v="1157"/>
    <x v="1156"/>
    <n v="10000"/>
    <n v="151"/>
    <x v="2"/>
    <x v="0"/>
    <x v="0"/>
    <n v="1417795480"/>
    <n v="1412607880"/>
    <x v="0"/>
    <n v="3"/>
    <x v="1"/>
    <x v="19"/>
    <n v="1.51"/>
    <x v="0"/>
    <x v="7"/>
    <x v="19"/>
  </r>
  <r>
    <n v="1158"/>
    <x v="1158"/>
    <x v="1157"/>
    <n v="7500"/>
    <n v="35"/>
    <x v="2"/>
    <x v="0"/>
    <x v="0"/>
    <n v="1418091128"/>
    <n v="1415499128"/>
    <x v="0"/>
    <n v="3"/>
    <x v="1"/>
    <x v="19"/>
    <n v="0.46666666666666673"/>
    <x v="0"/>
    <x v="7"/>
    <x v="19"/>
  </r>
  <r>
    <n v="1159"/>
    <x v="1159"/>
    <x v="1158"/>
    <n v="6750"/>
    <n v="0"/>
    <x v="2"/>
    <x v="0"/>
    <x v="0"/>
    <n v="1435679100"/>
    <n v="1433006765"/>
    <x v="0"/>
    <n v="0"/>
    <x v="1"/>
    <x v="19"/>
    <n v="0"/>
    <x v="0"/>
    <x v="7"/>
    <x v="19"/>
  </r>
  <r>
    <n v="1160"/>
    <x v="1160"/>
    <x v="1159"/>
    <n v="30000"/>
    <n v="1155"/>
    <x v="2"/>
    <x v="0"/>
    <x v="0"/>
    <n v="1427510586"/>
    <n v="1424922186"/>
    <x v="0"/>
    <n v="19"/>
    <x v="1"/>
    <x v="19"/>
    <n v="3.85"/>
    <x v="0"/>
    <x v="7"/>
    <x v="19"/>
  </r>
  <r>
    <n v="1161"/>
    <x v="1161"/>
    <x v="1160"/>
    <n v="18000"/>
    <n v="0"/>
    <x v="2"/>
    <x v="0"/>
    <x v="0"/>
    <n v="1432047989"/>
    <n v="1430233589"/>
    <x v="0"/>
    <n v="0"/>
    <x v="1"/>
    <x v="19"/>
    <n v="0"/>
    <x v="0"/>
    <x v="7"/>
    <x v="19"/>
  </r>
  <r>
    <n v="1162"/>
    <x v="1162"/>
    <x v="1161"/>
    <n v="60000"/>
    <n v="35"/>
    <x v="2"/>
    <x v="0"/>
    <x v="0"/>
    <n v="1411662264"/>
    <n v="1408983864"/>
    <x v="0"/>
    <n v="2"/>
    <x v="1"/>
    <x v="19"/>
    <n v="5.8333333333333341E-2"/>
    <x v="0"/>
    <x v="7"/>
    <x v="19"/>
  </r>
  <r>
    <n v="1163"/>
    <x v="1163"/>
    <x v="1162"/>
    <n v="5200"/>
    <n v="0"/>
    <x v="2"/>
    <x v="0"/>
    <x v="0"/>
    <n v="1407604920"/>
    <n v="1405012920"/>
    <x v="0"/>
    <n v="0"/>
    <x v="1"/>
    <x v="19"/>
    <n v="0"/>
    <x v="0"/>
    <x v="7"/>
    <x v="19"/>
  </r>
  <r>
    <n v="1164"/>
    <x v="1164"/>
    <x v="1163"/>
    <n v="10000"/>
    <n v="0"/>
    <x v="2"/>
    <x v="0"/>
    <x v="0"/>
    <n v="1466270582"/>
    <n v="1463678582"/>
    <x v="0"/>
    <n v="0"/>
    <x v="1"/>
    <x v="19"/>
    <n v="0"/>
    <x v="0"/>
    <x v="7"/>
    <x v="19"/>
  </r>
  <r>
    <n v="1165"/>
    <x v="1165"/>
    <x v="1164"/>
    <n v="10000"/>
    <n v="2070.5"/>
    <x v="2"/>
    <x v="0"/>
    <x v="0"/>
    <n v="1404623330"/>
    <n v="1401685730"/>
    <x v="0"/>
    <n v="25"/>
    <x v="1"/>
    <x v="19"/>
    <n v="20.705000000000002"/>
    <x v="0"/>
    <x v="7"/>
    <x v="19"/>
  </r>
  <r>
    <n v="1166"/>
    <x v="1166"/>
    <x v="1165"/>
    <n v="15000"/>
    <n v="2871"/>
    <x v="2"/>
    <x v="0"/>
    <x v="0"/>
    <n v="1435291200"/>
    <n v="1432640342"/>
    <x v="0"/>
    <n v="8"/>
    <x v="1"/>
    <x v="19"/>
    <n v="19.139999999999997"/>
    <x v="0"/>
    <x v="7"/>
    <x v="19"/>
  </r>
  <r>
    <n v="1167"/>
    <x v="1167"/>
    <x v="1166"/>
    <n v="60000"/>
    <n v="979"/>
    <x v="2"/>
    <x v="0"/>
    <x v="0"/>
    <n v="1410543495"/>
    <n v="1407865095"/>
    <x v="0"/>
    <n v="16"/>
    <x v="1"/>
    <x v="19"/>
    <n v="1.6316666666666666"/>
    <x v="0"/>
    <x v="7"/>
    <x v="19"/>
  </r>
  <r>
    <n v="1168"/>
    <x v="1168"/>
    <x v="1167"/>
    <n v="18000"/>
    <n v="1020"/>
    <x v="2"/>
    <x v="0"/>
    <x v="0"/>
    <n v="1474507065"/>
    <n v="1471915065"/>
    <x v="0"/>
    <n v="3"/>
    <x v="1"/>
    <x v="19"/>
    <n v="5.6666666666666661"/>
    <x v="0"/>
    <x v="7"/>
    <x v="19"/>
  </r>
  <r>
    <n v="1169"/>
    <x v="1169"/>
    <x v="1168"/>
    <n v="10000"/>
    <n v="17"/>
    <x v="2"/>
    <x v="0"/>
    <x v="0"/>
    <n v="1424593763"/>
    <n v="1422001763"/>
    <x v="0"/>
    <n v="3"/>
    <x v="1"/>
    <x v="19"/>
    <n v="0.16999999999999998"/>
    <x v="0"/>
    <x v="7"/>
    <x v="19"/>
  </r>
  <r>
    <n v="1170"/>
    <x v="1170"/>
    <x v="1169"/>
    <n v="25000"/>
    <n v="100"/>
    <x v="2"/>
    <x v="1"/>
    <x v="1"/>
    <n v="1433021171"/>
    <n v="1430429171"/>
    <x v="0"/>
    <n v="2"/>
    <x v="1"/>
    <x v="19"/>
    <n v="0.4"/>
    <x v="0"/>
    <x v="7"/>
    <x v="19"/>
  </r>
  <r>
    <n v="1171"/>
    <x v="1171"/>
    <x v="1170"/>
    <n v="25000"/>
    <n v="25"/>
    <x v="2"/>
    <x v="0"/>
    <x v="0"/>
    <n v="1415909927"/>
    <n v="1414351127"/>
    <x v="0"/>
    <n v="1"/>
    <x v="1"/>
    <x v="19"/>
    <n v="0.1"/>
    <x v="0"/>
    <x v="7"/>
    <x v="19"/>
  </r>
  <r>
    <n v="1172"/>
    <x v="1172"/>
    <x v="1171"/>
    <n v="9000"/>
    <n v="0"/>
    <x v="2"/>
    <x v="0"/>
    <x v="0"/>
    <n v="1408551752"/>
    <n v="1405959752"/>
    <x v="0"/>
    <n v="0"/>
    <x v="1"/>
    <x v="19"/>
    <n v="0"/>
    <x v="0"/>
    <x v="7"/>
    <x v="19"/>
  </r>
  <r>
    <n v="1173"/>
    <x v="1173"/>
    <x v="1172"/>
    <n v="125000"/>
    <n v="30"/>
    <x v="2"/>
    <x v="0"/>
    <x v="0"/>
    <n v="1438576057"/>
    <n v="1435552057"/>
    <x v="0"/>
    <n v="1"/>
    <x v="1"/>
    <x v="19"/>
    <n v="2.4E-2"/>
    <x v="0"/>
    <x v="7"/>
    <x v="19"/>
  </r>
  <r>
    <n v="1174"/>
    <x v="1174"/>
    <x v="1173"/>
    <n v="15000"/>
    <n v="886"/>
    <x v="2"/>
    <x v="0"/>
    <x v="0"/>
    <n v="1462738327"/>
    <n v="1460146327"/>
    <x v="0"/>
    <n v="19"/>
    <x v="1"/>
    <x v="19"/>
    <n v="5.9066666666666672"/>
    <x v="0"/>
    <x v="7"/>
    <x v="19"/>
  </r>
  <r>
    <n v="1175"/>
    <x v="1175"/>
    <x v="1174"/>
    <n v="20000"/>
    <n v="585"/>
    <x v="2"/>
    <x v="0"/>
    <x v="0"/>
    <n v="1436981339"/>
    <n v="1434389339"/>
    <x v="0"/>
    <n v="9"/>
    <x v="1"/>
    <x v="19"/>
    <n v="2.9250000000000003"/>
    <x v="0"/>
    <x v="7"/>
    <x v="19"/>
  </r>
  <r>
    <n v="1176"/>
    <x v="1176"/>
    <x v="1175"/>
    <n v="175000"/>
    <n v="10"/>
    <x v="2"/>
    <x v="2"/>
    <x v="2"/>
    <n v="1488805200"/>
    <n v="1484094498"/>
    <x v="0"/>
    <n v="1"/>
    <x v="1"/>
    <x v="19"/>
    <n v="5.7142857142857143E-3"/>
    <x v="0"/>
    <x v="7"/>
    <x v="19"/>
  </r>
  <r>
    <n v="1177"/>
    <x v="1177"/>
    <x v="1176"/>
    <n v="6000"/>
    <n v="0"/>
    <x v="2"/>
    <x v="1"/>
    <x v="1"/>
    <n v="1413388296"/>
    <n v="1410796296"/>
    <x v="0"/>
    <n v="0"/>
    <x v="1"/>
    <x v="19"/>
    <n v="0"/>
    <x v="0"/>
    <x v="7"/>
    <x v="19"/>
  </r>
  <r>
    <n v="1178"/>
    <x v="1178"/>
    <x v="1177"/>
    <n v="75000"/>
    <n v="5"/>
    <x v="2"/>
    <x v="0"/>
    <x v="0"/>
    <n v="1408225452"/>
    <n v="1405633452"/>
    <x v="0"/>
    <n v="1"/>
    <x v="1"/>
    <x v="19"/>
    <n v="6.6666666666666671E-3"/>
    <x v="0"/>
    <x v="7"/>
    <x v="19"/>
  </r>
  <r>
    <n v="1179"/>
    <x v="1179"/>
    <x v="1178"/>
    <n v="60000"/>
    <n v="3200"/>
    <x v="2"/>
    <x v="5"/>
    <x v="5"/>
    <n v="1446052627"/>
    <n v="1443460627"/>
    <x v="0"/>
    <n v="5"/>
    <x v="1"/>
    <x v="19"/>
    <n v="5.3333333333333339"/>
    <x v="0"/>
    <x v="7"/>
    <x v="19"/>
  </r>
  <r>
    <n v="1180"/>
    <x v="1180"/>
    <x v="1179"/>
    <n v="50000"/>
    <n v="5875"/>
    <x v="2"/>
    <x v="0"/>
    <x v="0"/>
    <n v="1403983314"/>
    <n v="1400786514"/>
    <x v="0"/>
    <n v="85"/>
    <x v="1"/>
    <x v="19"/>
    <n v="11.75"/>
    <x v="0"/>
    <x v="7"/>
    <x v="19"/>
  </r>
  <r>
    <n v="1181"/>
    <x v="1181"/>
    <x v="1180"/>
    <n v="50000"/>
    <n v="4"/>
    <x v="2"/>
    <x v="0"/>
    <x v="0"/>
    <n v="1425197321"/>
    <n v="1422605321"/>
    <x v="0"/>
    <n v="3"/>
    <x v="1"/>
    <x v="19"/>
    <n v="8.0000000000000002E-3"/>
    <x v="0"/>
    <x v="7"/>
    <x v="19"/>
  </r>
  <r>
    <n v="1182"/>
    <x v="1182"/>
    <x v="1181"/>
    <n v="1000"/>
    <n v="42"/>
    <x v="2"/>
    <x v="0"/>
    <x v="0"/>
    <n v="1484239320"/>
    <n v="1482609088"/>
    <x v="0"/>
    <n v="4"/>
    <x v="1"/>
    <x v="19"/>
    <n v="4.2"/>
    <x v="0"/>
    <x v="7"/>
    <x v="19"/>
  </r>
  <r>
    <n v="1183"/>
    <x v="1183"/>
    <x v="1182"/>
    <n v="2500"/>
    <n v="100"/>
    <x v="2"/>
    <x v="0"/>
    <x v="0"/>
    <n v="1478059140"/>
    <n v="1476391223"/>
    <x v="0"/>
    <n v="3"/>
    <x v="1"/>
    <x v="19"/>
    <n v="4"/>
    <x v="0"/>
    <x v="7"/>
    <x v="19"/>
  </r>
  <r>
    <n v="1184"/>
    <x v="1184"/>
    <x v="1183"/>
    <n v="22000"/>
    <n v="23086"/>
    <x v="0"/>
    <x v="1"/>
    <x v="1"/>
    <n v="1486391011"/>
    <n v="1483712611"/>
    <x v="0"/>
    <n v="375"/>
    <x v="0"/>
    <x v="20"/>
    <n v="104.93636363636362"/>
    <x v="0"/>
    <x v="8"/>
    <x v="20"/>
  </r>
  <r>
    <n v="1185"/>
    <x v="1185"/>
    <x v="1184"/>
    <n v="12500"/>
    <n v="13180"/>
    <x v="0"/>
    <x v="0"/>
    <x v="0"/>
    <n v="1433736000"/>
    <n v="1430945149"/>
    <x v="0"/>
    <n v="111"/>
    <x v="0"/>
    <x v="20"/>
    <n v="105.44"/>
    <x v="0"/>
    <x v="8"/>
    <x v="20"/>
  </r>
  <r>
    <n v="1186"/>
    <x v="1186"/>
    <x v="1185"/>
    <n v="7500"/>
    <n v="8005"/>
    <x v="0"/>
    <x v="1"/>
    <x v="1"/>
    <n v="1433198520"/>
    <n v="1430340195"/>
    <x v="0"/>
    <n v="123"/>
    <x v="0"/>
    <x v="20"/>
    <n v="106.73333333333332"/>
    <x v="0"/>
    <x v="8"/>
    <x v="20"/>
  </r>
  <r>
    <n v="1187"/>
    <x v="1187"/>
    <x v="1186"/>
    <n v="8750"/>
    <n v="9111"/>
    <x v="0"/>
    <x v="0"/>
    <x v="0"/>
    <n v="1431885600"/>
    <n v="1429133323"/>
    <x v="0"/>
    <n v="70"/>
    <x v="0"/>
    <x v="20"/>
    <n v="104.12571428571428"/>
    <x v="0"/>
    <x v="8"/>
    <x v="20"/>
  </r>
  <r>
    <n v="1188"/>
    <x v="1188"/>
    <x v="1187"/>
    <n v="2000"/>
    <n v="3211"/>
    <x v="0"/>
    <x v="5"/>
    <x v="5"/>
    <n v="1482943740"/>
    <n v="1481129340"/>
    <x v="0"/>
    <n v="85"/>
    <x v="0"/>
    <x v="20"/>
    <n v="160.54999999999998"/>
    <x v="0"/>
    <x v="8"/>
    <x v="20"/>
  </r>
  <r>
    <n v="1189"/>
    <x v="1189"/>
    <x v="1188"/>
    <n v="9000"/>
    <n v="9700"/>
    <x v="0"/>
    <x v="0"/>
    <x v="0"/>
    <n v="1467242995"/>
    <n v="1465428595"/>
    <x v="0"/>
    <n v="86"/>
    <x v="0"/>
    <x v="20"/>
    <n v="107.77777777777777"/>
    <x v="0"/>
    <x v="8"/>
    <x v="20"/>
  </r>
  <r>
    <n v="1190"/>
    <x v="1190"/>
    <x v="1189"/>
    <n v="500"/>
    <n v="675"/>
    <x v="0"/>
    <x v="0"/>
    <x v="0"/>
    <n v="1409500725"/>
    <n v="1406908725"/>
    <x v="0"/>
    <n v="13"/>
    <x v="0"/>
    <x v="20"/>
    <n v="135"/>
    <x v="0"/>
    <x v="8"/>
    <x v="20"/>
  </r>
  <r>
    <n v="1191"/>
    <x v="1191"/>
    <x v="1190"/>
    <n v="2700"/>
    <n v="2945"/>
    <x v="0"/>
    <x v="0"/>
    <x v="0"/>
    <n v="1458480560"/>
    <n v="1455892160"/>
    <x v="0"/>
    <n v="33"/>
    <x v="0"/>
    <x v="20"/>
    <n v="109.07407407407408"/>
    <x v="0"/>
    <x v="8"/>
    <x v="20"/>
  </r>
  <r>
    <n v="1192"/>
    <x v="1192"/>
    <x v="1191"/>
    <n v="100"/>
    <n v="290"/>
    <x v="0"/>
    <x v="1"/>
    <x v="1"/>
    <n v="1486814978"/>
    <n v="1484222978"/>
    <x v="0"/>
    <n v="15"/>
    <x v="0"/>
    <x v="20"/>
    <n v="290"/>
    <x v="0"/>
    <x v="8"/>
    <x v="20"/>
  </r>
  <r>
    <n v="1193"/>
    <x v="1193"/>
    <x v="1192"/>
    <n v="21000"/>
    <n v="21831"/>
    <x v="0"/>
    <x v="0"/>
    <x v="0"/>
    <n v="1460223453"/>
    <n v="1455043053"/>
    <x v="0"/>
    <n v="273"/>
    <x v="0"/>
    <x v="20"/>
    <n v="103.95714285714286"/>
    <x v="0"/>
    <x v="8"/>
    <x v="20"/>
  </r>
  <r>
    <n v="1194"/>
    <x v="1194"/>
    <x v="1193"/>
    <n v="12500"/>
    <n v="40280"/>
    <x v="0"/>
    <x v="17"/>
    <x v="3"/>
    <n v="1428493379"/>
    <n v="1425901379"/>
    <x v="0"/>
    <n v="714"/>
    <x v="0"/>
    <x v="20"/>
    <n v="322.24"/>
    <x v="0"/>
    <x v="8"/>
    <x v="20"/>
  </r>
  <r>
    <n v="1195"/>
    <x v="1195"/>
    <x v="1194"/>
    <n v="10000"/>
    <n v="13500"/>
    <x v="0"/>
    <x v="13"/>
    <x v="3"/>
    <n v="1450602000"/>
    <n v="1445415653"/>
    <x v="0"/>
    <n v="170"/>
    <x v="0"/>
    <x v="20"/>
    <n v="135"/>
    <x v="0"/>
    <x v="8"/>
    <x v="20"/>
  </r>
  <r>
    <n v="1196"/>
    <x v="1196"/>
    <x v="1195"/>
    <n v="14500"/>
    <n v="39137"/>
    <x v="0"/>
    <x v="1"/>
    <x v="1"/>
    <n v="1450467539"/>
    <n v="1447875539"/>
    <x v="0"/>
    <n v="512"/>
    <x v="0"/>
    <x v="20"/>
    <n v="269.91034482758624"/>
    <x v="0"/>
    <x v="8"/>
    <x v="20"/>
  </r>
  <r>
    <n v="1197"/>
    <x v="1197"/>
    <x v="1196"/>
    <n v="15000"/>
    <n v="37994"/>
    <x v="0"/>
    <x v="0"/>
    <x v="0"/>
    <n v="1465797540"/>
    <n v="1463155034"/>
    <x v="0"/>
    <n v="314"/>
    <x v="0"/>
    <x v="20"/>
    <n v="253.29333333333332"/>
    <x v="0"/>
    <x v="8"/>
    <x v="20"/>
  </r>
  <r>
    <n v="1198"/>
    <x v="1198"/>
    <x v="1197"/>
    <n v="3500"/>
    <n v="9121"/>
    <x v="0"/>
    <x v="0"/>
    <x v="0"/>
    <n v="1451530800"/>
    <n v="1448463086"/>
    <x v="0"/>
    <n v="167"/>
    <x v="0"/>
    <x v="20"/>
    <n v="260.59999999999997"/>
    <x v="0"/>
    <x v="8"/>
    <x v="20"/>
  </r>
  <r>
    <n v="1199"/>
    <x v="1199"/>
    <x v="1198"/>
    <n v="2658"/>
    <n v="2693"/>
    <x v="0"/>
    <x v="1"/>
    <x v="1"/>
    <n v="1436380200"/>
    <n v="1433615400"/>
    <x v="0"/>
    <n v="9"/>
    <x v="0"/>
    <x v="20"/>
    <n v="101.31677953348381"/>
    <x v="0"/>
    <x v="8"/>
    <x v="20"/>
  </r>
  <r>
    <n v="1200"/>
    <x v="1200"/>
    <x v="1199"/>
    <n v="4800"/>
    <n v="6029"/>
    <x v="0"/>
    <x v="0"/>
    <x v="0"/>
    <n v="1429183656"/>
    <n v="1427369256"/>
    <x v="0"/>
    <n v="103"/>
    <x v="0"/>
    <x v="20"/>
    <n v="125.60416666666667"/>
    <x v="0"/>
    <x v="8"/>
    <x v="20"/>
  </r>
  <r>
    <n v="1201"/>
    <x v="1201"/>
    <x v="1200"/>
    <n v="6000"/>
    <n v="6146.27"/>
    <x v="0"/>
    <x v="1"/>
    <x v="1"/>
    <n v="1468593246"/>
    <n v="1466001246"/>
    <x v="0"/>
    <n v="111"/>
    <x v="0"/>
    <x v="20"/>
    <n v="102.43783333333334"/>
    <x v="0"/>
    <x v="8"/>
    <x v="20"/>
  </r>
  <r>
    <n v="1202"/>
    <x v="1202"/>
    <x v="1201"/>
    <n v="25000"/>
    <n v="49811"/>
    <x v="0"/>
    <x v="2"/>
    <x v="2"/>
    <n v="1435388154"/>
    <n v="1432796154"/>
    <x v="0"/>
    <n v="271"/>
    <x v="0"/>
    <x v="20"/>
    <n v="199.244"/>
    <x v="0"/>
    <x v="8"/>
    <x v="20"/>
  </r>
  <r>
    <n v="1203"/>
    <x v="1203"/>
    <x v="1202"/>
    <n v="16300"/>
    <n v="16700"/>
    <x v="0"/>
    <x v="0"/>
    <x v="0"/>
    <n v="1433083527"/>
    <n v="1430491527"/>
    <x v="0"/>
    <n v="101"/>
    <x v="0"/>
    <x v="20"/>
    <n v="102.45398773006136"/>
    <x v="0"/>
    <x v="8"/>
    <x v="20"/>
  </r>
  <r>
    <n v="1204"/>
    <x v="1204"/>
    <x v="1203"/>
    <n v="13000"/>
    <n v="13383"/>
    <x v="0"/>
    <x v="0"/>
    <x v="0"/>
    <n v="1449205200"/>
    <n v="1445363833"/>
    <x v="0"/>
    <n v="57"/>
    <x v="0"/>
    <x v="20"/>
    <n v="102.94615384615385"/>
    <x v="0"/>
    <x v="8"/>
    <x v="20"/>
  </r>
  <r>
    <n v="1205"/>
    <x v="1205"/>
    <x v="1204"/>
    <n v="13000"/>
    <n v="13112"/>
    <x v="0"/>
    <x v="12"/>
    <x v="3"/>
    <n v="1434197351"/>
    <n v="1431605351"/>
    <x v="0"/>
    <n v="62"/>
    <x v="0"/>
    <x v="20"/>
    <n v="100.86153846153847"/>
    <x v="0"/>
    <x v="8"/>
    <x v="20"/>
  </r>
  <r>
    <n v="1206"/>
    <x v="1206"/>
    <x v="1205"/>
    <n v="900"/>
    <n v="1035"/>
    <x v="0"/>
    <x v="15"/>
    <x v="3"/>
    <n v="1489238940"/>
    <n v="1486406253"/>
    <x v="0"/>
    <n v="32"/>
    <x v="0"/>
    <x v="20"/>
    <n v="114.99999999999999"/>
    <x v="0"/>
    <x v="8"/>
    <x v="20"/>
  </r>
  <r>
    <n v="1207"/>
    <x v="1207"/>
    <x v="1206"/>
    <n v="16700"/>
    <n v="17396"/>
    <x v="0"/>
    <x v="13"/>
    <x v="3"/>
    <n v="1459418400"/>
    <n v="1456827573"/>
    <x v="0"/>
    <n v="141"/>
    <x v="0"/>
    <x v="20"/>
    <n v="104.16766467065868"/>
    <x v="0"/>
    <x v="8"/>
    <x v="20"/>
  </r>
  <r>
    <n v="1208"/>
    <x v="1208"/>
    <x v="1207"/>
    <n v="10000"/>
    <n v="15530"/>
    <x v="0"/>
    <x v="0"/>
    <x v="0"/>
    <n v="1458835264"/>
    <n v="1456246864"/>
    <x v="0"/>
    <n v="75"/>
    <x v="0"/>
    <x v="20"/>
    <n v="155.29999999999998"/>
    <x v="0"/>
    <x v="8"/>
    <x v="20"/>
  </r>
  <r>
    <n v="1209"/>
    <x v="1209"/>
    <x v="1208"/>
    <n v="6000"/>
    <n v="6360"/>
    <x v="0"/>
    <x v="0"/>
    <x v="0"/>
    <n v="1488053905"/>
    <n v="1485461905"/>
    <x v="0"/>
    <n v="46"/>
    <x v="0"/>
    <x v="20"/>
    <n v="106"/>
    <x v="0"/>
    <x v="8"/>
    <x v="20"/>
  </r>
  <r>
    <n v="1210"/>
    <x v="1210"/>
    <x v="1209"/>
    <n v="20000"/>
    <n v="50863"/>
    <x v="0"/>
    <x v="11"/>
    <x v="9"/>
    <n v="1433106000"/>
    <n v="1431124572"/>
    <x v="0"/>
    <n v="103"/>
    <x v="0"/>
    <x v="20"/>
    <n v="254.31499999999997"/>
    <x v="0"/>
    <x v="8"/>
    <x v="20"/>
  </r>
  <r>
    <n v="1211"/>
    <x v="1211"/>
    <x v="1210"/>
    <n v="1000"/>
    <n v="1011"/>
    <x v="0"/>
    <x v="5"/>
    <x v="5"/>
    <n v="1465505261"/>
    <n v="1464209261"/>
    <x v="0"/>
    <n v="6"/>
    <x v="0"/>
    <x v="20"/>
    <n v="101.1"/>
    <x v="0"/>
    <x v="8"/>
    <x v="20"/>
  </r>
  <r>
    <n v="1212"/>
    <x v="1212"/>
    <x v="1211"/>
    <n v="2500"/>
    <n v="3226"/>
    <x v="0"/>
    <x v="0"/>
    <x v="0"/>
    <n v="1448586000"/>
    <n v="1447195695"/>
    <x v="0"/>
    <n v="83"/>
    <x v="0"/>
    <x v="20"/>
    <n v="129.04"/>
    <x v="0"/>
    <x v="8"/>
    <x v="20"/>
  </r>
  <r>
    <n v="1213"/>
    <x v="1213"/>
    <x v="1212"/>
    <n v="6500"/>
    <n v="6645"/>
    <x v="0"/>
    <x v="1"/>
    <x v="1"/>
    <n v="1485886100"/>
    <n v="1482862100"/>
    <x v="0"/>
    <n v="108"/>
    <x v="0"/>
    <x v="20"/>
    <n v="102.23076923076924"/>
    <x v="0"/>
    <x v="8"/>
    <x v="20"/>
  </r>
  <r>
    <n v="1214"/>
    <x v="1214"/>
    <x v="1213"/>
    <n v="2000"/>
    <n v="2636"/>
    <x v="0"/>
    <x v="0"/>
    <x v="0"/>
    <n v="1433880605"/>
    <n v="1428696605"/>
    <x v="0"/>
    <n v="25"/>
    <x v="0"/>
    <x v="20"/>
    <n v="131.80000000000001"/>
    <x v="0"/>
    <x v="8"/>
    <x v="20"/>
  </r>
  <r>
    <n v="1215"/>
    <x v="1215"/>
    <x v="1214"/>
    <n v="5000"/>
    <n v="39304.01"/>
    <x v="0"/>
    <x v="0"/>
    <x v="0"/>
    <n v="1401487756"/>
    <n v="1398895756"/>
    <x v="0"/>
    <n v="549"/>
    <x v="0"/>
    <x v="20"/>
    <n v="786.0802000000001"/>
    <x v="0"/>
    <x v="8"/>
    <x v="20"/>
  </r>
  <r>
    <n v="1216"/>
    <x v="1216"/>
    <x v="1215"/>
    <n v="14000"/>
    <n v="20398"/>
    <x v="0"/>
    <x v="0"/>
    <x v="0"/>
    <n v="1443826980"/>
    <n v="1441032457"/>
    <x v="0"/>
    <n v="222"/>
    <x v="0"/>
    <x v="20"/>
    <n v="145.70000000000002"/>
    <x v="0"/>
    <x v="8"/>
    <x v="20"/>
  </r>
  <r>
    <n v="1217"/>
    <x v="1217"/>
    <x v="1216"/>
    <n v="26500"/>
    <n v="27189"/>
    <x v="0"/>
    <x v="0"/>
    <x v="0"/>
    <n v="1468524340"/>
    <n v="1465932340"/>
    <x v="0"/>
    <n v="183"/>
    <x v="0"/>
    <x v="20"/>
    <n v="102.60000000000001"/>
    <x v="0"/>
    <x v="8"/>
    <x v="20"/>
  </r>
  <r>
    <n v="1218"/>
    <x v="1218"/>
    <x v="1217"/>
    <n v="9000"/>
    <n v="15505"/>
    <x v="0"/>
    <x v="0"/>
    <x v="0"/>
    <n v="1446346800"/>
    <n v="1443714800"/>
    <x v="0"/>
    <n v="89"/>
    <x v="0"/>
    <x v="20"/>
    <n v="172.27777777777777"/>
    <x v="0"/>
    <x v="8"/>
    <x v="20"/>
  </r>
  <r>
    <n v="1219"/>
    <x v="1219"/>
    <x v="1218"/>
    <n v="16350"/>
    <n v="26024"/>
    <x v="0"/>
    <x v="0"/>
    <x v="0"/>
    <n v="1476961513"/>
    <n v="1474369513"/>
    <x v="0"/>
    <n v="253"/>
    <x v="0"/>
    <x v="20"/>
    <n v="159.16819571865443"/>
    <x v="0"/>
    <x v="8"/>
    <x v="20"/>
  </r>
  <r>
    <n v="1220"/>
    <x v="1220"/>
    <x v="1219"/>
    <n v="15000"/>
    <n v="15565"/>
    <x v="0"/>
    <x v="12"/>
    <x v="3"/>
    <n v="1440515112"/>
    <n v="1437923112"/>
    <x v="0"/>
    <n v="140"/>
    <x v="0"/>
    <x v="20"/>
    <n v="103.76666666666668"/>
    <x v="0"/>
    <x v="8"/>
    <x v="20"/>
  </r>
  <r>
    <n v="1221"/>
    <x v="1221"/>
    <x v="1220"/>
    <n v="2200"/>
    <n v="2451.0100000000002"/>
    <x v="0"/>
    <x v="1"/>
    <x v="1"/>
    <n v="1480809600"/>
    <n v="1478431488"/>
    <x v="0"/>
    <n v="103"/>
    <x v="0"/>
    <x v="20"/>
    <n v="111.40954545454547"/>
    <x v="0"/>
    <x v="8"/>
    <x v="20"/>
  </r>
  <r>
    <n v="1222"/>
    <x v="1222"/>
    <x v="1221"/>
    <n v="4000"/>
    <n v="11215"/>
    <x v="0"/>
    <x v="5"/>
    <x v="5"/>
    <n v="1459483200"/>
    <n v="1456852647"/>
    <x v="0"/>
    <n v="138"/>
    <x v="0"/>
    <x v="20"/>
    <n v="280.375"/>
    <x v="0"/>
    <x v="8"/>
    <x v="20"/>
  </r>
  <r>
    <n v="1223"/>
    <x v="1223"/>
    <x v="1222"/>
    <n v="19800"/>
    <n v="22197"/>
    <x v="0"/>
    <x v="0"/>
    <x v="0"/>
    <n v="1478754909"/>
    <n v="1476159309"/>
    <x v="0"/>
    <n v="191"/>
    <x v="0"/>
    <x v="20"/>
    <n v="112.10606060606061"/>
    <x v="0"/>
    <x v="8"/>
    <x v="20"/>
  </r>
  <r>
    <n v="1224"/>
    <x v="1224"/>
    <x v="1223"/>
    <n v="15000"/>
    <n v="1060"/>
    <x v="1"/>
    <x v="0"/>
    <x v="0"/>
    <n v="1402060302"/>
    <n v="1396876302"/>
    <x v="0"/>
    <n v="18"/>
    <x v="1"/>
    <x v="21"/>
    <n v="7.0666666666666673"/>
    <x v="0"/>
    <x v="4"/>
    <x v="21"/>
  </r>
  <r>
    <n v="1225"/>
    <x v="1225"/>
    <x v="1224"/>
    <n v="3000"/>
    <n v="132"/>
    <x v="1"/>
    <x v="0"/>
    <x v="0"/>
    <n v="1382478278"/>
    <n v="1377294278"/>
    <x v="0"/>
    <n v="3"/>
    <x v="1"/>
    <x v="21"/>
    <n v="4.3999999999999995"/>
    <x v="0"/>
    <x v="4"/>
    <x v="21"/>
  </r>
  <r>
    <n v="1226"/>
    <x v="1226"/>
    <x v="1225"/>
    <n v="50000"/>
    <n v="1937"/>
    <x v="1"/>
    <x v="0"/>
    <x v="0"/>
    <n v="1398042000"/>
    <n v="1395089981"/>
    <x v="0"/>
    <n v="40"/>
    <x v="1"/>
    <x v="21"/>
    <n v="3.8739999999999997"/>
    <x v="0"/>
    <x v="4"/>
    <x v="21"/>
  </r>
  <r>
    <n v="1227"/>
    <x v="1227"/>
    <x v="1226"/>
    <n v="2000"/>
    <n v="0"/>
    <x v="1"/>
    <x v="0"/>
    <x v="0"/>
    <n v="1407394800"/>
    <n v="1404770616"/>
    <x v="0"/>
    <n v="0"/>
    <x v="1"/>
    <x v="21"/>
    <n v="0"/>
    <x v="0"/>
    <x v="4"/>
    <x v="21"/>
  </r>
  <r>
    <n v="1228"/>
    <x v="1228"/>
    <x v="1227"/>
    <n v="5000"/>
    <n v="1465"/>
    <x v="1"/>
    <x v="0"/>
    <x v="0"/>
    <n v="1317231008"/>
    <n v="1312047008"/>
    <x v="0"/>
    <n v="24"/>
    <x v="1"/>
    <x v="21"/>
    <n v="29.299999999999997"/>
    <x v="0"/>
    <x v="4"/>
    <x v="21"/>
  </r>
  <r>
    <n v="1229"/>
    <x v="1229"/>
    <x v="1228"/>
    <n v="2750"/>
    <n v="25"/>
    <x v="1"/>
    <x v="0"/>
    <x v="0"/>
    <n v="1334592000"/>
    <n v="1331982127"/>
    <x v="0"/>
    <n v="1"/>
    <x v="1"/>
    <x v="21"/>
    <n v="0.90909090909090906"/>
    <x v="0"/>
    <x v="4"/>
    <x v="21"/>
  </r>
  <r>
    <n v="1230"/>
    <x v="1230"/>
    <x v="1229"/>
    <n v="500000"/>
    <n v="0"/>
    <x v="1"/>
    <x v="0"/>
    <x v="0"/>
    <n v="1298589630"/>
    <n v="1295997630"/>
    <x v="0"/>
    <n v="0"/>
    <x v="1"/>
    <x v="21"/>
    <n v="0"/>
    <x v="0"/>
    <x v="4"/>
    <x v="21"/>
  </r>
  <r>
    <n v="1231"/>
    <x v="1231"/>
    <x v="1230"/>
    <n v="5000"/>
    <n v="0"/>
    <x v="1"/>
    <x v="0"/>
    <x v="0"/>
    <n v="1440723600"/>
    <n v="1436394968"/>
    <x v="0"/>
    <n v="0"/>
    <x v="1"/>
    <x v="21"/>
    <n v="0"/>
    <x v="0"/>
    <x v="4"/>
    <x v="21"/>
  </r>
  <r>
    <n v="1232"/>
    <x v="1232"/>
    <x v="1231"/>
    <n v="5000"/>
    <n v="40"/>
    <x v="1"/>
    <x v="0"/>
    <x v="0"/>
    <n v="1381090870"/>
    <n v="1377030070"/>
    <x v="0"/>
    <n v="1"/>
    <x v="1"/>
    <x v="21"/>
    <n v="0.8"/>
    <x v="0"/>
    <x v="4"/>
    <x v="21"/>
  </r>
  <r>
    <n v="1233"/>
    <x v="1233"/>
    <x v="1232"/>
    <n v="1000"/>
    <n v="116"/>
    <x v="1"/>
    <x v="0"/>
    <x v="0"/>
    <n v="1329864374"/>
    <n v="1328049974"/>
    <x v="0"/>
    <n v="6"/>
    <x v="1"/>
    <x v="21"/>
    <n v="11.600000000000001"/>
    <x v="0"/>
    <x v="4"/>
    <x v="21"/>
  </r>
  <r>
    <n v="1234"/>
    <x v="1234"/>
    <x v="1233"/>
    <n v="50000"/>
    <n v="0"/>
    <x v="1"/>
    <x v="1"/>
    <x v="1"/>
    <n v="1422903342"/>
    <n v="1420311342"/>
    <x v="0"/>
    <n v="0"/>
    <x v="1"/>
    <x v="21"/>
    <n v="0"/>
    <x v="0"/>
    <x v="4"/>
    <x v="21"/>
  </r>
  <r>
    <n v="1235"/>
    <x v="1235"/>
    <x v="1234"/>
    <n v="7534"/>
    <n v="210"/>
    <x v="1"/>
    <x v="0"/>
    <x v="0"/>
    <n v="1387077299"/>
    <n v="1383621299"/>
    <x v="0"/>
    <n v="6"/>
    <x v="1"/>
    <x v="21"/>
    <n v="2.7873639500929119"/>
    <x v="0"/>
    <x v="4"/>
    <x v="21"/>
  </r>
  <r>
    <n v="1236"/>
    <x v="1236"/>
    <x v="1235"/>
    <n v="2500"/>
    <n v="0"/>
    <x v="1"/>
    <x v="0"/>
    <x v="0"/>
    <n v="1343491200"/>
    <n v="1342801164"/>
    <x v="0"/>
    <n v="0"/>
    <x v="1"/>
    <x v="21"/>
    <n v="0"/>
    <x v="0"/>
    <x v="4"/>
    <x v="21"/>
  </r>
  <r>
    <n v="1237"/>
    <x v="1237"/>
    <x v="1236"/>
    <n v="25000"/>
    <n v="0"/>
    <x v="1"/>
    <x v="0"/>
    <x v="0"/>
    <n v="1345790865"/>
    <n v="1344062865"/>
    <x v="0"/>
    <n v="0"/>
    <x v="1"/>
    <x v="21"/>
    <n v="0"/>
    <x v="0"/>
    <x v="4"/>
    <x v="21"/>
  </r>
  <r>
    <n v="1238"/>
    <x v="1238"/>
    <x v="1237"/>
    <n v="1000"/>
    <n v="178"/>
    <x v="1"/>
    <x v="0"/>
    <x v="0"/>
    <n v="1312641536"/>
    <n v="1310049536"/>
    <x v="0"/>
    <n v="3"/>
    <x v="1"/>
    <x v="21"/>
    <n v="17.8"/>
    <x v="0"/>
    <x v="4"/>
    <x v="21"/>
  </r>
  <r>
    <n v="1239"/>
    <x v="1239"/>
    <x v="1238"/>
    <n v="2500"/>
    <n v="0"/>
    <x v="1"/>
    <x v="0"/>
    <x v="0"/>
    <n v="1325804767"/>
    <n v="1323212767"/>
    <x v="0"/>
    <n v="0"/>
    <x v="1"/>
    <x v="21"/>
    <n v="0"/>
    <x v="0"/>
    <x v="4"/>
    <x v="21"/>
  </r>
  <r>
    <n v="1240"/>
    <x v="1240"/>
    <x v="1239"/>
    <n v="8000"/>
    <n v="241"/>
    <x v="1"/>
    <x v="0"/>
    <x v="0"/>
    <n v="1373665860"/>
    <n v="1368579457"/>
    <x v="0"/>
    <n v="8"/>
    <x v="1"/>
    <x v="21"/>
    <n v="3.0124999999999997"/>
    <x v="0"/>
    <x v="4"/>
    <x v="21"/>
  </r>
  <r>
    <n v="1241"/>
    <x v="1241"/>
    <x v="1240"/>
    <n v="5000"/>
    <n v="2537"/>
    <x v="1"/>
    <x v="0"/>
    <x v="0"/>
    <n v="1414994340"/>
    <n v="1413057980"/>
    <x v="0"/>
    <n v="34"/>
    <x v="1"/>
    <x v="21"/>
    <n v="50.739999999999995"/>
    <x v="0"/>
    <x v="4"/>
    <x v="21"/>
  </r>
  <r>
    <n v="1242"/>
    <x v="1242"/>
    <x v="1241"/>
    <n v="911"/>
    <n v="5"/>
    <x v="1"/>
    <x v="0"/>
    <x v="0"/>
    <n v="1315747080"/>
    <n v="1314417502"/>
    <x v="0"/>
    <n v="1"/>
    <x v="1"/>
    <x v="21"/>
    <n v="0.54884742041712409"/>
    <x v="0"/>
    <x v="4"/>
    <x v="21"/>
  </r>
  <r>
    <n v="1243"/>
    <x v="1243"/>
    <x v="1242"/>
    <n v="12000"/>
    <n v="1691"/>
    <x v="1"/>
    <x v="0"/>
    <x v="0"/>
    <n v="1310158800"/>
    <n v="1304888771"/>
    <x v="0"/>
    <n v="38"/>
    <x v="1"/>
    <x v="21"/>
    <n v="14.091666666666667"/>
    <x v="0"/>
    <x v="4"/>
    <x v="21"/>
  </r>
  <r>
    <n v="1244"/>
    <x v="1244"/>
    <x v="1243"/>
    <n v="2000"/>
    <n v="2076"/>
    <x v="0"/>
    <x v="0"/>
    <x v="0"/>
    <n v="1366664400"/>
    <n v="1363981723"/>
    <x v="1"/>
    <n v="45"/>
    <x v="0"/>
    <x v="11"/>
    <n v="103.8"/>
    <x v="0"/>
    <x v="4"/>
    <x v="11"/>
  </r>
  <r>
    <n v="1245"/>
    <x v="1245"/>
    <x v="1244"/>
    <n v="2000"/>
    <n v="2405"/>
    <x v="0"/>
    <x v="0"/>
    <x v="0"/>
    <n v="1402755834"/>
    <n v="1400163834"/>
    <x v="1"/>
    <n v="17"/>
    <x v="0"/>
    <x v="11"/>
    <n v="120.24999999999999"/>
    <x v="0"/>
    <x v="4"/>
    <x v="11"/>
  </r>
  <r>
    <n v="1246"/>
    <x v="1246"/>
    <x v="1245"/>
    <n v="2000"/>
    <n v="2340"/>
    <x v="0"/>
    <x v="0"/>
    <x v="0"/>
    <n v="1323136949"/>
    <n v="1319245349"/>
    <x v="1"/>
    <n v="31"/>
    <x v="0"/>
    <x v="11"/>
    <n v="117"/>
    <x v="0"/>
    <x v="4"/>
    <x v="11"/>
  </r>
  <r>
    <n v="1247"/>
    <x v="1247"/>
    <x v="1246"/>
    <n v="3500"/>
    <n v="4275"/>
    <x v="0"/>
    <x v="0"/>
    <x v="0"/>
    <n v="1367823655"/>
    <n v="1365231655"/>
    <x v="1"/>
    <n v="50"/>
    <x v="0"/>
    <x v="11"/>
    <n v="122.14285714285715"/>
    <x v="0"/>
    <x v="4"/>
    <x v="11"/>
  </r>
  <r>
    <n v="1248"/>
    <x v="1248"/>
    <x v="1247"/>
    <n v="2500"/>
    <n v="3791"/>
    <x v="0"/>
    <x v="0"/>
    <x v="0"/>
    <n v="1402642740"/>
    <n v="1399563953"/>
    <x v="1"/>
    <n v="59"/>
    <x v="0"/>
    <x v="11"/>
    <n v="151.63999999999999"/>
    <x v="0"/>
    <x v="4"/>
    <x v="11"/>
  </r>
  <r>
    <n v="1249"/>
    <x v="1249"/>
    <x v="1248"/>
    <n v="5000"/>
    <n v="5222"/>
    <x v="0"/>
    <x v="0"/>
    <x v="0"/>
    <n v="1341683211"/>
    <n v="1339091211"/>
    <x v="1"/>
    <n v="81"/>
    <x v="0"/>
    <x v="11"/>
    <n v="104.44"/>
    <x v="0"/>
    <x v="4"/>
    <x v="11"/>
  </r>
  <r>
    <n v="1250"/>
    <x v="1250"/>
    <x v="1249"/>
    <n v="30000"/>
    <n v="60046"/>
    <x v="0"/>
    <x v="0"/>
    <x v="0"/>
    <n v="1410017131"/>
    <n v="1406129131"/>
    <x v="1"/>
    <n v="508"/>
    <x v="0"/>
    <x v="11"/>
    <n v="200.15333333333331"/>
    <x v="0"/>
    <x v="4"/>
    <x v="11"/>
  </r>
  <r>
    <n v="1251"/>
    <x v="1251"/>
    <x v="1250"/>
    <n v="6000"/>
    <n v="6108"/>
    <x v="0"/>
    <x v="0"/>
    <x v="0"/>
    <n v="1316979167"/>
    <n v="1311795167"/>
    <x v="1"/>
    <n v="74"/>
    <x v="0"/>
    <x v="11"/>
    <n v="101.8"/>
    <x v="0"/>
    <x v="4"/>
    <x v="11"/>
  </r>
  <r>
    <n v="1252"/>
    <x v="1252"/>
    <x v="1251"/>
    <n v="3500"/>
    <n v="4818"/>
    <x v="0"/>
    <x v="0"/>
    <x v="0"/>
    <n v="1382658169"/>
    <n v="1380238969"/>
    <x v="1"/>
    <n v="141"/>
    <x v="0"/>
    <x v="11"/>
    <n v="137.65714285714284"/>
    <x v="0"/>
    <x v="4"/>
    <x v="11"/>
  </r>
  <r>
    <n v="1253"/>
    <x v="1253"/>
    <x v="1252"/>
    <n v="10"/>
    <n v="30383.32"/>
    <x v="0"/>
    <x v="0"/>
    <x v="0"/>
    <n v="1409770107"/>
    <n v="1407178107"/>
    <x v="1"/>
    <n v="711"/>
    <x v="0"/>
    <x v="11"/>
    <n v="303833.2"/>
    <x v="0"/>
    <x v="4"/>
    <x v="11"/>
  </r>
  <r>
    <n v="1254"/>
    <x v="1254"/>
    <x v="1253"/>
    <n v="6700"/>
    <n v="13323"/>
    <x v="0"/>
    <x v="0"/>
    <x v="0"/>
    <n v="1293857940"/>
    <n v="1288968886"/>
    <x v="1"/>
    <n v="141"/>
    <x v="0"/>
    <x v="11"/>
    <n v="198.85074626865671"/>
    <x v="0"/>
    <x v="4"/>
    <x v="11"/>
  </r>
  <r>
    <n v="1255"/>
    <x v="1255"/>
    <x v="1254"/>
    <n v="3000"/>
    <n v="6071"/>
    <x v="0"/>
    <x v="0"/>
    <x v="0"/>
    <n v="1385932652"/>
    <n v="1383337052"/>
    <x v="1"/>
    <n v="109"/>
    <x v="0"/>
    <x v="11"/>
    <n v="202.36666666666667"/>
    <x v="0"/>
    <x v="4"/>
    <x v="11"/>
  </r>
  <r>
    <n v="1256"/>
    <x v="1256"/>
    <x v="1255"/>
    <n v="30000"/>
    <n v="35389.129999999997"/>
    <x v="0"/>
    <x v="0"/>
    <x v="0"/>
    <n v="1329084231"/>
    <n v="1326492231"/>
    <x v="1"/>
    <n v="361"/>
    <x v="0"/>
    <x v="11"/>
    <n v="117.96376666666666"/>
    <x v="0"/>
    <x v="4"/>
    <x v="11"/>
  </r>
  <r>
    <n v="1257"/>
    <x v="1257"/>
    <x v="1256"/>
    <n v="5500"/>
    <n v="16210"/>
    <x v="0"/>
    <x v="0"/>
    <x v="0"/>
    <n v="1301792590"/>
    <n v="1297562590"/>
    <x v="1"/>
    <n v="176"/>
    <x v="0"/>
    <x v="11"/>
    <n v="294.72727272727275"/>
    <x v="0"/>
    <x v="4"/>
    <x v="11"/>
  </r>
  <r>
    <n v="1258"/>
    <x v="1258"/>
    <x v="1257"/>
    <n v="12000"/>
    <n v="25577.56"/>
    <x v="0"/>
    <x v="0"/>
    <x v="0"/>
    <n v="1377960012"/>
    <n v="1375368012"/>
    <x v="1"/>
    <n v="670"/>
    <x v="0"/>
    <x v="11"/>
    <n v="213.14633333333336"/>
    <x v="0"/>
    <x v="4"/>
    <x v="11"/>
  </r>
  <r>
    <n v="1259"/>
    <x v="1259"/>
    <x v="1258"/>
    <n v="2500"/>
    <n v="2606"/>
    <x v="0"/>
    <x v="0"/>
    <x v="0"/>
    <n v="1402286340"/>
    <n v="1399504664"/>
    <x v="1"/>
    <n v="96"/>
    <x v="0"/>
    <x v="11"/>
    <n v="104.24"/>
    <x v="0"/>
    <x v="4"/>
    <x v="11"/>
  </r>
  <r>
    <n v="1260"/>
    <x v="1260"/>
    <x v="1259"/>
    <n v="3300"/>
    <n v="3751"/>
    <x v="0"/>
    <x v="0"/>
    <x v="0"/>
    <n v="1393445620"/>
    <n v="1390853620"/>
    <x v="1"/>
    <n v="74"/>
    <x v="0"/>
    <x v="11"/>
    <n v="113.66666666666667"/>
    <x v="0"/>
    <x v="4"/>
    <x v="11"/>
  </r>
  <r>
    <n v="1261"/>
    <x v="1261"/>
    <x v="1260"/>
    <n v="2000"/>
    <n v="2025"/>
    <x v="0"/>
    <x v="0"/>
    <x v="0"/>
    <n v="1390983227"/>
    <n v="1388391227"/>
    <x v="1"/>
    <n v="52"/>
    <x v="0"/>
    <x v="11"/>
    <n v="101.25"/>
    <x v="0"/>
    <x v="4"/>
    <x v="11"/>
  </r>
  <r>
    <n v="1262"/>
    <x v="1262"/>
    <x v="1261"/>
    <n v="6500"/>
    <n v="8152"/>
    <x v="0"/>
    <x v="5"/>
    <x v="5"/>
    <n v="1392574692"/>
    <n v="1389982692"/>
    <x v="1"/>
    <n v="105"/>
    <x v="0"/>
    <x v="11"/>
    <n v="125.41538461538462"/>
    <x v="0"/>
    <x v="4"/>
    <x v="11"/>
  </r>
  <r>
    <n v="1263"/>
    <x v="1263"/>
    <x v="1262"/>
    <n v="1500"/>
    <n v="1785"/>
    <x v="0"/>
    <x v="0"/>
    <x v="0"/>
    <n v="1396054800"/>
    <n v="1393034470"/>
    <x v="1"/>
    <n v="41"/>
    <x v="0"/>
    <x v="11"/>
    <n v="119"/>
    <x v="0"/>
    <x v="4"/>
    <x v="11"/>
  </r>
  <r>
    <n v="1264"/>
    <x v="1264"/>
    <x v="1263"/>
    <n v="650"/>
    <n v="1082"/>
    <x v="0"/>
    <x v="0"/>
    <x v="0"/>
    <n v="1383062083"/>
    <n v="1380556483"/>
    <x v="1"/>
    <n v="34"/>
    <x v="0"/>
    <x v="11"/>
    <n v="166.46153846153845"/>
    <x v="0"/>
    <x v="4"/>
    <x v="11"/>
  </r>
  <r>
    <n v="1265"/>
    <x v="1265"/>
    <x v="1264"/>
    <n v="3500"/>
    <n v="4170.17"/>
    <x v="0"/>
    <x v="0"/>
    <x v="0"/>
    <n v="1291131815"/>
    <n v="1287071015"/>
    <x v="1"/>
    <n v="66"/>
    <x v="0"/>
    <x v="11"/>
    <n v="119.14771428571429"/>
    <x v="0"/>
    <x v="4"/>
    <x v="11"/>
  </r>
  <r>
    <n v="1266"/>
    <x v="1266"/>
    <x v="1265"/>
    <n v="9500"/>
    <n v="9545"/>
    <x v="0"/>
    <x v="0"/>
    <x v="0"/>
    <n v="1389474145"/>
    <n v="1386882145"/>
    <x v="1"/>
    <n v="50"/>
    <x v="0"/>
    <x v="11"/>
    <n v="100.47368421052632"/>
    <x v="0"/>
    <x v="4"/>
    <x v="11"/>
  </r>
  <r>
    <n v="1267"/>
    <x v="1267"/>
    <x v="1266"/>
    <n v="22000"/>
    <n v="22396"/>
    <x v="0"/>
    <x v="0"/>
    <x v="0"/>
    <n v="1374674558"/>
    <n v="1372082558"/>
    <x v="1"/>
    <n v="159"/>
    <x v="0"/>
    <x v="11"/>
    <n v="101.8"/>
    <x v="0"/>
    <x v="4"/>
    <x v="11"/>
  </r>
  <r>
    <n v="1268"/>
    <x v="1268"/>
    <x v="1267"/>
    <n v="12000"/>
    <n v="14000"/>
    <x v="0"/>
    <x v="0"/>
    <x v="0"/>
    <n v="1379708247"/>
    <n v="1377116247"/>
    <x v="1"/>
    <n v="182"/>
    <x v="0"/>
    <x v="11"/>
    <n v="116.66666666666667"/>
    <x v="0"/>
    <x v="4"/>
    <x v="11"/>
  </r>
  <r>
    <n v="1269"/>
    <x v="1269"/>
    <x v="1268"/>
    <n v="18800"/>
    <n v="20426"/>
    <x v="0"/>
    <x v="0"/>
    <x v="0"/>
    <n v="1460764800"/>
    <n v="1458157512"/>
    <x v="1"/>
    <n v="206"/>
    <x v="0"/>
    <x v="11"/>
    <n v="108.64893617021276"/>
    <x v="0"/>
    <x v="4"/>
    <x v="11"/>
  </r>
  <r>
    <n v="1270"/>
    <x v="1270"/>
    <x v="1269"/>
    <n v="10000"/>
    <n v="11472"/>
    <x v="0"/>
    <x v="0"/>
    <x v="0"/>
    <n v="1332704042"/>
    <n v="1327523642"/>
    <x v="1"/>
    <n v="169"/>
    <x v="0"/>
    <x v="11"/>
    <n v="114.72"/>
    <x v="0"/>
    <x v="4"/>
    <x v="11"/>
  </r>
  <r>
    <n v="1271"/>
    <x v="1271"/>
    <x v="1270"/>
    <n v="7500"/>
    <n v="7635"/>
    <x v="0"/>
    <x v="0"/>
    <x v="0"/>
    <n v="1384363459"/>
    <n v="1381767859"/>
    <x v="1"/>
    <n v="31"/>
    <x v="0"/>
    <x v="11"/>
    <n v="101.8"/>
    <x v="0"/>
    <x v="4"/>
    <x v="11"/>
  </r>
  <r>
    <n v="1272"/>
    <x v="1272"/>
    <x v="1271"/>
    <n v="5000"/>
    <n v="5300"/>
    <x v="0"/>
    <x v="0"/>
    <x v="0"/>
    <n v="1276574400"/>
    <n v="1270576379"/>
    <x v="1"/>
    <n v="28"/>
    <x v="0"/>
    <x v="11"/>
    <n v="106"/>
    <x v="0"/>
    <x v="4"/>
    <x v="11"/>
  </r>
  <r>
    <n v="1273"/>
    <x v="1273"/>
    <x v="1272"/>
    <n v="4000"/>
    <n v="4140"/>
    <x v="0"/>
    <x v="5"/>
    <x v="5"/>
    <n v="1409506291"/>
    <n v="1406914291"/>
    <x v="1"/>
    <n v="54"/>
    <x v="0"/>
    <x v="11"/>
    <n v="103.49999999999999"/>
    <x v="0"/>
    <x v="4"/>
    <x v="11"/>
  </r>
  <r>
    <n v="1274"/>
    <x v="1274"/>
    <x v="1273"/>
    <n v="25000"/>
    <n v="38743.839999999997"/>
    <x v="0"/>
    <x v="0"/>
    <x v="0"/>
    <n v="1346344425"/>
    <n v="1343320425"/>
    <x v="1"/>
    <n v="467"/>
    <x v="0"/>
    <x v="11"/>
    <n v="154.97535999999999"/>
    <x v="0"/>
    <x v="4"/>
    <x v="11"/>
  </r>
  <r>
    <n v="1275"/>
    <x v="1275"/>
    <x v="1274"/>
    <n v="15000"/>
    <n v="24321.1"/>
    <x v="0"/>
    <x v="0"/>
    <x v="0"/>
    <n v="1375908587"/>
    <n v="1372884587"/>
    <x v="1"/>
    <n v="389"/>
    <x v="0"/>
    <x v="11"/>
    <n v="162.14066666666668"/>
    <x v="0"/>
    <x v="4"/>
    <x v="11"/>
  </r>
  <r>
    <n v="1276"/>
    <x v="1276"/>
    <x v="1275"/>
    <n v="3000"/>
    <n v="3132.63"/>
    <x v="0"/>
    <x v="0"/>
    <x v="0"/>
    <n v="1251777600"/>
    <n v="1247504047"/>
    <x v="1"/>
    <n v="68"/>
    <x v="0"/>
    <x v="11"/>
    <n v="104.42100000000001"/>
    <x v="0"/>
    <x v="4"/>
    <x v="11"/>
  </r>
  <r>
    <n v="1277"/>
    <x v="1277"/>
    <x v="1276"/>
    <n v="15000"/>
    <n v="15918.65"/>
    <x v="0"/>
    <x v="0"/>
    <x v="0"/>
    <n v="1346765347"/>
    <n v="1343741347"/>
    <x v="1"/>
    <n v="413"/>
    <x v="0"/>
    <x v="11"/>
    <n v="106.12433333333333"/>
    <x v="0"/>
    <x v="4"/>
    <x v="11"/>
  </r>
  <r>
    <n v="1278"/>
    <x v="1278"/>
    <x v="1277"/>
    <n v="6500"/>
    <n v="10071"/>
    <x v="0"/>
    <x v="0"/>
    <x v="0"/>
    <n v="1403661600"/>
    <n v="1401196766"/>
    <x v="1"/>
    <n v="190"/>
    <x v="0"/>
    <x v="11"/>
    <n v="154.93846153846152"/>
    <x v="0"/>
    <x v="4"/>
    <x v="11"/>
  </r>
  <r>
    <n v="1279"/>
    <x v="1279"/>
    <x v="1278"/>
    <n v="12516"/>
    <n v="13864.17"/>
    <x v="0"/>
    <x v="0"/>
    <x v="0"/>
    <n v="1395624170"/>
    <n v="1392171770"/>
    <x v="1"/>
    <n v="189"/>
    <x v="0"/>
    <x v="11"/>
    <n v="110.77157238734421"/>
    <x v="0"/>
    <x v="4"/>
    <x v="11"/>
  </r>
  <r>
    <n v="1280"/>
    <x v="1280"/>
    <x v="1279"/>
    <n v="15000"/>
    <n v="16636.78"/>
    <x v="0"/>
    <x v="0"/>
    <x v="0"/>
    <n v="1299003054"/>
    <n v="1291227054"/>
    <x v="1"/>
    <n v="130"/>
    <x v="0"/>
    <x v="11"/>
    <n v="110.91186666666665"/>
    <x v="0"/>
    <x v="4"/>
    <x v="11"/>
  </r>
  <r>
    <n v="1281"/>
    <x v="1281"/>
    <x v="1280"/>
    <n v="7000"/>
    <n v="7750"/>
    <x v="0"/>
    <x v="0"/>
    <x v="0"/>
    <n v="1375033836"/>
    <n v="1373305836"/>
    <x v="1"/>
    <n v="74"/>
    <x v="0"/>
    <x v="11"/>
    <n v="110.71428571428572"/>
    <x v="0"/>
    <x v="4"/>
    <x v="11"/>
  </r>
  <r>
    <n v="1282"/>
    <x v="1282"/>
    <x v="1281"/>
    <n v="15000"/>
    <n v="18542"/>
    <x v="0"/>
    <x v="0"/>
    <x v="0"/>
    <n v="1386565140"/>
    <n v="1383909855"/>
    <x v="1"/>
    <n v="274"/>
    <x v="0"/>
    <x v="11"/>
    <n v="123.61333333333333"/>
    <x v="0"/>
    <x v="4"/>
    <x v="11"/>
  </r>
  <r>
    <n v="1283"/>
    <x v="1283"/>
    <x v="1282"/>
    <n v="1000"/>
    <n v="2110.5"/>
    <x v="0"/>
    <x v="0"/>
    <x v="0"/>
    <n v="1362974400"/>
    <n v="1360948389"/>
    <x v="1"/>
    <n v="22"/>
    <x v="0"/>
    <x v="11"/>
    <n v="211.05"/>
    <x v="0"/>
    <x v="4"/>
    <x v="11"/>
  </r>
  <r>
    <n v="1284"/>
    <x v="1284"/>
    <x v="1283"/>
    <n v="2000"/>
    <n v="2020"/>
    <x v="0"/>
    <x v="0"/>
    <x v="0"/>
    <n v="1483203540"/>
    <n v="1481175482"/>
    <x v="0"/>
    <n v="31"/>
    <x v="0"/>
    <x v="6"/>
    <n v="101"/>
    <x v="0"/>
    <x v="1"/>
    <x v="6"/>
  </r>
  <r>
    <n v="1285"/>
    <x v="1285"/>
    <x v="1284"/>
    <n v="2000"/>
    <n v="2033"/>
    <x v="0"/>
    <x v="1"/>
    <x v="1"/>
    <n v="1434808775"/>
    <n v="1433512775"/>
    <x v="0"/>
    <n v="63"/>
    <x v="0"/>
    <x v="6"/>
    <n v="101.64999999999999"/>
    <x v="0"/>
    <x v="1"/>
    <x v="6"/>
  </r>
  <r>
    <n v="1286"/>
    <x v="1286"/>
    <x v="1285"/>
    <n v="1500"/>
    <n v="1625"/>
    <x v="0"/>
    <x v="1"/>
    <x v="1"/>
    <n v="1424181600"/>
    <n v="1423041227"/>
    <x v="0"/>
    <n v="20"/>
    <x v="0"/>
    <x v="6"/>
    <n v="108.33333333333333"/>
    <x v="0"/>
    <x v="1"/>
    <x v="6"/>
  </r>
  <r>
    <n v="1287"/>
    <x v="1287"/>
    <x v="1286"/>
    <n v="250"/>
    <n v="605"/>
    <x v="0"/>
    <x v="1"/>
    <x v="1"/>
    <n v="1434120856"/>
    <n v="1428936856"/>
    <x v="0"/>
    <n v="25"/>
    <x v="0"/>
    <x v="6"/>
    <n v="242"/>
    <x v="0"/>
    <x v="1"/>
    <x v="6"/>
  </r>
  <r>
    <n v="1288"/>
    <x v="1288"/>
    <x v="1287"/>
    <n v="4000"/>
    <n v="4018"/>
    <x v="0"/>
    <x v="0"/>
    <x v="0"/>
    <n v="1470801600"/>
    <n v="1468122163"/>
    <x v="0"/>
    <n v="61"/>
    <x v="0"/>
    <x v="6"/>
    <n v="100.44999999999999"/>
    <x v="0"/>
    <x v="1"/>
    <x v="6"/>
  </r>
  <r>
    <n v="1289"/>
    <x v="1289"/>
    <x v="1288"/>
    <n v="1500"/>
    <n v="1876"/>
    <x v="0"/>
    <x v="0"/>
    <x v="0"/>
    <n v="1483499645"/>
    <n v="1480907645"/>
    <x v="0"/>
    <n v="52"/>
    <x v="0"/>
    <x v="6"/>
    <n v="125.06666666666666"/>
    <x v="0"/>
    <x v="1"/>
    <x v="6"/>
  </r>
  <r>
    <n v="1290"/>
    <x v="1290"/>
    <x v="1289"/>
    <n v="3500"/>
    <n v="3800"/>
    <x v="0"/>
    <x v="0"/>
    <x v="0"/>
    <n v="1429772340"/>
    <n v="1427121931"/>
    <x v="0"/>
    <n v="86"/>
    <x v="0"/>
    <x v="6"/>
    <n v="108.57142857142857"/>
    <x v="0"/>
    <x v="1"/>
    <x v="6"/>
  </r>
  <r>
    <n v="1291"/>
    <x v="1291"/>
    <x v="1290"/>
    <n v="3000"/>
    <n v="4371"/>
    <x v="0"/>
    <x v="0"/>
    <x v="0"/>
    <n v="1428390000"/>
    <n v="1425224391"/>
    <x v="0"/>
    <n v="42"/>
    <x v="0"/>
    <x v="6"/>
    <n v="145.70000000000002"/>
    <x v="0"/>
    <x v="1"/>
    <x v="6"/>
  </r>
  <r>
    <n v="1292"/>
    <x v="1292"/>
    <x v="1291"/>
    <n v="1700"/>
    <n v="1870"/>
    <x v="0"/>
    <x v="1"/>
    <x v="1"/>
    <n v="1444172340"/>
    <n v="1441822828"/>
    <x v="0"/>
    <n v="52"/>
    <x v="0"/>
    <x v="6"/>
    <n v="110.00000000000001"/>
    <x v="0"/>
    <x v="1"/>
    <x v="6"/>
  </r>
  <r>
    <n v="1293"/>
    <x v="1293"/>
    <x v="1292"/>
    <n v="15000"/>
    <n v="15335"/>
    <x v="0"/>
    <x v="0"/>
    <x v="0"/>
    <n v="1447523371"/>
    <n v="1444927771"/>
    <x v="0"/>
    <n v="120"/>
    <x v="0"/>
    <x v="6"/>
    <n v="102.23333333333333"/>
    <x v="0"/>
    <x v="1"/>
    <x v="6"/>
  </r>
  <r>
    <n v="1294"/>
    <x v="1294"/>
    <x v="1293"/>
    <n v="500"/>
    <n v="610"/>
    <x v="0"/>
    <x v="1"/>
    <x v="1"/>
    <n v="1445252400"/>
    <n v="1443696797"/>
    <x v="0"/>
    <n v="22"/>
    <x v="0"/>
    <x v="6"/>
    <n v="122"/>
    <x v="0"/>
    <x v="1"/>
    <x v="6"/>
  </r>
  <r>
    <n v="1295"/>
    <x v="1295"/>
    <x v="1294"/>
    <n v="2500"/>
    <n v="2549"/>
    <x v="0"/>
    <x v="1"/>
    <x v="1"/>
    <n v="1438189200"/>
    <n v="1435585497"/>
    <x v="0"/>
    <n v="64"/>
    <x v="0"/>
    <x v="6"/>
    <n v="101.96000000000001"/>
    <x v="0"/>
    <x v="1"/>
    <x v="6"/>
  </r>
  <r>
    <n v="1296"/>
    <x v="1296"/>
    <x v="1295"/>
    <n v="850"/>
    <n v="1200"/>
    <x v="0"/>
    <x v="1"/>
    <x v="1"/>
    <n v="1457914373"/>
    <n v="1456189973"/>
    <x v="0"/>
    <n v="23"/>
    <x v="0"/>
    <x v="6"/>
    <n v="141.1764705882353"/>
    <x v="0"/>
    <x v="1"/>
    <x v="6"/>
  </r>
  <r>
    <n v="1297"/>
    <x v="1297"/>
    <x v="1296"/>
    <n v="20000"/>
    <n v="21905"/>
    <x v="0"/>
    <x v="0"/>
    <x v="0"/>
    <n v="1462125358"/>
    <n v="1459533358"/>
    <x v="0"/>
    <n v="238"/>
    <x v="0"/>
    <x v="6"/>
    <n v="109.52500000000001"/>
    <x v="0"/>
    <x v="1"/>
    <x v="6"/>
  </r>
  <r>
    <n v="1298"/>
    <x v="1298"/>
    <x v="1297"/>
    <n v="2000"/>
    <n v="2093"/>
    <x v="0"/>
    <x v="1"/>
    <x v="1"/>
    <n v="1461860432"/>
    <n v="1459268432"/>
    <x v="0"/>
    <n v="33"/>
    <x v="0"/>
    <x v="6"/>
    <n v="104.65"/>
    <x v="0"/>
    <x v="1"/>
    <x v="6"/>
  </r>
  <r>
    <n v="1299"/>
    <x v="1299"/>
    <x v="1298"/>
    <n v="3500"/>
    <n v="4340"/>
    <x v="0"/>
    <x v="0"/>
    <x v="0"/>
    <n v="1436902359"/>
    <n v="1434310359"/>
    <x v="0"/>
    <n v="32"/>
    <x v="0"/>
    <x v="6"/>
    <n v="124"/>
    <x v="0"/>
    <x v="1"/>
    <x v="6"/>
  </r>
  <r>
    <n v="1300"/>
    <x v="1300"/>
    <x v="1299"/>
    <n v="3000"/>
    <n v="4050"/>
    <x v="0"/>
    <x v="0"/>
    <x v="0"/>
    <n v="1464807420"/>
    <n v="1461427938"/>
    <x v="0"/>
    <n v="24"/>
    <x v="0"/>
    <x v="6"/>
    <n v="135"/>
    <x v="0"/>
    <x v="1"/>
    <x v="6"/>
  </r>
  <r>
    <n v="1301"/>
    <x v="1301"/>
    <x v="1300"/>
    <n v="2000"/>
    <n v="2055"/>
    <x v="0"/>
    <x v="0"/>
    <x v="0"/>
    <n v="1437447600"/>
    <n v="1436551178"/>
    <x v="0"/>
    <n v="29"/>
    <x v="0"/>
    <x v="6"/>
    <n v="102.75000000000001"/>
    <x v="0"/>
    <x v="1"/>
    <x v="6"/>
  </r>
  <r>
    <n v="1302"/>
    <x v="1302"/>
    <x v="1301"/>
    <n v="2500"/>
    <n v="2500"/>
    <x v="0"/>
    <x v="0"/>
    <x v="0"/>
    <n v="1480559011"/>
    <n v="1477963411"/>
    <x v="0"/>
    <n v="50"/>
    <x v="0"/>
    <x v="6"/>
    <n v="100"/>
    <x v="0"/>
    <x v="1"/>
    <x v="6"/>
  </r>
  <r>
    <n v="1303"/>
    <x v="1303"/>
    <x v="1302"/>
    <n v="3500"/>
    <n v="4559.13"/>
    <x v="0"/>
    <x v="1"/>
    <x v="1"/>
    <n v="1469962800"/>
    <n v="1468578920"/>
    <x v="0"/>
    <n v="108"/>
    <x v="0"/>
    <x v="6"/>
    <n v="130.26085714285716"/>
    <x v="0"/>
    <x v="1"/>
    <x v="6"/>
  </r>
  <r>
    <n v="1304"/>
    <x v="1304"/>
    <x v="1303"/>
    <n v="40000"/>
    <n v="15851"/>
    <x v="1"/>
    <x v="1"/>
    <x v="1"/>
    <n v="1489376405"/>
    <n v="1484196005"/>
    <x v="0"/>
    <n v="104"/>
    <x v="1"/>
    <x v="8"/>
    <n v="39.627499999999998"/>
    <x v="0"/>
    <x v="2"/>
    <x v="8"/>
  </r>
  <r>
    <n v="1305"/>
    <x v="1305"/>
    <x v="1304"/>
    <n v="30000"/>
    <n v="7793"/>
    <x v="1"/>
    <x v="0"/>
    <x v="0"/>
    <n v="1469122200"/>
    <n v="1466611108"/>
    <x v="0"/>
    <n v="86"/>
    <x v="1"/>
    <x v="8"/>
    <n v="25.976666666666663"/>
    <x v="0"/>
    <x v="2"/>
    <x v="8"/>
  </r>
  <r>
    <n v="1306"/>
    <x v="1306"/>
    <x v="1305"/>
    <n v="110000"/>
    <n v="71771"/>
    <x v="1"/>
    <x v="0"/>
    <x v="0"/>
    <n v="1417690734"/>
    <n v="1415098734"/>
    <x v="0"/>
    <n v="356"/>
    <x v="1"/>
    <x v="8"/>
    <n v="65.24636363636364"/>
    <x v="0"/>
    <x v="2"/>
    <x v="8"/>
  </r>
  <r>
    <n v="1307"/>
    <x v="1307"/>
    <x v="1306"/>
    <n v="50000"/>
    <n v="5757"/>
    <x v="1"/>
    <x v="0"/>
    <x v="0"/>
    <n v="1455710679"/>
    <n v="1453118679"/>
    <x v="0"/>
    <n v="45"/>
    <x v="1"/>
    <x v="8"/>
    <n v="11.514000000000001"/>
    <x v="0"/>
    <x v="2"/>
    <x v="8"/>
  </r>
  <r>
    <n v="1308"/>
    <x v="1308"/>
    <x v="1307"/>
    <n v="10000"/>
    <n v="1136"/>
    <x v="1"/>
    <x v="0"/>
    <x v="0"/>
    <n v="1475937812"/>
    <n v="1472481812"/>
    <x v="0"/>
    <n v="38"/>
    <x v="1"/>
    <x v="8"/>
    <n v="11.360000000000001"/>
    <x v="0"/>
    <x v="2"/>
    <x v="8"/>
  </r>
  <r>
    <n v="1309"/>
    <x v="1309"/>
    <x v="1308"/>
    <n v="11500"/>
    <n v="12879"/>
    <x v="1"/>
    <x v="0"/>
    <x v="0"/>
    <n v="1444943468"/>
    <n v="1441919468"/>
    <x v="0"/>
    <n v="35"/>
    <x v="1"/>
    <x v="8"/>
    <n v="111.99130434782609"/>
    <x v="0"/>
    <x v="2"/>
    <x v="8"/>
  </r>
  <r>
    <n v="1310"/>
    <x v="1310"/>
    <x v="1309"/>
    <n v="20000"/>
    <n v="3100"/>
    <x v="1"/>
    <x v="0"/>
    <x v="0"/>
    <n v="1471622450"/>
    <n v="1467734450"/>
    <x v="0"/>
    <n v="24"/>
    <x v="1"/>
    <x v="8"/>
    <n v="15.5"/>
    <x v="0"/>
    <x v="2"/>
    <x v="8"/>
  </r>
  <r>
    <n v="1311"/>
    <x v="1311"/>
    <x v="1310"/>
    <n v="250000"/>
    <n v="80070"/>
    <x v="1"/>
    <x v="0"/>
    <x v="0"/>
    <n v="1480536919"/>
    <n v="1477509319"/>
    <x v="0"/>
    <n v="100"/>
    <x v="1"/>
    <x v="8"/>
    <n v="32.027999999999999"/>
    <x v="0"/>
    <x v="2"/>
    <x v="8"/>
  </r>
  <r>
    <n v="1312"/>
    <x v="1312"/>
    <x v="1311"/>
    <n v="4600"/>
    <n v="28"/>
    <x v="1"/>
    <x v="0"/>
    <x v="0"/>
    <n v="1429375922"/>
    <n v="1426783922"/>
    <x v="0"/>
    <n v="1"/>
    <x v="1"/>
    <x v="8"/>
    <n v="0.60869565217391308"/>
    <x v="0"/>
    <x v="2"/>
    <x v="8"/>
  </r>
  <r>
    <n v="1313"/>
    <x v="1313"/>
    <x v="1312"/>
    <n v="40000"/>
    <n v="12446"/>
    <x v="1"/>
    <x v="0"/>
    <x v="0"/>
    <n v="1457024514"/>
    <n v="1454432514"/>
    <x v="0"/>
    <n v="122"/>
    <x v="1"/>
    <x v="8"/>
    <n v="31.114999999999998"/>
    <x v="0"/>
    <x v="2"/>
    <x v="8"/>
  </r>
  <r>
    <n v="1314"/>
    <x v="1314"/>
    <x v="664"/>
    <n v="180000"/>
    <n v="2028"/>
    <x v="1"/>
    <x v="0"/>
    <x v="0"/>
    <n v="1477065860"/>
    <n v="1471881860"/>
    <x v="0"/>
    <n v="11"/>
    <x v="1"/>
    <x v="8"/>
    <n v="1.1266666666666667"/>
    <x v="0"/>
    <x v="2"/>
    <x v="8"/>
  </r>
  <r>
    <n v="1315"/>
    <x v="1315"/>
    <x v="1313"/>
    <n v="100000"/>
    <n v="40404"/>
    <x v="1"/>
    <x v="0"/>
    <x v="0"/>
    <n v="1446771600"/>
    <n v="1443700648"/>
    <x v="0"/>
    <n v="248"/>
    <x v="1"/>
    <x v="8"/>
    <n v="40.404000000000003"/>
    <x v="0"/>
    <x v="2"/>
    <x v="8"/>
  </r>
  <r>
    <n v="1316"/>
    <x v="1316"/>
    <x v="1314"/>
    <n v="75000"/>
    <n v="1"/>
    <x v="1"/>
    <x v="0"/>
    <x v="0"/>
    <n v="1456700709"/>
    <n v="1453676709"/>
    <x v="0"/>
    <n v="1"/>
    <x v="1"/>
    <x v="8"/>
    <n v="1.3333333333333333E-3"/>
    <x v="0"/>
    <x v="2"/>
    <x v="8"/>
  </r>
  <r>
    <n v="1317"/>
    <x v="1317"/>
    <x v="1315"/>
    <n v="200000"/>
    <n v="11467"/>
    <x v="1"/>
    <x v="8"/>
    <x v="7"/>
    <n v="1469109600"/>
    <n v="1464586746"/>
    <x v="0"/>
    <n v="19"/>
    <x v="1"/>
    <x v="8"/>
    <n v="5.7334999999999994"/>
    <x v="0"/>
    <x v="2"/>
    <x v="8"/>
  </r>
  <r>
    <n v="1318"/>
    <x v="1318"/>
    <x v="1316"/>
    <n v="40000"/>
    <n v="6130"/>
    <x v="1"/>
    <x v="0"/>
    <x v="0"/>
    <n v="1420938172"/>
    <n v="1418346172"/>
    <x v="0"/>
    <n v="135"/>
    <x v="1"/>
    <x v="8"/>
    <n v="15.324999999999999"/>
    <x v="0"/>
    <x v="2"/>
    <x v="8"/>
  </r>
  <r>
    <n v="1319"/>
    <x v="1319"/>
    <x v="1317"/>
    <n v="5800"/>
    <n v="876"/>
    <x v="1"/>
    <x v="1"/>
    <x v="1"/>
    <n v="1405094400"/>
    <n v="1403810965"/>
    <x v="0"/>
    <n v="9"/>
    <x v="1"/>
    <x v="8"/>
    <n v="15.103448275862069"/>
    <x v="0"/>
    <x v="2"/>
    <x v="8"/>
  </r>
  <r>
    <n v="1320"/>
    <x v="1320"/>
    <x v="1318"/>
    <n v="100000"/>
    <n v="503"/>
    <x v="1"/>
    <x v="9"/>
    <x v="3"/>
    <n v="1483138800"/>
    <n v="1480610046"/>
    <x v="0"/>
    <n v="3"/>
    <x v="1"/>
    <x v="8"/>
    <n v="0.503"/>
    <x v="0"/>
    <x v="2"/>
    <x v="8"/>
  </r>
  <r>
    <n v="1321"/>
    <x v="1321"/>
    <x v="1319"/>
    <n v="462000"/>
    <n v="6019"/>
    <x v="1"/>
    <x v="11"/>
    <x v="9"/>
    <n v="1482515937"/>
    <n v="1479923937"/>
    <x v="0"/>
    <n v="7"/>
    <x v="1"/>
    <x v="8"/>
    <n v="1.3028138528138529"/>
    <x v="0"/>
    <x v="2"/>
    <x v="8"/>
  </r>
  <r>
    <n v="1322"/>
    <x v="1322"/>
    <x v="1320"/>
    <n v="35000"/>
    <n v="106"/>
    <x v="1"/>
    <x v="1"/>
    <x v="1"/>
    <n v="1432223125"/>
    <n v="1429631125"/>
    <x v="0"/>
    <n v="4"/>
    <x v="1"/>
    <x v="8"/>
    <n v="0.30285714285714288"/>
    <x v="0"/>
    <x v="2"/>
    <x v="8"/>
  </r>
  <r>
    <n v="1323"/>
    <x v="1323"/>
    <x v="1321"/>
    <n v="15000"/>
    <n v="1332"/>
    <x v="1"/>
    <x v="0"/>
    <x v="0"/>
    <n v="1461653700"/>
    <n v="1458665146"/>
    <x v="0"/>
    <n v="44"/>
    <x v="1"/>
    <x v="8"/>
    <n v="8.8800000000000008"/>
    <x v="0"/>
    <x v="2"/>
    <x v="8"/>
  </r>
  <r>
    <n v="1324"/>
    <x v="1324"/>
    <x v="1322"/>
    <n v="50000"/>
    <n v="4920"/>
    <x v="1"/>
    <x v="0"/>
    <x v="0"/>
    <n v="1476371552"/>
    <n v="1473779552"/>
    <x v="0"/>
    <n v="90"/>
    <x v="1"/>
    <x v="8"/>
    <n v="9.84"/>
    <x v="0"/>
    <x v="2"/>
    <x v="8"/>
  </r>
  <r>
    <n v="1325"/>
    <x v="1325"/>
    <x v="1323"/>
    <n v="20000"/>
    <n v="486"/>
    <x v="1"/>
    <x v="0"/>
    <x v="0"/>
    <n v="1483063435"/>
    <n v="1480471435"/>
    <x v="0"/>
    <n v="8"/>
    <x v="1"/>
    <x v="8"/>
    <n v="2.4299999999999997"/>
    <x v="0"/>
    <x v="2"/>
    <x v="8"/>
  </r>
  <r>
    <n v="1326"/>
    <x v="1326"/>
    <x v="1324"/>
    <n v="100000"/>
    <n v="1130"/>
    <x v="1"/>
    <x v="0"/>
    <x v="0"/>
    <n v="1421348428"/>
    <n v="1417460428"/>
    <x v="0"/>
    <n v="11"/>
    <x v="1"/>
    <x v="8"/>
    <n v="1.1299999999999999"/>
    <x v="0"/>
    <x v="2"/>
    <x v="8"/>
  </r>
  <r>
    <n v="1327"/>
    <x v="1327"/>
    <x v="1325"/>
    <n v="48000"/>
    <n v="1705"/>
    <x v="1"/>
    <x v="0"/>
    <x v="0"/>
    <n v="1432916235"/>
    <n v="1430324235"/>
    <x v="0"/>
    <n v="41"/>
    <x v="1"/>
    <x v="8"/>
    <n v="3.5520833333333335"/>
    <x v="0"/>
    <x v="2"/>
    <x v="8"/>
  </r>
  <r>
    <n v="1328"/>
    <x v="1328"/>
    <x v="1326"/>
    <n v="75000"/>
    <n v="1748"/>
    <x v="1"/>
    <x v="0"/>
    <x v="0"/>
    <n v="1476458734"/>
    <n v="1472570734"/>
    <x v="0"/>
    <n v="15"/>
    <x v="1"/>
    <x v="8"/>
    <n v="2.3306666666666667"/>
    <x v="0"/>
    <x v="2"/>
    <x v="8"/>
  </r>
  <r>
    <n v="1329"/>
    <x v="1329"/>
    <x v="1327"/>
    <n v="50000"/>
    <n v="408"/>
    <x v="1"/>
    <x v="0"/>
    <x v="0"/>
    <n v="1417501145"/>
    <n v="1414041545"/>
    <x v="0"/>
    <n v="9"/>
    <x v="1"/>
    <x v="8"/>
    <n v="0.81600000000000006"/>
    <x v="0"/>
    <x v="2"/>
    <x v="8"/>
  </r>
  <r>
    <n v="1330"/>
    <x v="1330"/>
    <x v="1328"/>
    <n v="35000"/>
    <n v="7873"/>
    <x v="1"/>
    <x v="0"/>
    <x v="0"/>
    <n v="1467432000"/>
    <n v="1464763109"/>
    <x v="0"/>
    <n v="50"/>
    <x v="1"/>
    <x v="8"/>
    <n v="22.494285714285713"/>
    <x v="0"/>
    <x v="2"/>
    <x v="8"/>
  </r>
  <r>
    <n v="1331"/>
    <x v="1331"/>
    <x v="1329"/>
    <n v="250000"/>
    <n v="3417"/>
    <x v="1"/>
    <x v="0"/>
    <x v="0"/>
    <n v="1471435554"/>
    <n v="1468843554"/>
    <x v="0"/>
    <n v="34"/>
    <x v="1"/>
    <x v="8"/>
    <n v="1.3668"/>
    <x v="0"/>
    <x v="2"/>
    <x v="8"/>
  </r>
  <r>
    <n v="1332"/>
    <x v="1332"/>
    <x v="1330"/>
    <n v="10115"/>
    <n v="0"/>
    <x v="1"/>
    <x v="16"/>
    <x v="11"/>
    <n v="1485480408"/>
    <n v="1482888408"/>
    <x v="0"/>
    <n v="0"/>
    <x v="1"/>
    <x v="8"/>
    <n v="0"/>
    <x v="0"/>
    <x v="2"/>
    <x v="8"/>
  </r>
  <r>
    <n v="1333"/>
    <x v="1333"/>
    <x v="1331"/>
    <n v="2500"/>
    <n v="0"/>
    <x v="1"/>
    <x v="2"/>
    <x v="2"/>
    <n v="1405478025"/>
    <n v="1402886025"/>
    <x v="0"/>
    <n v="0"/>
    <x v="1"/>
    <x v="8"/>
    <n v="0"/>
    <x v="0"/>
    <x v="2"/>
    <x v="8"/>
  </r>
  <r>
    <n v="1334"/>
    <x v="1334"/>
    <x v="1332"/>
    <n v="133000"/>
    <n v="14303"/>
    <x v="1"/>
    <x v="0"/>
    <x v="0"/>
    <n v="1457721287"/>
    <n v="1455129287"/>
    <x v="0"/>
    <n v="276"/>
    <x v="1"/>
    <x v="8"/>
    <n v="10.754135338345865"/>
    <x v="0"/>
    <x v="2"/>
    <x v="8"/>
  </r>
  <r>
    <n v="1335"/>
    <x v="1335"/>
    <x v="1333"/>
    <n v="25000"/>
    <n v="4940"/>
    <x v="1"/>
    <x v="0"/>
    <x v="0"/>
    <n v="1449354502"/>
    <n v="1446762502"/>
    <x v="0"/>
    <n v="16"/>
    <x v="1"/>
    <x v="8"/>
    <n v="19.759999999999998"/>
    <x v="0"/>
    <x v="2"/>
    <x v="8"/>
  </r>
  <r>
    <n v="1336"/>
    <x v="1336"/>
    <x v="1334"/>
    <n v="100000"/>
    <n v="84947"/>
    <x v="1"/>
    <x v="0"/>
    <x v="0"/>
    <n v="1418849028"/>
    <n v="1415825028"/>
    <x v="0"/>
    <n v="224"/>
    <x v="1"/>
    <x v="8"/>
    <n v="84.946999999999989"/>
    <x v="0"/>
    <x v="2"/>
    <x v="8"/>
  </r>
  <r>
    <n v="1337"/>
    <x v="1337"/>
    <x v="1335"/>
    <n v="50000"/>
    <n v="24691"/>
    <x v="1"/>
    <x v="0"/>
    <x v="0"/>
    <n v="1488549079"/>
    <n v="1485957079"/>
    <x v="0"/>
    <n v="140"/>
    <x v="1"/>
    <x v="8"/>
    <n v="49.381999999999998"/>
    <x v="0"/>
    <x v="2"/>
    <x v="8"/>
  </r>
  <r>
    <n v="1338"/>
    <x v="1338"/>
    <x v="1336"/>
    <n v="30000"/>
    <n v="991"/>
    <x v="1"/>
    <x v="0"/>
    <x v="0"/>
    <n v="1438543033"/>
    <n v="1435951033"/>
    <x v="0"/>
    <n v="15"/>
    <x v="1"/>
    <x v="8"/>
    <n v="3.3033333333333332"/>
    <x v="0"/>
    <x v="2"/>
    <x v="8"/>
  </r>
  <r>
    <n v="1339"/>
    <x v="1339"/>
    <x v="1337"/>
    <n v="50000"/>
    <n v="3317"/>
    <x v="1"/>
    <x v="0"/>
    <x v="0"/>
    <n v="1418056315"/>
    <n v="1414164715"/>
    <x v="0"/>
    <n v="37"/>
    <x v="1"/>
    <x v="8"/>
    <n v="6.6339999999999995"/>
    <x v="0"/>
    <x v="2"/>
    <x v="8"/>
  </r>
  <r>
    <n v="1340"/>
    <x v="1340"/>
    <x v="1338"/>
    <n v="1680"/>
    <n v="0"/>
    <x v="1"/>
    <x v="0"/>
    <x v="0"/>
    <n v="1408112253"/>
    <n v="1405520253"/>
    <x v="0"/>
    <n v="0"/>
    <x v="1"/>
    <x v="8"/>
    <n v="0"/>
    <x v="0"/>
    <x v="2"/>
    <x v="8"/>
  </r>
  <r>
    <n v="1341"/>
    <x v="1341"/>
    <x v="1339"/>
    <n v="25000"/>
    <n v="17590"/>
    <x v="1"/>
    <x v="1"/>
    <x v="1"/>
    <n v="1475333917"/>
    <n v="1472569117"/>
    <x v="0"/>
    <n v="46"/>
    <x v="1"/>
    <x v="8"/>
    <n v="70.36"/>
    <x v="0"/>
    <x v="2"/>
    <x v="8"/>
  </r>
  <r>
    <n v="1342"/>
    <x v="1342"/>
    <x v="1340"/>
    <n v="50000"/>
    <n v="100"/>
    <x v="1"/>
    <x v="0"/>
    <x v="0"/>
    <n v="1437161739"/>
    <n v="1434569739"/>
    <x v="0"/>
    <n v="1"/>
    <x v="1"/>
    <x v="8"/>
    <n v="0.2"/>
    <x v="0"/>
    <x v="2"/>
    <x v="8"/>
  </r>
  <r>
    <n v="1343"/>
    <x v="1343"/>
    <x v="1341"/>
    <n v="50000"/>
    <n v="51149"/>
    <x v="1"/>
    <x v="0"/>
    <x v="0"/>
    <n v="1471579140"/>
    <n v="1466512683"/>
    <x v="0"/>
    <n v="323"/>
    <x v="1"/>
    <x v="8"/>
    <n v="102.298"/>
    <x v="0"/>
    <x v="2"/>
    <x v="8"/>
  </r>
  <r>
    <n v="1344"/>
    <x v="1344"/>
    <x v="1342"/>
    <n v="1500"/>
    <n v="5666"/>
    <x v="0"/>
    <x v="5"/>
    <x v="5"/>
    <n v="1467313039"/>
    <n v="1464807439"/>
    <x v="0"/>
    <n v="139"/>
    <x v="0"/>
    <x v="9"/>
    <n v="377.73333333333335"/>
    <x v="0"/>
    <x v="3"/>
    <x v="9"/>
  </r>
  <r>
    <n v="1345"/>
    <x v="1345"/>
    <x v="1343"/>
    <n v="300"/>
    <n v="375"/>
    <x v="0"/>
    <x v="0"/>
    <x v="0"/>
    <n v="1405366359"/>
    <n v="1402342359"/>
    <x v="0"/>
    <n v="7"/>
    <x v="0"/>
    <x v="9"/>
    <n v="125"/>
    <x v="0"/>
    <x v="3"/>
    <x v="9"/>
  </r>
  <r>
    <n v="1346"/>
    <x v="1346"/>
    <x v="1344"/>
    <n v="4900"/>
    <n v="7219"/>
    <x v="0"/>
    <x v="0"/>
    <x v="0"/>
    <n v="1372297751"/>
    <n v="1369705751"/>
    <x v="0"/>
    <n v="149"/>
    <x v="0"/>
    <x v="9"/>
    <n v="147.32653061224491"/>
    <x v="0"/>
    <x v="3"/>
    <x v="9"/>
  </r>
  <r>
    <n v="1347"/>
    <x v="1347"/>
    <x v="1345"/>
    <n v="2500"/>
    <n v="2555"/>
    <x v="0"/>
    <x v="0"/>
    <x v="0"/>
    <n v="1425741525"/>
    <n v="1423149525"/>
    <x v="0"/>
    <n v="31"/>
    <x v="0"/>
    <x v="9"/>
    <n v="102.2"/>
    <x v="0"/>
    <x v="3"/>
    <x v="9"/>
  </r>
  <r>
    <n v="1348"/>
    <x v="1348"/>
    <x v="1346"/>
    <n v="5875"/>
    <n v="5985"/>
    <x v="0"/>
    <x v="0"/>
    <x v="0"/>
    <n v="1418904533"/>
    <n v="1416485333"/>
    <x v="0"/>
    <n v="26"/>
    <x v="0"/>
    <x v="9"/>
    <n v="101.8723404255319"/>
    <x v="0"/>
    <x v="3"/>
    <x v="9"/>
  </r>
  <r>
    <n v="1349"/>
    <x v="1349"/>
    <x v="1347"/>
    <n v="5000"/>
    <n v="10210"/>
    <x v="0"/>
    <x v="5"/>
    <x v="5"/>
    <n v="1450249140"/>
    <n v="1447055935"/>
    <x v="0"/>
    <n v="172"/>
    <x v="0"/>
    <x v="9"/>
    <n v="204.2"/>
    <x v="0"/>
    <x v="3"/>
    <x v="9"/>
  </r>
  <r>
    <n v="1350"/>
    <x v="1350"/>
    <x v="1348"/>
    <n v="5000"/>
    <n v="5202.5"/>
    <x v="0"/>
    <x v="0"/>
    <x v="0"/>
    <n v="1451089134"/>
    <n v="1448497134"/>
    <x v="0"/>
    <n v="78"/>
    <x v="0"/>
    <x v="9"/>
    <n v="104.05"/>
    <x v="0"/>
    <x v="3"/>
    <x v="9"/>
  </r>
  <r>
    <n v="1351"/>
    <x v="1351"/>
    <x v="1349"/>
    <n v="20000"/>
    <n v="20253"/>
    <x v="0"/>
    <x v="0"/>
    <x v="0"/>
    <n v="1455299144"/>
    <n v="1452707144"/>
    <x v="0"/>
    <n v="120"/>
    <x v="0"/>
    <x v="9"/>
    <n v="101.265"/>
    <x v="0"/>
    <x v="3"/>
    <x v="9"/>
  </r>
  <r>
    <n v="1352"/>
    <x v="1352"/>
    <x v="1350"/>
    <n v="10000"/>
    <n v="13614"/>
    <x v="0"/>
    <x v="0"/>
    <x v="0"/>
    <n v="1441425540"/>
    <n v="1436968366"/>
    <x v="0"/>
    <n v="227"/>
    <x v="0"/>
    <x v="9"/>
    <n v="136.13999999999999"/>
    <x v="0"/>
    <x v="3"/>
    <x v="9"/>
  </r>
  <r>
    <n v="1353"/>
    <x v="1353"/>
    <x v="1351"/>
    <n v="1000"/>
    <n v="1336"/>
    <x v="0"/>
    <x v="0"/>
    <x v="0"/>
    <n v="1362960000"/>
    <n v="1359946188"/>
    <x v="0"/>
    <n v="42"/>
    <x v="0"/>
    <x v="9"/>
    <n v="133.6"/>
    <x v="0"/>
    <x v="3"/>
    <x v="9"/>
  </r>
  <r>
    <n v="1354"/>
    <x v="1354"/>
    <x v="1352"/>
    <n v="1200"/>
    <n v="1563"/>
    <x v="0"/>
    <x v="1"/>
    <x v="1"/>
    <n v="1465672979"/>
    <n v="1463080979"/>
    <x v="0"/>
    <n v="64"/>
    <x v="0"/>
    <x v="9"/>
    <n v="130.25"/>
    <x v="0"/>
    <x v="3"/>
    <x v="9"/>
  </r>
  <r>
    <n v="1355"/>
    <x v="1355"/>
    <x v="1353"/>
    <n v="2500"/>
    <n v="3067"/>
    <x v="0"/>
    <x v="1"/>
    <x v="1"/>
    <n v="1354269600"/>
    <n v="1351663605"/>
    <x v="0"/>
    <n v="121"/>
    <x v="0"/>
    <x v="9"/>
    <n v="122.67999999999999"/>
    <x v="0"/>
    <x v="3"/>
    <x v="9"/>
  </r>
  <r>
    <n v="1356"/>
    <x v="1356"/>
    <x v="1354"/>
    <n v="3400"/>
    <n v="6215.56"/>
    <x v="0"/>
    <x v="0"/>
    <x v="0"/>
    <n v="1372985760"/>
    <n v="1370393760"/>
    <x v="0"/>
    <n v="87"/>
    <x v="0"/>
    <x v="9"/>
    <n v="182.81058823529412"/>
    <x v="0"/>
    <x v="3"/>
    <x v="9"/>
  </r>
  <r>
    <n v="1357"/>
    <x v="1357"/>
    <x v="1355"/>
    <n v="2000"/>
    <n v="2506"/>
    <x v="0"/>
    <x v="0"/>
    <x v="0"/>
    <n v="1362117540"/>
    <n v="1359587137"/>
    <x v="0"/>
    <n v="65"/>
    <x v="0"/>
    <x v="9"/>
    <n v="125.29999999999998"/>
    <x v="0"/>
    <x v="3"/>
    <x v="9"/>
  </r>
  <r>
    <n v="1358"/>
    <x v="1358"/>
    <x v="1356"/>
    <n v="3000"/>
    <n v="3350"/>
    <x v="0"/>
    <x v="0"/>
    <x v="0"/>
    <n v="1309009323"/>
    <n v="1306417323"/>
    <x v="0"/>
    <n v="49"/>
    <x v="0"/>
    <x v="9"/>
    <n v="111.66666666666667"/>
    <x v="0"/>
    <x v="3"/>
    <x v="9"/>
  </r>
  <r>
    <n v="1359"/>
    <x v="1359"/>
    <x v="1357"/>
    <n v="660"/>
    <n v="764"/>
    <x v="0"/>
    <x v="0"/>
    <x v="0"/>
    <n v="1309980790"/>
    <n v="1304623990"/>
    <x v="0"/>
    <n v="19"/>
    <x v="0"/>
    <x v="9"/>
    <n v="115.75757575757575"/>
    <x v="0"/>
    <x v="3"/>
    <x v="9"/>
  </r>
  <r>
    <n v="1360"/>
    <x v="1360"/>
    <x v="1358"/>
    <n v="1500"/>
    <n v="2598"/>
    <x v="0"/>
    <x v="0"/>
    <x v="0"/>
    <n v="1343943420"/>
    <n v="1341524220"/>
    <x v="0"/>
    <n v="81"/>
    <x v="0"/>
    <x v="9"/>
    <n v="173.2"/>
    <x v="0"/>
    <x v="3"/>
    <x v="9"/>
  </r>
  <r>
    <n v="1361"/>
    <x v="1361"/>
    <x v="1359"/>
    <n v="6000"/>
    <n v="7559"/>
    <x v="0"/>
    <x v="1"/>
    <x v="1"/>
    <n v="1403370772"/>
    <n v="1400778772"/>
    <x v="0"/>
    <n v="264"/>
    <x v="0"/>
    <x v="9"/>
    <n v="125.98333333333333"/>
    <x v="0"/>
    <x v="3"/>
    <x v="9"/>
  </r>
  <r>
    <n v="1362"/>
    <x v="1362"/>
    <x v="1360"/>
    <n v="1000"/>
    <n v="1091"/>
    <x v="0"/>
    <x v="0"/>
    <x v="0"/>
    <n v="1378592731"/>
    <n v="1373408731"/>
    <x v="0"/>
    <n v="25"/>
    <x v="0"/>
    <x v="9"/>
    <n v="109.1"/>
    <x v="0"/>
    <x v="3"/>
    <x v="9"/>
  </r>
  <r>
    <n v="1363"/>
    <x v="1363"/>
    <x v="1361"/>
    <n v="200"/>
    <n v="200"/>
    <x v="0"/>
    <x v="0"/>
    <x v="0"/>
    <n v="1455523140"/>
    <n v="1453925727"/>
    <x v="0"/>
    <n v="5"/>
    <x v="0"/>
    <x v="9"/>
    <n v="100"/>
    <x v="0"/>
    <x v="3"/>
    <x v="9"/>
  </r>
  <r>
    <n v="1364"/>
    <x v="1364"/>
    <x v="1362"/>
    <n v="42000"/>
    <n v="49830"/>
    <x v="0"/>
    <x v="8"/>
    <x v="7"/>
    <n v="1420648906"/>
    <n v="1415464906"/>
    <x v="0"/>
    <n v="144"/>
    <x v="0"/>
    <x v="11"/>
    <n v="118.64285714285714"/>
    <x v="0"/>
    <x v="4"/>
    <x v="11"/>
  </r>
  <r>
    <n v="1365"/>
    <x v="1365"/>
    <x v="1363"/>
    <n v="7500"/>
    <n v="7520"/>
    <x v="0"/>
    <x v="0"/>
    <x v="0"/>
    <n v="1426523752"/>
    <n v="1423935352"/>
    <x v="0"/>
    <n v="92"/>
    <x v="0"/>
    <x v="11"/>
    <n v="100.26666666666667"/>
    <x v="0"/>
    <x v="4"/>
    <x v="11"/>
  </r>
  <r>
    <n v="1366"/>
    <x v="1366"/>
    <x v="1364"/>
    <n v="7500"/>
    <n v="9486.69"/>
    <x v="0"/>
    <x v="0"/>
    <x v="0"/>
    <n v="1417049663"/>
    <n v="1413158063"/>
    <x v="0"/>
    <n v="147"/>
    <x v="0"/>
    <x v="11"/>
    <n v="126.48920000000001"/>
    <x v="0"/>
    <x v="4"/>
    <x v="11"/>
  </r>
  <r>
    <n v="1367"/>
    <x v="1367"/>
    <x v="1365"/>
    <n v="5000"/>
    <n v="5713"/>
    <x v="0"/>
    <x v="0"/>
    <x v="0"/>
    <n v="1447463050"/>
    <n v="1444867450"/>
    <x v="0"/>
    <n v="90"/>
    <x v="0"/>
    <x v="11"/>
    <n v="114.26"/>
    <x v="0"/>
    <x v="4"/>
    <x v="11"/>
  </r>
  <r>
    <n v="1368"/>
    <x v="1368"/>
    <x v="1366"/>
    <n v="5000"/>
    <n v="5535"/>
    <x v="0"/>
    <x v="0"/>
    <x v="0"/>
    <n v="1434342894"/>
    <n v="1432269294"/>
    <x v="0"/>
    <n v="87"/>
    <x v="0"/>
    <x v="11"/>
    <n v="110.7"/>
    <x v="0"/>
    <x v="4"/>
    <x v="11"/>
  </r>
  <r>
    <n v="1369"/>
    <x v="1369"/>
    <x v="1367"/>
    <n v="32360"/>
    <n v="34090.629999999997"/>
    <x v="0"/>
    <x v="0"/>
    <x v="0"/>
    <n v="1397225746"/>
    <n v="1394633746"/>
    <x v="0"/>
    <n v="406"/>
    <x v="0"/>
    <x v="11"/>
    <n v="105.34805315203954"/>
    <x v="0"/>
    <x v="4"/>
    <x v="11"/>
  </r>
  <r>
    <n v="1370"/>
    <x v="1370"/>
    <x v="1368"/>
    <n v="1500"/>
    <n v="1555"/>
    <x v="0"/>
    <x v="0"/>
    <x v="0"/>
    <n v="1381881890"/>
    <n v="1380585890"/>
    <x v="0"/>
    <n v="20"/>
    <x v="0"/>
    <x v="11"/>
    <n v="103.66666666666666"/>
    <x v="0"/>
    <x v="4"/>
    <x v="11"/>
  </r>
  <r>
    <n v="1371"/>
    <x v="1371"/>
    <x v="1369"/>
    <n v="6999"/>
    <n v="7495"/>
    <x v="0"/>
    <x v="0"/>
    <x v="0"/>
    <n v="1431022342"/>
    <n v="1428430342"/>
    <x v="0"/>
    <n v="70"/>
    <x v="0"/>
    <x v="11"/>
    <n v="107.08672667523933"/>
    <x v="0"/>
    <x v="4"/>
    <x v="11"/>
  </r>
  <r>
    <n v="1372"/>
    <x v="1372"/>
    <x v="1370"/>
    <n v="500"/>
    <n v="620"/>
    <x v="0"/>
    <x v="0"/>
    <x v="0"/>
    <n v="1342115132"/>
    <n v="1339523132"/>
    <x v="0"/>
    <n v="16"/>
    <x v="0"/>
    <x v="11"/>
    <n v="124"/>
    <x v="0"/>
    <x v="4"/>
    <x v="11"/>
  </r>
  <r>
    <n v="1373"/>
    <x v="1373"/>
    <x v="1371"/>
    <n v="10000"/>
    <n v="10501"/>
    <x v="0"/>
    <x v="0"/>
    <x v="0"/>
    <n v="1483138233"/>
    <n v="1480546233"/>
    <x v="0"/>
    <n v="52"/>
    <x v="0"/>
    <x v="11"/>
    <n v="105.01"/>
    <x v="0"/>
    <x v="4"/>
    <x v="11"/>
  </r>
  <r>
    <n v="1374"/>
    <x v="1374"/>
    <x v="1372"/>
    <n v="1500"/>
    <n v="2842"/>
    <x v="0"/>
    <x v="0"/>
    <x v="0"/>
    <n v="1458874388"/>
    <n v="1456285988"/>
    <x v="0"/>
    <n v="66"/>
    <x v="0"/>
    <x v="11"/>
    <n v="189.46666666666667"/>
    <x v="0"/>
    <x v="4"/>
    <x v="11"/>
  </r>
  <r>
    <n v="1375"/>
    <x v="1375"/>
    <x v="1373"/>
    <n v="4000"/>
    <n v="6853"/>
    <x v="0"/>
    <x v="6"/>
    <x v="3"/>
    <n v="1484444119"/>
    <n v="1481852119"/>
    <x v="0"/>
    <n v="109"/>
    <x v="0"/>
    <x v="11"/>
    <n v="171.32499999999999"/>
    <x v="0"/>
    <x v="4"/>
    <x v="11"/>
  </r>
  <r>
    <n v="1376"/>
    <x v="1376"/>
    <x v="1374"/>
    <n v="3700"/>
    <n v="9342"/>
    <x v="0"/>
    <x v="1"/>
    <x v="1"/>
    <n v="1480784606"/>
    <n v="1478189006"/>
    <x v="0"/>
    <n v="168"/>
    <x v="0"/>
    <x v="11"/>
    <n v="252.48648648648651"/>
    <x v="0"/>
    <x v="4"/>
    <x v="11"/>
  </r>
  <r>
    <n v="1377"/>
    <x v="1377"/>
    <x v="1375"/>
    <n v="1300"/>
    <n v="1510"/>
    <x v="0"/>
    <x v="0"/>
    <x v="0"/>
    <n v="1486095060"/>
    <n v="1484198170"/>
    <x v="0"/>
    <n v="31"/>
    <x v="0"/>
    <x v="11"/>
    <n v="116.15384615384616"/>
    <x v="0"/>
    <x v="4"/>
    <x v="11"/>
  </r>
  <r>
    <n v="1378"/>
    <x v="1378"/>
    <x v="1376"/>
    <n v="2000"/>
    <n v="4067"/>
    <x v="0"/>
    <x v="1"/>
    <x v="1"/>
    <n v="1470075210"/>
    <n v="1468779210"/>
    <x v="0"/>
    <n v="133"/>
    <x v="0"/>
    <x v="11"/>
    <n v="203.35000000000002"/>
    <x v="0"/>
    <x v="4"/>
    <x v="11"/>
  </r>
  <r>
    <n v="1379"/>
    <x v="1379"/>
    <x v="1377"/>
    <n v="10000"/>
    <n v="11160"/>
    <x v="0"/>
    <x v="0"/>
    <x v="0"/>
    <n v="1433504876"/>
    <n v="1430912876"/>
    <x v="0"/>
    <n v="151"/>
    <x v="0"/>
    <x v="11"/>
    <n v="111.60000000000001"/>
    <x v="0"/>
    <x v="4"/>
    <x v="11"/>
  </r>
  <r>
    <n v="1380"/>
    <x v="1380"/>
    <x v="1378"/>
    <n v="25"/>
    <n v="106"/>
    <x v="0"/>
    <x v="0"/>
    <x v="0"/>
    <n v="1433815200"/>
    <n v="1431886706"/>
    <x v="0"/>
    <n v="5"/>
    <x v="0"/>
    <x v="11"/>
    <n v="424"/>
    <x v="0"/>
    <x v="4"/>
    <x v="11"/>
  </r>
  <r>
    <n v="1381"/>
    <x v="1381"/>
    <x v="1379"/>
    <n v="5000"/>
    <n v="5355"/>
    <x v="0"/>
    <x v="0"/>
    <x v="0"/>
    <n v="1482988125"/>
    <n v="1480396125"/>
    <x v="0"/>
    <n v="73"/>
    <x v="0"/>
    <x v="11"/>
    <n v="107.1"/>
    <x v="0"/>
    <x v="4"/>
    <x v="11"/>
  </r>
  <r>
    <n v="1382"/>
    <x v="1382"/>
    <x v="1380"/>
    <n v="8000"/>
    <n v="8349"/>
    <x v="0"/>
    <x v="0"/>
    <x v="0"/>
    <n v="1367867536"/>
    <n v="1365275536"/>
    <x v="0"/>
    <n v="148"/>
    <x v="0"/>
    <x v="11"/>
    <n v="104.3625"/>
    <x v="0"/>
    <x v="4"/>
    <x v="11"/>
  </r>
  <r>
    <n v="1383"/>
    <x v="1383"/>
    <x v="1381"/>
    <n v="2200"/>
    <n v="4673"/>
    <x v="0"/>
    <x v="5"/>
    <x v="5"/>
    <n v="1482457678"/>
    <n v="1480729678"/>
    <x v="0"/>
    <n v="93"/>
    <x v="0"/>
    <x v="11"/>
    <n v="212.40909090909091"/>
    <x v="0"/>
    <x v="4"/>
    <x v="11"/>
  </r>
  <r>
    <n v="1384"/>
    <x v="1384"/>
    <x v="1382"/>
    <n v="3500"/>
    <n v="4343"/>
    <x v="0"/>
    <x v="0"/>
    <x v="0"/>
    <n v="1436117922"/>
    <n v="1433525922"/>
    <x v="0"/>
    <n v="63"/>
    <x v="0"/>
    <x v="11"/>
    <n v="124.08571428571429"/>
    <x v="0"/>
    <x v="4"/>
    <x v="11"/>
  </r>
  <r>
    <n v="1385"/>
    <x v="1385"/>
    <x v="1383"/>
    <n v="8000"/>
    <n v="8832.49"/>
    <x v="0"/>
    <x v="12"/>
    <x v="3"/>
    <n v="1461931860"/>
    <n v="1457109121"/>
    <x v="0"/>
    <n v="134"/>
    <x v="0"/>
    <x v="11"/>
    <n v="110.406125"/>
    <x v="0"/>
    <x v="4"/>
    <x v="11"/>
  </r>
  <r>
    <n v="1386"/>
    <x v="1386"/>
    <x v="1384"/>
    <n v="400"/>
    <n v="875"/>
    <x v="0"/>
    <x v="0"/>
    <x v="0"/>
    <n v="1438183889"/>
    <n v="1435591889"/>
    <x v="0"/>
    <n v="14"/>
    <x v="0"/>
    <x v="11"/>
    <n v="218.75"/>
    <x v="0"/>
    <x v="4"/>
    <x v="11"/>
  </r>
  <r>
    <n v="1387"/>
    <x v="1387"/>
    <x v="1385"/>
    <n v="4000"/>
    <n v="5465"/>
    <x v="0"/>
    <x v="0"/>
    <x v="0"/>
    <n v="1433305800"/>
    <n v="1430604395"/>
    <x v="0"/>
    <n v="78"/>
    <x v="0"/>
    <x v="11"/>
    <n v="136.625"/>
    <x v="0"/>
    <x v="4"/>
    <x v="11"/>
  </r>
  <r>
    <n v="1388"/>
    <x v="1388"/>
    <x v="1386"/>
    <n v="5000"/>
    <n v="6740.37"/>
    <x v="0"/>
    <x v="0"/>
    <x v="0"/>
    <n v="1476720840"/>
    <n v="1474469117"/>
    <x v="0"/>
    <n v="112"/>
    <x v="0"/>
    <x v="11"/>
    <n v="134.8074"/>
    <x v="0"/>
    <x v="4"/>
    <x v="11"/>
  </r>
  <r>
    <n v="1389"/>
    <x v="1389"/>
    <x v="1387"/>
    <n v="500"/>
    <n v="727"/>
    <x v="0"/>
    <x v="1"/>
    <x v="1"/>
    <n v="1471087957"/>
    <n v="1468495957"/>
    <x v="0"/>
    <n v="34"/>
    <x v="0"/>
    <x v="11"/>
    <n v="145.4"/>
    <x v="0"/>
    <x v="4"/>
    <x v="11"/>
  </r>
  <r>
    <n v="1390"/>
    <x v="1390"/>
    <x v="1388"/>
    <n v="2800"/>
    <n v="3055"/>
    <x v="0"/>
    <x v="0"/>
    <x v="0"/>
    <n v="1430154720"/>
    <n v="1427224606"/>
    <x v="0"/>
    <n v="19"/>
    <x v="0"/>
    <x v="11"/>
    <n v="109.10714285714285"/>
    <x v="0"/>
    <x v="4"/>
    <x v="11"/>
  </r>
  <r>
    <n v="1391"/>
    <x v="1391"/>
    <x v="1389"/>
    <n v="500"/>
    <n v="551"/>
    <x v="0"/>
    <x v="0"/>
    <x v="0"/>
    <n v="1440219540"/>
    <n v="1436369818"/>
    <x v="0"/>
    <n v="13"/>
    <x v="0"/>
    <x v="11"/>
    <n v="110.2"/>
    <x v="0"/>
    <x v="4"/>
    <x v="11"/>
  </r>
  <r>
    <n v="1392"/>
    <x v="1392"/>
    <x v="1390"/>
    <n v="2500"/>
    <n v="2841"/>
    <x v="0"/>
    <x v="0"/>
    <x v="0"/>
    <n v="1456976586"/>
    <n v="1454298186"/>
    <x v="0"/>
    <n v="104"/>
    <x v="0"/>
    <x v="11"/>
    <n v="113.64000000000001"/>
    <x v="0"/>
    <x v="4"/>
    <x v="11"/>
  </r>
  <r>
    <n v="1393"/>
    <x v="1393"/>
    <x v="1391"/>
    <n v="10000"/>
    <n v="10235"/>
    <x v="0"/>
    <x v="0"/>
    <x v="0"/>
    <n v="1470068523"/>
    <n v="1467476523"/>
    <x v="0"/>
    <n v="52"/>
    <x v="0"/>
    <x v="11"/>
    <n v="102.35000000000001"/>
    <x v="0"/>
    <x v="4"/>
    <x v="11"/>
  </r>
  <r>
    <n v="1394"/>
    <x v="1394"/>
    <x v="1392"/>
    <n v="750"/>
    <n v="916"/>
    <x v="0"/>
    <x v="0"/>
    <x v="0"/>
    <n v="1488337200"/>
    <n v="1484623726"/>
    <x v="0"/>
    <n v="17"/>
    <x v="0"/>
    <x v="11"/>
    <n v="122.13333333333334"/>
    <x v="0"/>
    <x v="4"/>
    <x v="11"/>
  </r>
  <r>
    <n v="1395"/>
    <x v="1395"/>
    <x v="1393"/>
    <n v="3500"/>
    <n v="3916"/>
    <x v="0"/>
    <x v="0"/>
    <x v="0"/>
    <n v="1484430481"/>
    <n v="1481838481"/>
    <x v="0"/>
    <n v="82"/>
    <x v="0"/>
    <x v="11"/>
    <n v="111.88571428571427"/>
    <x v="0"/>
    <x v="4"/>
    <x v="11"/>
  </r>
  <r>
    <n v="1396"/>
    <x v="1396"/>
    <x v="1394"/>
    <n v="6000"/>
    <n v="6438"/>
    <x v="0"/>
    <x v="0"/>
    <x v="0"/>
    <n v="1423871882"/>
    <n v="1421279882"/>
    <x v="0"/>
    <n v="73"/>
    <x v="0"/>
    <x v="11"/>
    <n v="107.3"/>
    <x v="0"/>
    <x v="4"/>
    <x v="11"/>
  </r>
  <r>
    <n v="1397"/>
    <x v="1397"/>
    <x v="1395"/>
    <n v="10000"/>
    <n v="11385"/>
    <x v="0"/>
    <x v="0"/>
    <x v="0"/>
    <n v="1477603140"/>
    <n v="1475013710"/>
    <x v="0"/>
    <n v="158"/>
    <x v="0"/>
    <x v="11"/>
    <n v="113.85000000000001"/>
    <x v="0"/>
    <x v="4"/>
    <x v="11"/>
  </r>
  <r>
    <n v="1398"/>
    <x v="1398"/>
    <x v="1396"/>
    <n v="4400"/>
    <n v="4826"/>
    <x v="0"/>
    <x v="0"/>
    <x v="0"/>
    <n v="1467752334"/>
    <n v="1465160334"/>
    <x v="0"/>
    <n v="65"/>
    <x v="0"/>
    <x v="11"/>
    <n v="109.68181818181819"/>
    <x v="0"/>
    <x v="4"/>
    <x v="11"/>
  </r>
  <r>
    <n v="1399"/>
    <x v="1399"/>
    <x v="1397"/>
    <n v="9000"/>
    <n v="11353"/>
    <x v="0"/>
    <x v="0"/>
    <x v="0"/>
    <n v="1412640373"/>
    <n v="1410048373"/>
    <x v="0"/>
    <n v="184"/>
    <x v="0"/>
    <x v="11"/>
    <n v="126.14444444444443"/>
    <x v="0"/>
    <x v="4"/>
    <x v="11"/>
  </r>
  <r>
    <n v="1400"/>
    <x v="1400"/>
    <x v="1398"/>
    <n v="350"/>
    <n v="586"/>
    <x v="0"/>
    <x v="1"/>
    <x v="1"/>
    <n v="1465709400"/>
    <n v="1462695073"/>
    <x v="0"/>
    <n v="34"/>
    <x v="0"/>
    <x v="11"/>
    <n v="167.42857142857144"/>
    <x v="0"/>
    <x v="4"/>
    <x v="11"/>
  </r>
  <r>
    <n v="1401"/>
    <x v="1401"/>
    <x v="1399"/>
    <n v="2500"/>
    <n v="12413"/>
    <x v="0"/>
    <x v="0"/>
    <x v="0"/>
    <n v="1369612474"/>
    <n v="1367798074"/>
    <x v="0"/>
    <n v="240"/>
    <x v="0"/>
    <x v="11"/>
    <n v="496.52000000000004"/>
    <x v="0"/>
    <x v="4"/>
    <x v="11"/>
  </r>
  <r>
    <n v="1402"/>
    <x v="1402"/>
    <x v="1400"/>
    <n v="2500"/>
    <n v="2729"/>
    <x v="0"/>
    <x v="1"/>
    <x v="1"/>
    <n v="1430439411"/>
    <n v="1425259011"/>
    <x v="0"/>
    <n v="113"/>
    <x v="0"/>
    <x v="11"/>
    <n v="109.16"/>
    <x v="0"/>
    <x v="4"/>
    <x v="11"/>
  </r>
  <r>
    <n v="1403"/>
    <x v="1403"/>
    <x v="1401"/>
    <n v="4000"/>
    <n v="4103"/>
    <x v="0"/>
    <x v="0"/>
    <x v="0"/>
    <n v="1374802235"/>
    <n v="1372210235"/>
    <x v="0"/>
    <n v="66"/>
    <x v="0"/>
    <x v="11"/>
    <n v="102.57499999999999"/>
    <x v="0"/>
    <x v="4"/>
    <x v="11"/>
  </r>
  <r>
    <n v="1404"/>
    <x v="1404"/>
    <x v="1402"/>
    <n v="14500"/>
    <n v="241"/>
    <x v="2"/>
    <x v="1"/>
    <x v="1"/>
    <n v="1424607285"/>
    <n v="1422447285"/>
    <x v="1"/>
    <n v="5"/>
    <x v="1"/>
    <x v="22"/>
    <n v="1.6620689655172414"/>
    <x v="0"/>
    <x v="3"/>
    <x v="22"/>
  </r>
  <r>
    <n v="1405"/>
    <x v="1405"/>
    <x v="1403"/>
    <n v="25000"/>
    <n v="105"/>
    <x v="2"/>
    <x v="0"/>
    <x v="0"/>
    <n v="1417195201"/>
    <n v="1414599601"/>
    <x v="1"/>
    <n v="17"/>
    <x v="1"/>
    <x v="22"/>
    <n v="0.42"/>
    <x v="0"/>
    <x v="3"/>
    <x v="22"/>
  </r>
  <r>
    <n v="1406"/>
    <x v="1406"/>
    <x v="1404"/>
    <n v="12000"/>
    <n v="15"/>
    <x v="2"/>
    <x v="13"/>
    <x v="3"/>
    <n v="1449914400"/>
    <n v="1445336607"/>
    <x v="0"/>
    <n v="3"/>
    <x v="1"/>
    <x v="22"/>
    <n v="0.125"/>
    <x v="0"/>
    <x v="3"/>
    <x v="22"/>
  </r>
  <r>
    <n v="1407"/>
    <x v="1407"/>
    <x v="1405"/>
    <n v="3000"/>
    <n v="15"/>
    <x v="2"/>
    <x v="0"/>
    <x v="0"/>
    <n v="1407847978"/>
    <n v="1405687978"/>
    <x v="0"/>
    <n v="2"/>
    <x v="1"/>
    <x v="22"/>
    <n v="0.5"/>
    <x v="0"/>
    <x v="3"/>
    <x v="22"/>
  </r>
  <r>
    <n v="1408"/>
    <x v="1408"/>
    <x v="1406"/>
    <n v="1000"/>
    <n v="72"/>
    <x v="2"/>
    <x v="1"/>
    <x v="1"/>
    <n v="1447451756"/>
    <n v="1444856156"/>
    <x v="0"/>
    <n v="6"/>
    <x v="1"/>
    <x v="22"/>
    <n v="7.1999999999999993"/>
    <x v="0"/>
    <x v="3"/>
    <x v="22"/>
  </r>
  <r>
    <n v="1409"/>
    <x v="1409"/>
    <x v="1407"/>
    <n v="4000"/>
    <n v="0"/>
    <x v="2"/>
    <x v="0"/>
    <x v="0"/>
    <n v="1420085535"/>
    <n v="1414897935"/>
    <x v="0"/>
    <n v="0"/>
    <x v="1"/>
    <x v="22"/>
    <n v="0"/>
    <x v="0"/>
    <x v="3"/>
    <x v="22"/>
  </r>
  <r>
    <n v="1410"/>
    <x v="1410"/>
    <x v="1408"/>
    <n v="6000"/>
    <n v="1"/>
    <x v="2"/>
    <x v="13"/>
    <x v="3"/>
    <n v="1464939520"/>
    <n v="1461051520"/>
    <x v="0"/>
    <n v="1"/>
    <x v="1"/>
    <x v="22"/>
    <n v="1.6666666666666666E-2"/>
    <x v="0"/>
    <x v="3"/>
    <x v="22"/>
  </r>
  <r>
    <n v="1411"/>
    <x v="1411"/>
    <x v="1409"/>
    <n v="3000"/>
    <n v="7"/>
    <x v="2"/>
    <x v="1"/>
    <x v="1"/>
    <n v="1423185900"/>
    <n v="1420766700"/>
    <x v="0"/>
    <n v="3"/>
    <x v="1"/>
    <x v="22"/>
    <n v="0.23333333333333336"/>
    <x v="0"/>
    <x v="3"/>
    <x v="22"/>
  </r>
  <r>
    <n v="1412"/>
    <x v="1412"/>
    <x v="1410"/>
    <n v="7000"/>
    <n v="320"/>
    <x v="2"/>
    <x v="0"/>
    <x v="0"/>
    <n v="1417656699"/>
    <n v="1415064699"/>
    <x v="0"/>
    <n v="13"/>
    <x v="1"/>
    <x v="22"/>
    <n v="4.5714285714285712"/>
    <x v="0"/>
    <x v="3"/>
    <x v="22"/>
  </r>
  <r>
    <n v="1413"/>
    <x v="1413"/>
    <x v="1411"/>
    <n v="2000"/>
    <n v="100"/>
    <x v="2"/>
    <x v="13"/>
    <x v="3"/>
    <n v="1455964170"/>
    <n v="1450780170"/>
    <x v="0"/>
    <n v="1"/>
    <x v="1"/>
    <x v="22"/>
    <n v="5"/>
    <x v="0"/>
    <x v="3"/>
    <x v="22"/>
  </r>
  <r>
    <n v="1414"/>
    <x v="1414"/>
    <x v="1412"/>
    <n v="500"/>
    <n v="1"/>
    <x v="2"/>
    <x v="0"/>
    <x v="0"/>
    <n v="1483423467"/>
    <n v="1480831467"/>
    <x v="0"/>
    <n v="1"/>
    <x v="1"/>
    <x v="22"/>
    <n v="0.2"/>
    <x v="0"/>
    <x v="3"/>
    <x v="22"/>
  </r>
  <r>
    <n v="1415"/>
    <x v="1415"/>
    <x v="1413"/>
    <n v="4400"/>
    <n v="800"/>
    <x v="2"/>
    <x v="0"/>
    <x v="0"/>
    <n v="1439741591"/>
    <n v="1436285591"/>
    <x v="0"/>
    <n v="9"/>
    <x v="1"/>
    <x v="22"/>
    <n v="18.181818181818183"/>
    <x v="0"/>
    <x v="3"/>
    <x v="22"/>
  </r>
  <r>
    <n v="1416"/>
    <x v="1416"/>
    <x v="1414"/>
    <n v="50000"/>
    <n v="0"/>
    <x v="2"/>
    <x v="0"/>
    <x v="0"/>
    <n v="1448147619"/>
    <n v="1445552019"/>
    <x v="0"/>
    <n v="0"/>
    <x v="1"/>
    <x v="22"/>
    <n v="0"/>
    <x v="0"/>
    <x v="3"/>
    <x v="22"/>
  </r>
  <r>
    <n v="1417"/>
    <x v="1417"/>
    <x v="1415"/>
    <n v="4500"/>
    <n v="55"/>
    <x v="2"/>
    <x v="0"/>
    <x v="0"/>
    <n v="1442315460"/>
    <n v="1439696174"/>
    <x v="0"/>
    <n v="2"/>
    <x v="1"/>
    <x v="22"/>
    <n v="1.2222222222222223"/>
    <x v="0"/>
    <x v="3"/>
    <x v="22"/>
  </r>
  <r>
    <n v="1418"/>
    <x v="1418"/>
    <x v="1416"/>
    <n v="3000"/>
    <n v="6"/>
    <x v="2"/>
    <x v="3"/>
    <x v="3"/>
    <n v="1456397834"/>
    <n v="1453805834"/>
    <x v="0"/>
    <n v="1"/>
    <x v="1"/>
    <x v="22"/>
    <n v="0.2"/>
    <x v="0"/>
    <x v="3"/>
    <x v="22"/>
  </r>
  <r>
    <n v="1419"/>
    <x v="1419"/>
    <x v="1417"/>
    <n v="6300"/>
    <n v="445"/>
    <x v="2"/>
    <x v="0"/>
    <x v="0"/>
    <n v="1476010619"/>
    <n v="1473418619"/>
    <x v="0"/>
    <n v="10"/>
    <x v="1"/>
    <x v="22"/>
    <n v="7.0634920634920633"/>
    <x v="0"/>
    <x v="3"/>
    <x v="22"/>
  </r>
  <r>
    <n v="1420"/>
    <x v="1420"/>
    <x v="1418"/>
    <n v="110"/>
    <n v="3"/>
    <x v="2"/>
    <x v="0"/>
    <x v="0"/>
    <n v="1467129686"/>
    <n v="1464969686"/>
    <x v="0"/>
    <n v="3"/>
    <x v="1"/>
    <x v="22"/>
    <n v="2.7272727272727271"/>
    <x v="0"/>
    <x v="3"/>
    <x v="22"/>
  </r>
  <r>
    <n v="1421"/>
    <x v="1421"/>
    <x v="1419"/>
    <n v="200000"/>
    <n v="200"/>
    <x v="2"/>
    <x v="11"/>
    <x v="9"/>
    <n v="1423432709"/>
    <n v="1420840709"/>
    <x v="0"/>
    <n v="2"/>
    <x v="1"/>
    <x v="22"/>
    <n v="0.1"/>
    <x v="0"/>
    <x v="3"/>
    <x v="22"/>
  </r>
  <r>
    <n v="1422"/>
    <x v="1422"/>
    <x v="1420"/>
    <n v="25000"/>
    <n v="26"/>
    <x v="2"/>
    <x v="4"/>
    <x v="4"/>
    <n v="1474436704"/>
    <n v="1471844704"/>
    <x v="0"/>
    <n v="2"/>
    <x v="1"/>
    <x v="22"/>
    <n v="0.104"/>
    <x v="0"/>
    <x v="3"/>
    <x v="22"/>
  </r>
  <r>
    <n v="1423"/>
    <x v="1423"/>
    <x v="1421"/>
    <n v="30000"/>
    <n v="100"/>
    <x v="2"/>
    <x v="2"/>
    <x v="2"/>
    <n v="1451637531"/>
    <n v="1449045531"/>
    <x v="0"/>
    <n v="1"/>
    <x v="1"/>
    <x v="22"/>
    <n v="0.33333333333333337"/>
    <x v="0"/>
    <x v="3"/>
    <x v="22"/>
  </r>
  <r>
    <n v="1424"/>
    <x v="1424"/>
    <x v="1422"/>
    <n v="7500"/>
    <n v="1527"/>
    <x v="2"/>
    <x v="0"/>
    <x v="0"/>
    <n v="1479233602"/>
    <n v="1478106802"/>
    <x v="0"/>
    <n v="14"/>
    <x v="1"/>
    <x v="22"/>
    <n v="20.36"/>
    <x v="0"/>
    <x v="3"/>
    <x v="22"/>
  </r>
  <r>
    <n v="1425"/>
    <x v="1425"/>
    <x v="1423"/>
    <n v="13000"/>
    <n v="0"/>
    <x v="2"/>
    <x v="0"/>
    <x v="0"/>
    <n v="1430276959"/>
    <n v="1427684959"/>
    <x v="0"/>
    <n v="0"/>
    <x v="1"/>
    <x v="22"/>
    <n v="0"/>
    <x v="0"/>
    <x v="3"/>
    <x v="22"/>
  </r>
  <r>
    <n v="1426"/>
    <x v="1426"/>
    <x v="1424"/>
    <n v="1000"/>
    <n v="0"/>
    <x v="2"/>
    <x v="12"/>
    <x v="3"/>
    <n v="1440408120"/>
    <n v="1435224120"/>
    <x v="0"/>
    <n v="0"/>
    <x v="1"/>
    <x v="22"/>
    <n v="0"/>
    <x v="0"/>
    <x v="3"/>
    <x v="22"/>
  </r>
  <r>
    <n v="1427"/>
    <x v="1427"/>
    <x v="1425"/>
    <n v="5000"/>
    <n v="419"/>
    <x v="2"/>
    <x v="12"/>
    <x v="3"/>
    <n v="1474230385"/>
    <n v="1471638385"/>
    <x v="0"/>
    <n v="4"/>
    <x v="1"/>
    <x v="22"/>
    <n v="8.3800000000000008"/>
    <x v="0"/>
    <x v="3"/>
    <x v="22"/>
  </r>
  <r>
    <n v="1428"/>
    <x v="1428"/>
    <x v="1426"/>
    <n v="1000"/>
    <n v="45"/>
    <x v="2"/>
    <x v="3"/>
    <x v="3"/>
    <n v="1459584417"/>
    <n v="1456996017"/>
    <x v="0"/>
    <n v="3"/>
    <x v="1"/>
    <x v="22"/>
    <n v="4.5"/>
    <x v="0"/>
    <x v="3"/>
    <x v="22"/>
  </r>
  <r>
    <n v="1429"/>
    <x v="1429"/>
    <x v="1427"/>
    <n v="10000"/>
    <n v="0"/>
    <x v="2"/>
    <x v="0"/>
    <x v="0"/>
    <n v="1428629242"/>
    <n v="1426037242"/>
    <x v="0"/>
    <n v="0"/>
    <x v="1"/>
    <x v="22"/>
    <n v="0"/>
    <x v="0"/>
    <x v="3"/>
    <x v="22"/>
  </r>
  <r>
    <n v="1430"/>
    <x v="1430"/>
    <x v="1428"/>
    <n v="5000"/>
    <n v="403"/>
    <x v="2"/>
    <x v="0"/>
    <x v="0"/>
    <n v="1419017488"/>
    <n v="1416339088"/>
    <x v="0"/>
    <n v="5"/>
    <x v="1"/>
    <x v="22"/>
    <n v="8.06"/>
    <x v="0"/>
    <x v="3"/>
    <x v="22"/>
  </r>
  <r>
    <n v="1431"/>
    <x v="1431"/>
    <x v="1429"/>
    <n v="17000"/>
    <n v="5431"/>
    <x v="2"/>
    <x v="0"/>
    <x v="0"/>
    <n v="1448517816"/>
    <n v="1445922216"/>
    <x v="0"/>
    <n v="47"/>
    <x v="1"/>
    <x v="22"/>
    <n v="31.94705882352941"/>
    <x v="0"/>
    <x v="3"/>
    <x v="22"/>
  </r>
  <r>
    <n v="1432"/>
    <x v="1432"/>
    <x v="1430"/>
    <n v="40000"/>
    <n v="0"/>
    <x v="2"/>
    <x v="0"/>
    <x v="0"/>
    <n v="1437417828"/>
    <n v="1434825828"/>
    <x v="0"/>
    <n v="0"/>
    <x v="1"/>
    <x v="22"/>
    <n v="0"/>
    <x v="0"/>
    <x v="3"/>
    <x v="22"/>
  </r>
  <r>
    <n v="1433"/>
    <x v="1433"/>
    <x v="1431"/>
    <n v="12000"/>
    <n v="805"/>
    <x v="2"/>
    <x v="13"/>
    <x v="3"/>
    <n v="1481367600"/>
    <n v="1477839675"/>
    <x v="0"/>
    <n v="10"/>
    <x v="1"/>
    <x v="22"/>
    <n v="6.708333333333333"/>
    <x v="0"/>
    <x v="3"/>
    <x v="22"/>
  </r>
  <r>
    <n v="1434"/>
    <x v="1434"/>
    <x v="1432"/>
    <n v="82000"/>
    <n v="8190"/>
    <x v="2"/>
    <x v="8"/>
    <x v="7"/>
    <n v="1433775600"/>
    <n v="1431973478"/>
    <x v="0"/>
    <n v="11"/>
    <x v="1"/>
    <x v="22"/>
    <n v="9.9878048780487809"/>
    <x v="0"/>
    <x v="3"/>
    <x v="22"/>
  </r>
  <r>
    <n v="1435"/>
    <x v="1435"/>
    <x v="1433"/>
    <n v="15000"/>
    <n v="15"/>
    <x v="2"/>
    <x v="13"/>
    <x v="3"/>
    <n v="1444589020"/>
    <n v="1441997020"/>
    <x v="0"/>
    <n v="2"/>
    <x v="1"/>
    <x v="22"/>
    <n v="0.1"/>
    <x v="0"/>
    <x v="3"/>
    <x v="22"/>
  </r>
  <r>
    <n v="1436"/>
    <x v="1436"/>
    <x v="1434"/>
    <n v="10000"/>
    <n v="77"/>
    <x v="2"/>
    <x v="12"/>
    <x v="3"/>
    <n v="1456043057"/>
    <n v="1453451057"/>
    <x v="0"/>
    <n v="2"/>
    <x v="1"/>
    <x v="22"/>
    <n v="0.77"/>
    <x v="0"/>
    <x v="3"/>
    <x v="22"/>
  </r>
  <r>
    <n v="1437"/>
    <x v="1437"/>
    <x v="1435"/>
    <n v="3000"/>
    <n v="807"/>
    <x v="2"/>
    <x v="0"/>
    <x v="0"/>
    <n v="1405227540"/>
    <n v="1402058739"/>
    <x v="0"/>
    <n v="22"/>
    <x v="1"/>
    <x v="22"/>
    <n v="26.900000000000002"/>
    <x v="0"/>
    <x v="3"/>
    <x v="22"/>
  </r>
  <r>
    <n v="1438"/>
    <x v="1438"/>
    <x v="1436"/>
    <n v="20000"/>
    <n v="600"/>
    <x v="2"/>
    <x v="8"/>
    <x v="7"/>
    <n v="1461765300"/>
    <n v="1459198499"/>
    <x v="0"/>
    <n v="8"/>
    <x v="1"/>
    <x v="22"/>
    <n v="3"/>
    <x v="0"/>
    <x v="3"/>
    <x v="22"/>
  </r>
  <r>
    <n v="1439"/>
    <x v="1439"/>
    <x v="1437"/>
    <n v="2725"/>
    <n v="180"/>
    <x v="2"/>
    <x v="5"/>
    <x v="5"/>
    <n v="1425758101"/>
    <n v="1423166101"/>
    <x v="0"/>
    <n v="6"/>
    <x v="1"/>
    <x v="22"/>
    <n v="6.6055045871559637"/>
    <x v="0"/>
    <x v="3"/>
    <x v="22"/>
  </r>
  <r>
    <n v="1440"/>
    <x v="1440"/>
    <x v="1438"/>
    <n v="13000"/>
    <n v="1"/>
    <x v="2"/>
    <x v="13"/>
    <x v="3"/>
    <n v="1464285463"/>
    <n v="1461693463"/>
    <x v="0"/>
    <n v="1"/>
    <x v="1"/>
    <x v="22"/>
    <n v="7.6923076923076927E-3"/>
    <x v="0"/>
    <x v="3"/>
    <x v="22"/>
  </r>
  <r>
    <n v="1441"/>
    <x v="1441"/>
    <x v="1439"/>
    <n v="180000"/>
    <n v="2020"/>
    <x v="2"/>
    <x v="1"/>
    <x v="1"/>
    <n v="1441995769"/>
    <n v="1436811769"/>
    <x v="0"/>
    <n v="3"/>
    <x v="1"/>
    <x v="22"/>
    <n v="1.1222222222222222"/>
    <x v="0"/>
    <x v="3"/>
    <x v="22"/>
  </r>
  <r>
    <n v="1442"/>
    <x v="1442"/>
    <x v="1440"/>
    <n v="1500"/>
    <n v="0"/>
    <x v="2"/>
    <x v="0"/>
    <x v="0"/>
    <n v="1464190158"/>
    <n v="1461598158"/>
    <x v="0"/>
    <n v="0"/>
    <x v="1"/>
    <x v="22"/>
    <n v="0"/>
    <x v="0"/>
    <x v="3"/>
    <x v="22"/>
  </r>
  <r>
    <n v="1443"/>
    <x v="1443"/>
    <x v="1441"/>
    <n v="13000"/>
    <n v="0"/>
    <x v="2"/>
    <x v="6"/>
    <x v="3"/>
    <n v="1483395209"/>
    <n v="1480803209"/>
    <x v="0"/>
    <n v="0"/>
    <x v="1"/>
    <x v="22"/>
    <n v="0"/>
    <x v="0"/>
    <x v="3"/>
    <x v="22"/>
  </r>
  <r>
    <n v="1444"/>
    <x v="1444"/>
    <x v="1442"/>
    <n v="4950"/>
    <n v="0"/>
    <x v="2"/>
    <x v="12"/>
    <x v="3"/>
    <n v="1442091462"/>
    <n v="1436907462"/>
    <x v="0"/>
    <n v="0"/>
    <x v="1"/>
    <x v="22"/>
    <n v="0"/>
    <x v="0"/>
    <x v="3"/>
    <x v="22"/>
  </r>
  <r>
    <n v="1445"/>
    <x v="1445"/>
    <x v="1443"/>
    <n v="130000"/>
    <n v="0"/>
    <x v="2"/>
    <x v="12"/>
    <x v="3"/>
    <n v="1434286855"/>
    <n v="1431694855"/>
    <x v="0"/>
    <n v="0"/>
    <x v="1"/>
    <x v="22"/>
    <n v="0"/>
    <x v="0"/>
    <x v="3"/>
    <x v="22"/>
  </r>
  <r>
    <n v="1446"/>
    <x v="1446"/>
    <x v="1444"/>
    <n v="900"/>
    <n v="0"/>
    <x v="2"/>
    <x v="13"/>
    <x v="3"/>
    <n v="1461235478"/>
    <n v="1459507478"/>
    <x v="0"/>
    <n v="0"/>
    <x v="1"/>
    <x v="22"/>
    <n v="0"/>
    <x v="0"/>
    <x v="3"/>
    <x v="22"/>
  </r>
  <r>
    <n v="1447"/>
    <x v="1447"/>
    <x v="1445"/>
    <n v="500000"/>
    <n v="75"/>
    <x v="2"/>
    <x v="0"/>
    <x v="0"/>
    <n v="1467999134"/>
    <n v="1465407134"/>
    <x v="0"/>
    <n v="3"/>
    <x v="1"/>
    <x v="22"/>
    <n v="1.4999999999999999E-2"/>
    <x v="0"/>
    <x v="3"/>
    <x v="22"/>
  </r>
  <r>
    <n v="1448"/>
    <x v="1448"/>
    <x v="1446"/>
    <n v="200000"/>
    <n v="0"/>
    <x v="2"/>
    <x v="2"/>
    <x v="2"/>
    <n v="1432272300"/>
    <n v="1429655318"/>
    <x v="0"/>
    <n v="0"/>
    <x v="1"/>
    <x v="22"/>
    <n v="0"/>
    <x v="0"/>
    <x v="3"/>
    <x v="22"/>
  </r>
  <r>
    <n v="1449"/>
    <x v="1449"/>
    <x v="1447"/>
    <n v="8888"/>
    <n v="0"/>
    <x v="2"/>
    <x v="0"/>
    <x v="0"/>
    <n v="1431286105"/>
    <n v="1427138905"/>
    <x v="0"/>
    <n v="0"/>
    <x v="1"/>
    <x v="22"/>
    <n v="0"/>
    <x v="0"/>
    <x v="3"/>
    <x v="22"/>
  </r>
  <r>
    <n v="1450"/>
    <x v="1450"/>
    <x v="1448"/>
    <n v="100000"/>
    <n v="1"/>
    <x v="2"/>
    <x v="0"/>
    <x v="0"/>
    <n v="1455941197"/>
    <n v="1453349197"/>
    <x v="0"/>
    <n v="1"/>
    <x v="1"/>
    <x v="22"/>
    <n v="1E-3"/>
    <x v="0"/>
    <x v="3"/>
    <x v="22"/>
  </r>
  <r>
    <n v="1451"/>
    <x v="1451"/>
    <x v="1449"/>
    <n v="18950"/>
    <n v="2"/>
    <x v="1"/>
    <x v="0"/>
    <x v="0"/>
    <n v="1416355259"/>
    <n v="1413759659"/>
    <x v="0"/>
    <n v="2"/>
    <x v="1"/>
    <x v="22"/>
    <n v="1.0554089709762533E-2"/>
    <x v="0"/>
    <x v="3"/>
    <x v="22"/>
  </r>
  <r>
    <n v="1452"/>
    <x v="1452"/>
    <x v="1450"/>
    <n v="14000"/>
    <n v="0"/>
    <x v="1"/>
    <x v="0"/>
    <x v="0"/>
    <n v="1406566363"/>
    <n v="1403974363"/>
    <x v="0"/>
    <n v="0"/>
    <x v="1"/>
    <x v="22"/>
    <n v="0"/>
    <x v="0"/>
    <x v="3"/>
    <x v="22"/>
  </r>
  <r>
    <n v="1453"/>
    <x v="1453"/>
    <x v="1451"/>
    <n v="25000"/>
    <n v="0"/>
    <x v="1"/>
    <x v="6"/>
    <x v="3"/>
    <n v="1492270947"/>
    <n v="1488386547"/>
    <x v="0"/>
    <n v="0"/>
    <x v="1"/>
    <x v="22"/>
    <n v="0"/>
    <x v="0"/>
    <x v="3"/>
    <x v="22"/>
  </r>
  <r>
    <n v="1454"/>
    <x v="1454"/>
    <x v="1452"/>
    <n v="1750"/>
    <n v="15"/>
    <x v="1"/>
    <x v="3"/>
    <x v="3"/>
    <n v="1461535140"/>
    <n v="1459716480"/>
    <x v="0"/>
    <n v="1"/>
    <x v="1"/>
    <x v="22"/>
    <n v="0.85714285714285721"/>
    <x v="0"/>
    <x v="3"/>
    <x v="22"/>
  </r>
  <r>
    <n v="1455"/>
    <x v="1455"/>
    <x v="1453"/>
    <n v="15000"/>
    <n v="1575"/>
    <x v="1"/>
    <x v="0"/>
    <x v="0"/>
    <n v="1409924340"/>
    <n v="1405181320"/>
    <x v="0"/>
    <n v="7"/>
    <x v="1"/>
    <x v="22"/>
    <n v="10.5"/>
    <x v="0"/>
    <x v="3"/>
    <x v="22"/>
  </r>
  <r>
    <n v="1456"/>
    <x v="1456"/>
    <x v="1454"/>
    <n v="5000"/>
    <n v="145"/>
    <x v="1"/>
    <x v="13"/>
    <x v="3"/>
    <n v="1483459365"/>
    <n v="1480867365"/>
    <x v="0"/>
    <n v="3"/>
    <x v="1"/>
    <x v="22"/>
    <n v="2.9000000000000004"/>
    <x v="0"/>
    <x v="3"/>
    <x v="22"/>
  </r>
  <r>
    <n v="1457"/>
    <x v="1457"/>
    <x v="1455"/>
    <n v="6000"/>
    <n v="0"/>
    <x v="1"/>
    <x v="0"/>
    <x v="0"/>
    <n v="1447281044"/>
    <n v="1444685444"/>
    <x v="0"/>
    <n v="0"/>
    <x v="1"/>
    <x v="22"/>
    <n v="0"/>
    <x v="0"/>
    <x v="3"/>
    <x v="22"/>
  </r>
  <r>
    <n v="1458"/>
    <x v="1458"/>
    <x v="1456"/>
    <n v="5000"/>
    <n v="0"/>
    <x v="1"/>
    <x v="0"/>
    <x v="0"/>
    <n v="1407729600"/>
    <n v="1405097760"/>
    <x v="0"/>
    <n v="0"/>
    <x v="1"/>
    <x v="22"/>
    <n v="0"/>
    <x v="0"/>
    <x v="3"/>
    <x v="22"/>
  </r>
  <r>
    <n v="1459"/>
    <x v="1459"/>
    <x v="1457"/>
    <n v="37000"/>
    <n v="0"/>
    <x v="1"/>
    <x v="8"/>
    <x v="7"/>
    <n v="1449077100"/>
    <n v="1446612896"/>
    <x v="0"/>
    <n v="0"/>
    <x v="1"/>
    <x v="22"/>
    <n v="0"/>
    <x v="0"/>
    <x v="3"/>
    <x v="22"/>
  </r>
  <r>
    <n v="1460"/>
    <x v="1460"/>
    <x v="1458"/>
    <n v="25000000"/>
    <n v="0"/>
    <x v="1"/>
    <x v="0"/>
    <x v="0"/>
    <n v="1417391100"/>
    <n v="1412371898"/>
    <x v="0"/>
    <n v="0"/>
    <x v="1"/>
    <x v="22"/>
    <n v="0"/>
    <x v="0"/>
    <x v="3"/>
    <x v="22"/>
  </r>
  <r>
    <n v="1461"/>
    <x v="1461"/>
    <x v="1459"/>
    <n v="15000"/>
    <n v="15186.69"/>
    <x v="0"/>
    <x v="0"/>
    <x v="0"/>
    <n v="1413849600"/>
    <n v="1410967754"/>
    <x v="1"/>
    <n v="340"/>
    <x v="0"/>
    <x v="23"/>
    <n v="101.24459999999999"/>
    <x v="0"/>
    <x v="3"/>
    <x v="23"/>
  </r>
  <r>
    <n v="1462"/>
    <x v="1462"/>
    <x v="1460"/>
    <n v="4000"/>
    <n v="4340.7"/>
    <x v="0"/>
    <x v="0"/>
    <x v="0"/>
    <n v="1365609271"/>
    <n v="1363017271"/>
    <x v="1"/>
    <n v="150"/>
    <x v="0"/>
    <x v="23"/>
    <n v="108.5175"/>
    <x v="0"/>
    <x v="3"/>
    <x v="23"/>
  </r>
  <r>
    <n v="1463"/>
    <x v="1463"/>
    <x v="1461"/>
    <n v="600"/>
    <n v="886"/>
    <x v="0"/>
    <x v="0"/>
    <x v="0"/>
    <n v="1365367938"/>
    <n v="1361483538"/>
    <x v="1"/>
    <n v="25"/>
    <x v="0"/>
    <x v="23"/>
    <n v="147.66666666666666"/>
    <x v="0"/>
    <x v="3"/>
    <x v="23"/>
  </r>
  <r>
    <n v="1464"/>
    <x v="1464"/>
    <x v="1462"/>
    <n v="5000"/>
    <n v="8160"/>
    <x v="0"/>
    <x v="0"/>
    <x v="0"/>
    <n v="1361029958"/>
    <n v="1358437958"/>
    <x v="1"/>
    <n v="234"/>
    <x v="0"/>
    <x v="23"/>
    <n v="163.19999999999999"/>
    <x v="0"/>
    <x v="3"/>
    <x v="23"/>
  </r>
  <r>
    <n v="1465"/>
    <x v="1465"/>
    <x v="1463"/>
    <n v="30000"/>
    <n v="136924.35"/>
    <x v="0"/>
    <x v="0"/>
    <x v="0"/>
    <n v="1332385200"/>
    <n v="1329759452"/>
    <x v="1"/>
    <n v="2602"/>
    <x v="0"/>
    <x v="23"/>
    <n v="456.41449999999998"/>
    <x v="0"/>
    <x v="3"/>
    <x v="23"/>
  </r>
  <r>
    <n v="1466"/>
    <x v="1466"/>
    <x v="1464"/>
    <n v="16000"/>
    <n v="17260.37"/>
    <x v="0"/>
    <x v="0"/>
    <x v="0"/>
    <n v="1452574800"/>
    <n v="1449029266"/>
    <x v="1"/>
    <n v="248"/>
    <x v="0"/>
    <x v="23"/>
    <n v="107.87731249999999"/>
    <x v="0"/>
    <x v="3"/>
    <x v="23"/>
  </r>
  <r>
    <n v="1467"/>
    <x v="1467"/>
    <x v="1465"/>
    <n v="40000"/>
    <n v="46032"/>
    <x v="0"/>
    <x v="0"/>
    <x v="0"/>
    <n v="1332699285"/>
    <n v="1327518885"/>
    <x v="1"/>
    <n v="600"/>
    <x v="0"/>
    <x v="23"/>
    <n v="115.08"/>
    <x v="0"/>
    <x v="3"/>
    <x v="23"/>
  </r>
  <r>
    <n v="1468"/>
    <x v="1468"/>
    <x v="1466"/>
    <n v="9500"/>
    <n v="9725"/>
    <x v="0"/>
    <x v="0"/>
    <x v="0"/>
    <n v="1307838049"/>
    <n v="1302654049"/>
    <x v="1"/>
    <n v="293"/>
    <x v="0"/>
    <x v="23"/>
    <n v="102.36842105263158"/>
    <x v="0"/>
    <x v="3"/>
    <x v="23"/>
  </r>
  <r>
    <n v="1469"/>
    <x v="1469"/>
    <x v="1467"/>
    <n v="44250"/>
    <n v="47978"/>
    <x v="0"/>
    <x v="0"/>
    <x v="0"/>
    <n v="1360938109"/>
    <n v="1358346109"/>
    <x v="1"/>
    <n v="321"/>
    <x v="0"/>
    <x v="23"/>
    <n v="108.42485875706214"/>
    <x v="0"/>
    <x v="3"/>
    <x v="23"/>
  </r>
  <r>
    <n v="1470"/>
    <x v="1470"/>
    <x v="1468"/>
    <n v="1500"/>
    <n v="1877"/>
    <x v="0"/>
    <x v="0"/>
    <x v="0"/>
    <n v="1356724263"/>
    <n v="1354909863"/>
    <x v="1"/>
    <n v="81"/>
    <x v="0"/>
    <x v="23"/>
    <n v="125.13333333333334"/>
    <x v="0"/>
    <x v="3"/>
    <x v="23"/>
  </r>
  <r>
    <n v="1471"/>
    <x v="1471"/>
    <x v="1469"/>
    <n v="32000"/>
    <n v="33229"/>
    <x v="0"/>
    <x v="0"/>
    <x v="0"/>
    <n v="1428620334"/>
    <n v="1426028334"/>
    <x v="1"/>
    <n v="343"/>
    <x v="0"/>
    <x v="23"/>
    <n v="103.840625"/>
    <x v="0"/>
    <x v="3"/>
    <x v="23"/>
  </r>
  <r>
    <n v="1472"/>
    <x v="1472"/>
    <x v="1470"/>
    <n v="25000"/>
    <n v="34676"/>
    <x v="0"/>
    <x v="0"/>
    <x v="0"/>
    <n v="1381928503"/>
    <n v="1379336503"/>
    <x v="1"/>
    <n v="336"/>
    <x v="0"/>
    <x v="23"/>
    <n v="138.70400000000001"/>
    <x v="0"/>
    <x v="3"/>
    <x v="23"/>
  </r>
  <r>
    <n v="1473"/>
    <x v="1473"/>
    <x v="1471"/>
    <n v="1500"/>
    <n v="1807.74"/>
    <x v="0"/>
    <x v="0"/>
    <x v="0"/>
    <n v="1330644639"/>
    <n v="1328052639"/>
    <x v="1"/>
    <n v="47"/>
    <x v="0"/>
    <x v="23"/>
    <n v="120.51600000000001"/>
    <x v="0"/>
    <x v="3"/>
    <x v="23"/>
  </r>
  <r>
    <n v="1474"/>
    <x v="1474"/>
    <x v="1472"/>
    <n v="3000"/>
    <n v="3368"/>
    <x v="0"/>
    <x v="0"/>
    <x v="0"/>
    <n v="1379093292"/>
    <n v="1376501292"/>
    <x v="1"/>
    <n v="76"/>
    <x v="0"/>
    <x v="23"/>
    <n v="112.26666666666667"/>
    <x v="0"/>
    <x v="3"/>
    <x v="23"/>
  </r>
  <r>
    <n v="1475"/>
    <x v="1475"/>
    <x v="1473"/>
    <n v="15000"/>
    <n v="28300.45"/>
    <x v="0"/>
    <x v="0"/>
    <x v="0"/>
    <n v="1419051540"/>
    <n v="1416244863"/>
    <x v="1"/>
    <n v="441"/>
    <x v="0"/>
    <x v="23"/>
    <n v="188.66966666666667"/>
    <x v="0"/>
    <x v="3"/>
    <x v="23"/>
  </r>
  <r>
    <n v="1476"/>
    <x v="1476"/>
    <x v="1474"/>
    <n v="6000"/>
    <n v="39693.279999999999"/>
    <x v="0"/>
    <x v="0"/>
    <x v="0"/>
    <n v="1315616422"/>
    <n v="1313024422"/>
    <x v="1"/>
    <n v="916"/>
    <x v="0"/>
    <x v="23"/>
    <n v="661.55466666666666"/>
    <x v="0"/>
    <x v="3"/>
    <x v="23"/>
  </r>
  <r>
    <n v="1477"/>
    <x v="1477"/>
    <x v="1475"/>
    <n v="30000"/>
    <n v="33393"/>
    <x v="0"/>
    <x v="0"/>
    <x v="0"/>
    <n v="1324609200"/>
    <n v="1319467604"/>
    <x v="1"/>
    <n v="369"/>
    <x v="0"/>
    <x v="23"/>
    <n v="111.31"/>
    <x v="0"/>
    <x v="3"/>
    <x v="23"/>
  </r>
  <r>
    <n v="1478"/>
    <x v="1478"/>
    <x v="1476"/>
    <n v="50000"/>
    <n v="590807.11"/>
    <x v="0"/>
    <x v="0"/>
    <x v="0"/>
    <n v="1368564913"/>
    <n v="1367355313"/>
    <x v="1"/>
    <n v="20242"/>
    <x v="0"/>
    <x v="23"/>
    <n v="1181.6142199999999"/>
    <x v="0"/>
    <x v="3"/>
    <x v="23"/>
  </r>
  <r>
    <n v="1479"/>
    <x v="1479"/>
    <x v="1477"/>
    <n v="1600"/>
    <n v="2198"/>
    <x v="0"/>
    <x v="0"/>
    <x v="0"/>
    <n v="1399694340"/>
    <n v="1398448389"/>
    <x v="1"/>
    <n v="71"/>
    <x v="0"/>
    <x v="23"/>
    <n v="137.375"/>
    <x v="0"/>
    <x v="3"/>
    <x v="23"/>
  </r>
  <r>
    <n v="1480"/>
    <x v="1480"/>
    <x v="1478"/>
    <n v="50000"/>
    <n v="58520.2"/>
    <x v="0"/>
    <x v="0"/>
    <x v="0"/>
    <n v="1374858000"/>
    <n v="1373408699"/>
    <x v="1"/>
    <n v="635"/>
    <x v="0"/>
    <x v="23"/>
    <n v="117.04040000000001"/>
    <x v="0"/>
    <x v="3"/>
    <x v="23"/>
  </r>
  <r>
    <n v="1481"/>
    <x v="1481"/>
    <x v="1479"/>
    <n v="5000"/>
    <n v="105"/>
    <x v="2"/>
    <x v="5"/>
    <x v="5"/>
    <n v="1383430145"/>
    <n v="1380838145"/>
    <x v="0"/>
    <n v="6"/>
    <x v="1"/>
    <x v="10"/>
    <n v="2.1"/>
    <x v="0"/>
    <x v="3"/>
    <x v="10"/>
  </r>
  <r>
    <n v="1482"/>
    <x v="1482"/>
    <x v="1480"/>
    <n v="5000"/>
    <n v="5"/>
    <x v="2"/>
    <x v="0"/>
    <x v="0"/>
    <n v="1347004260"/>
    <n v="1345062936"/>
    <x v="0"/>
    <n v="1"/>
    <x v="1"/>
    <x v="10"/>
    <n v="0.1"/>
    <x v="0"/>
    <x v="3"/>
    <x v="10"/>
  </r>
  <r>
    <n v="1483"/>
    <x v="1483"/>
    <x v="1481"/>
    <n v="7000"/>
    <n v="50"/>
    <x v="2"/>
    <x v="0"/>
    <x v="0"/>
    <n v="1469162275"/>
    <n v="1467002275"/>
    <x v="0"/>
    <n v="2"/>
    <x v="1"/>
    <x v="10"/>
    <n v="0.7142857142857143"/>
    <x v="0"/>
    <x v="3"/>
    <x v="10"/>
  </r>
  <r>
    <n v="1484"/>
    <x v="1484"/>
    <x v="1482"/>
    <n v="2000"/>
    <n v="0"/>
    <x v="2"/>
    <x v="0"/>
    <x v="0"/>
    <n v="1342882260"/>
    <n v="1337834963"/>
    <x v="0"/>
    <n v="0"/>
    <x v="1"/>
    <x v="10"/>
    <n v="0"/>
    <x v="0"/>
    <x v="3"/>
    <x v="10"/>
  </r>
  <r>
    <n v="1485"/>
    <x v="1485"/>
    <x v="1483"/>
    <n v="6700"/>
    <n v="150"/>
    <x v="2"/>
    <x v="0"/>
    <x v="0"/>
    <n v="1434827173"/>
    <n v="1430939173"/>
    <x v="0"/>
    <n v="3"/>
    <x v="1"/>
    <x v="10"/>
    <n v="2.2388059701492535"/>
    <x v="0"/>
    <x v="3"/>
    <x v="10"/>
  </r>
  <r>
    <n v="1486"/>
    <x v="1486"/>
    <x v="1484"/>
    <n v="20000"/>
    <n v="48"/>
    <x v="2"/>
    <x v="0"/>
    <x v="0"/>
    <n v="1425009761"/>
    <n v="1422417761"/>
    <x v="0"/>
    <n v="3"/>
    <x v="1"/>
    <x v="10"/>
    <n v="0.24"/>
    <x v="0"/>
    <x v="3"/>
    <x v="10"/>
  </r>
  <r>
    <n v="1487"/>
    <x v="1487"/>
    <x v="1485"/>
    <n v="10000"/>
    <n v="0"/>
    <x v="2"/>
    <x v="0"/>
    <x v="0"/>
    <n v="1470175271"/>
    <n v="1467583271"/>
    <x v="0"/>
    <n v="0"/>
    <x v="1"/>
    <x v="10"/>
    <n v="0"/>
    <x v="0"/>
    <x v="3"/>
    <x v="10"/>
  </r>
  <r>
    <n v="1488"/>
    <x v="1488"/>
    <x v="1486"/>
    <n v="15000"/>
    <n v="360"/>
    <x v="2"/>
    <x v="2"/>
    <x v="2"/>
    <n v="1388928660"/>
    <n v="1386336660"/>
    <x v="0"/>
    <n v="6"/>
    <x v="1"/>
    <x v="10"/>
    <n v="2.4"/>
    <x v="0"/>
    <x v="3"/>
    <x v="10"/>
  </r>
  <r>
    <n v="1489"/>
    <x v="1489"/>
    <x v="1487"/>
    <n v="5000"/>
    <n v="0"/>
    <x v="2"/>
    <x v="0"/>
    <x v="0"/>
    <n v="1352994052"/>
    <n v="1350398452"/>
    <x v="0"/>
    <n v="0"/>
    <x v="1"/>
    <x v="10"/>
    <n v="0"/>
    <x v="0"/>
    <x v="3"/>
    <x v="10"/>
  </r>
  <r>
    <n v="1490"/>
    <x v="1490"/>
    <x v="1488"/>
    <n v="2900"/>
    <n v="895"/>
    <x v="2"/>
    <x v="0"/>
    <x v="0"/>
    <n v="1380720474"/>
    <n v="1378214874"/>
    <x v="0"/>
    <n v="19"/>
    <x v="1"/>
    <x v="10"/>
    <n v="30.862068965517242"/>
    <x v="0"/>
    <x v="3"/>
    <x v="10"/>
  </r>
  <r>
    <n v="1491"/>
    <x v="1491"/>
    <x v="1489"/>
    <n v="1200"/>
    <n v="100"/>
    <x v="2"/>
    <x v="0"/>
    <x v="0"/>
    <n v="1424014680"/>
    <n v="1418922443"/>
    <x v="0"/>
    <n v="1"/>
    <x v="1"/>
    <x v="10"/>
    <n v="8.3333333333333321"/>
    <x v="0"/>
    <x v="3"/>
    <x v="10"/>
  </r>
  <r>
    <n v="1492"/>
    <x v="1492"/>
    <x v="1490"/>
    <n v="4000"/>
    <n v="30"/>
    <x v="2"/>
    <x v="0"/>
    <x v="0"/>
    <n v="1308431646"/>
    <n v="1305839646"/>
    <x v="0"/>
    <n v="2"/>
    <x v="1"/>
    <x v="10"/>
    <n v="0.75"/>
    <x v="0"/>
    <x v="3"/>
    <x v="10"/>
  </r>
  <r>
    <n v="1493"/>
    <x v="1493"/>
    <x v="1491"/>
    <n v="2400"/>
    <n v="0"/>
    <x v="2"/>
    <x v="0"/>
    <x v="0"/>
    <n v="1371415675"/>
    <n v="1368823675"/>
    <x v="0"/>
    <n v="0"/>
    <x v="1"/>
    <x v="10"/>
    <n v="0"/>
    <x v="0"/>
    <x v="3"/>
    <x v="10"/>
  </r>
  <r>
    <n v="1494"/>
    <x v="1494"/>
    <x v="1492"/>
    <n v="5000"/>
    <n v="445"/>
    <x v="2"/>
    <x v="0"/>
    <x v="0"/>
    <n v="1428075480"/>
    <n v="1425489613"/>
    <x v="0"/>
    <n v="11"/>
    <x v="1"/>
    <x v="10"/>
    <n v="8.9"/>
    <x v="0"/>
    <x v="3"/>
    <x v="10"/>
  </r>
  <r>
    <n v="1495"/>
    <x v="1495"/>
    <x v="1493"/>
    <n v="2000"/>
    <n v="0"/>
    <x v="2"/>
    <x v="0"/>
    <x v="0"/>
    <n v="1314471431"/>
    <n v="1311879431"/>
    <x v="0"/>
    <n v="0"/>
    <x v="1"/>
    <x v="10"/>
    <n v="0"/>
    <x v="0"/>
    <x v="3"/>
    <x v="10"/>
  </r>
  <r>
    <n v="1496"/>
    <x v="1496"/>
    <x v="1494"/>
    <n v="1500"/>
    <n v="0"/>
    <x v="2"/>
    <x v="0"/>
    <x v="0"/>
    <n v="1410866659"/>
    <n v="1405682659"/>
    <x v="0"/>
    <n v="0"/>
    <x v="1"/>
    <x v="10"/>
    <n v="0"/>
    <x v="0"/>
    <x v="3"/>
    <x v="10"/>
  </r>
  <r>
    <n v="1497"/>
    <x v="1497"/>
    <x v="1495"/>
    <n v="15000"/>
    <n v="1"/>
    <x v="2"/>
    <x v="0"/>
    <x v="0"/>
    <n v="1375299780"/>
    <n v="1371655522"/>
    <x v="0"/>
    <n v="1"/>
    <x v="1"/>
    <x v="10"/>
    <n v="6.6666666666666671E-3"/>
    <x v="0"/>
    <x v="3"/>
    <x v="10"/>
  </r>
  <r>
    <n v="1498"/>
    <x v="1498"/>
    <x v="1496"/>
    <n v="3000"/>
    <n v="57"/>
    <x v="2"/>
    <x v="0"/>
    <x v="0"/>
    <n v="1409787378"/>
    <n v="1405899378"/>
    <x v="0"/>
    <n v="3"/>
    <x v="1"/>
    <x v="10"/>
    <n v="1.9"/>
    <x v="0"/>
    <x v="3"/>
    <x v="10"/>
  </r>
  <r>
    <n v="1499"/>
    <x v="1499"/>
    <x v="1497"/>
    <n v="2000"/>
    <n v="5"/>
    <x v="2"/>
    <x v="0"/>
    <x v="0"/>
    <n v="1470355833"/>
    <n v="1465171833"/>
    <x v="0"/>
    <n v="1"/>
    <x v="1"/>
    <x v="10"/>
    <n v="0.25"/>
    <x v="0"/>
    <x v="3"/>
    <x v="10"/>
  </r>
  <r>
    <n v="1500"/>
    <x v="1500"/>
    <x v="1498"/>
    <n v="2800"/>
    <n v="701"/>
    <x v="2"/>
    <x v="0"/>
    <x v="0"/>
    <n v="1367444557"/>
    <n v="1364852557"/>
    <x v="0"/>
    <n v="15"/>
    <x v="1"/>
    <x v="10"/>
    <n v="25.035714285714285"/>
    <x v="0"/>
    <x v="3"/>
    <x v="10"/>
  </r>
  <r>
    <n v="1501"/>
    <x v="1501"/>
    <x v="1499"/>
    <n v="52000"/>
    <n v="86492"/>
    <x v="0"/>
    <x v="5"/>
    <x v="5"/>
    <n v="1436364023"/>
    <n v="1433772023"/>
    <x v="1"/>
    <n v="885"/>
    <x v="0"/>
    <x v="20"/>
    <n v="166.33076923076925"/>
    <x v="0"/>
    <x v="8"/>
    <x v="20"/>
  </r>
  <r>
    <n v="1502"/>
    <x v="1502"/>
    <x v="1500"/>
    <n v="22000"/>
    <n v="22318"/>
    <x v="0"/>
    <x v="1"/>
    <x v="1"/>
    <n v="1458943200"/>
    <n v="1456491680"/>
    <x v="1"/>
    <n v="329"/>
    <x v="0"/>
    <x v="20"/>
    <n v="101.44545454545455"/>
    <x v="0"/>
    <x v="8"/>
    <x v="20"/>
  </r>
  <r>
    <n v="1503"/>
    <x v="1503"/>
    <x v="1501"/>
    <n v="3750"/>
    <n v="4045.93"/>
    <x v="0"/>
    <x v="18"/>
    <x v="3"/>
    <n v="1477210801"/>
    <n v="1472026801"/>
    <x v="1"/>
    <n v="71"/>
    <x v="0"/>
    <x v="20"/>
    <n v="107.89146666666667"/>
    <x v="0"/>
    <x v="8"/>
    <x v="20"/>
  </r>
  <r>
    <n v="1504"/>
    <x v="1504"/>
    <x v="1502"/>
    <n v="6500"/>
    <n v="18066"/>
    <x v="0"/>
    <x v="1"/>
    <x v="1"/>
    <n v="1402389180"/>
    <n v="1399996024"/>
    <x v="1"/>
    <n v="269"/>
    <x v="0"/>
    <x v="20"/>
    <n v="277.93846153846158"/>
    <x v="0"/>
    <x v="8"/>
    <x v="20"/>
  </r>
  <r>
    <n v="1505"/>
    <x v="1505"/>
    <x v="1503"/>
    <n v="16000"/>
    <n v="16573"/>
    <x v="0"/>
    <x v="12"/>
    <x v="3"/>
    <n v="1458676860"/>
    <n v="1455446303"/>
    <x v="1"/>
    <n v="345"/>
    <x v="0"/>
    <x v="20"/>
    <n v="103.58125"/>
    <x v="0"/>
    <x v="8"/>
    <x v="20"/>
  </r>
  <r>
    <n v="1506"/>
    <x v="1506"/>
    <x v="1504"/>
    <n v="1500"/>
    <n v="1671"/>
    <x v="0"/>
    <x v="1"/>
    <x v="1"/>
    <n v="1406227904"/>
    <n v="1403635904"/>
    <x v="1"/>
    <n v="43"/>
    <x v="0"/>
    <x v="20"/>
    <n v="111.4"/>
    <x v="0"/>
    <x v="8"/>
    <x v="20"/>
  </r>
  <r>
    <n v="1507"/>
    <x v="1507"/>
    <x v="1505"/>
    <n v="1200"/>
    <n v="2580"/>
    <x v="0"/>
    <x v="0"/>
    <x v="0"/>
    <n v="1273911000"/>
    <n v="1268822909"/>
    <x v="1"/>
    <n v="33"/>
    <x v="0"/>
    <x v="20"/>
    <n v="215"/>
    <x v="0"/>
    <x v="8"/>
    <x v="20"/>
  </r>
  <r>
    <n v="1508"/>
    <x v="1508"/>
    <x v="1506"/>
    <n v="18500"/>
    <n v="20491"/>
    <x v="0"/>
    <x v="0"/>
    <x v="0"/>
    <n v="1403880281"/>
    <n v="1401201881"/>
    <x v="1"/>
    <n v="211"/>
    <x v="0"/>
    <x v="20"/>
    <n v="110.76216216216217"/>
    <x v="0"/>
    <x v="8"/>
    <x v="20"/>
  </r>
  <r>
    <n v="1509"/>
    <x v="1509"/>
    <x v="1507"/>
    <n v="17500"/>
    <n v="21637.22"/>
    <x v="0"/>
    <x v="12"/>
    <x v="3"/>
    <n v="1487113140"/>
    <n v="1484570885"/>
    <x v="1"/>
    <n v="196"/>
    <x v="0"/>
    <x v="20"/>
    <n v="123.64125714285714"/>
    <x v="0"/>
    <x v="8"/>
    <x v="20"/>
  </r>
  <r>
    <n v="1510"/>
    <x v="1510"/>
    <x v="1508"/>
    <n v="16000"/>
    <n v="16165.6"/>
    <x v="0"/>
    <x v="1"/>
    <x v="1"/>
    <n v="1405761278"/>
    <n v="1403169278"/>
    <x v="1"/>
    <n v="405"/>
    <x v="0"/>
    <x v="20"/>
    <n v="101.03500000000001"/>
    <x v="0"/>
    <x v="8"/>
    <x v="20"/>
  </r>
  <r>
    <n v="1511"/>
    <x v="1511"/>
    <x v="1509"/>
    <n v="14000"/>
    <n v="15651"/>
    <x v="0"/>
    <x v="0"/>
    <x v="0"/>
    <n v="1447858804"/>
    <n v="1445263204"/>
    <x v="1"/>
    <n v="206"/>
    <x v="0"/>
    <x v="20"/>
    <n v="111.79285714285714"/>
    <x v="0"/>
    <x v="8"/>
    <x v="20"/>
  </r>
  <r>
    <n v="1512"/>
    <x v="1512"/>
    <x v="1510"/>
    <n v="3500"/>
    <n v="19557"/>
    <x v="0"/>
    <x v="0"/>
    <x v="0"/>
    <n v="1486311939"/>
    <n v="1483719939"/>
    <x v="1"/>
    <n v="335"/>
    <x v="0"/>
    <x v="20"/>
    <n v="558.7714285714286"/>
    <x v="0"/>
    <x v="8"/>
    <x v="20"/>
  </r>
  <r>
    <n v="1513"/>
    <x v="1513"/>
    <x v="1511"/>
    <n v="8000"/>
    <n v="12001.5"/>
    <x v="0"/>
    <x v="1"/>
    <x v="1"/>
    <n v="1405523866"/>
    <n v="1402931866"/>
    <x v="1"/>
    <n v="215"/>
    <x v="0"/>
    <x v="20"/>
    <n v="150.01875000000001"/>
    <x v="0"/>
    <x v="8"/>
    <x v="20"/>
  </r>
  <r>
    <n v="1514"/>
    <x v="1514"/>
    <x v="1512"/>
    <n v="25000"/>
    <n v="26619"/>
    <x v="0"/>
    <x v="0"/>
    <x v="0"/>
    <n v="1443363640"/>
    <n v="1439907640"/>
    <x v="1"/>
    <n v="176"/>
    <x v="0"/>
    <x v="20"/>
    <n v="106.476"/>
    <x v="0"/>
    <x v="8"/>
    <x v="20"/>
  </r>
  <r>
    <n v="1515"/>
    <x v="1515"/>
    <x v="1513"/>
    <n v="300000"/>
    <n v="471567"/>
    <x v="0"/>
    <x v="10"/>
    <x v="8"/>
    <n v="1458104697"/>
    <n v="1455516297"/>
    <x v="1"/>
    <n v="555"/>
    <x v="0"/>
    <x v="20"/>
    <n v="157.18899999999999"/>
    <x v="0"/>
    <x v="8"/>
    <x v="20"/>
  </r>
  <r>
    <n v="1516"/>
    <x v="1516"/>
    <x v="1514"/>
    <n v="17000"/>
    <n v="18472"/>
    <x v="0"/>
    <x v="0"/>
    <x v="0"/>
    <n v="1475762400"/>
    <n v="1473160292"/>
    <x v="1"/>
    <n v="116"/>
    <x v="0"/>
    <x v="20"/>
    <n v="108.65882352941176"/>
    <x v="0"/>
    <x v="8"/>
    <x v="20"/>
  </r>
  <r>
    <n v="1517"/>
    <x v="1517"/>
    <x v="1515"/>
    <n v="15000"/>
    <n v="24297"/>
    <x v="0"/>
    <x v="0"/>
    <x v="0"/>
    <n v="1417845600"/>
    <n v="1415194553"/>
    <x v="1"/>
    <n v="615"/>
    <x v="0"/>
    <x v="20"/>
    <n v="161.97999999999999"/>
    <x v="0"/>
    <x v="8"/>
    <x v="20"/>
  </r>
  <r>
    <n v="1518"/>
    <x v="1518"/>
    <x v="1516"/>
    <n v="15000"/>
    <n v="30805"/>
    <x v="0"/>
    <x v="0"/>
    <x v="0"/>
    <n v="1401565252"/>
    <n v="1398973252"/>
    <x v="1"/>
    <n v="236"/>
    <x v="0"/>
    <x v="20"/>
    <n v="205.36666666666665"/>
    <x v="0"/>
    <x v="8"/>
    <x v="20"/>
  </r>
  <r>
    <n v="1519"/>
    <x v="1519"/>
    <x v="1517"/>
    <n v="9000"/>
    <n v="9302.75"/>
    <x v="0"/>
    <x v="0"/>
    <x v="0"/>
    <n v="1403301540"/>
    <n v="1400867283"/>
    <x v="1"/>
    <n v="145"/>
    <x v="0"/>
    <x v="20"/>
    <n v="103.36388888888889"/>
    <x v="0"/>
    <x v="8"/>
    <x v="20"/>
  </r>
  <r>
    <n v="1520"/>
    <x v="1520"/>
    <x v="1518"/>
    <n v="18000"/>
    <n v="18625"/>
    <x v="0"/>
    <x v="0"/>
    <x v="0"/>
    <n v="1418961600"/>
    <n v="1415824513"/>
    <x v="1"/>
    <n v="167"/>
    <x v="0"/>
    <x v="20"/>
    <n v="103.47222222222223"/>
    <x v="0"/>
    <x v="8"/>
    <x v="20"/>
  </r>
  <r>
    <n v="1521"/>
    <x v="1521"/>
    <x v="1519"/>
    <n v="37500"/>
    <n v="40055"/>
    <x v="0"/>
    <x v="0"/>
    <x v="0"/>
    <n v="1465272091"/>
    <n v="1462248091"/>
    <x v="1"/>
    <n v="235"/>
    <x v="0"/>
    <x v="20"/>
    <n v="106.81333333333333"/>
    <x v="0"/>
    <x v="8"/>
    <x v="20"/>
  </r>
  <r>
    <n v="1522"/>
    <x v="1522"/>
    <x v="1520"/>
    <n v="43500"/>
    <n v="60450.1"/>
    <x v="0"/>
    <x v="0"/>
    <x v="0"/>
    <n v="1413575739"/>
    <n v="1410983739"/>
    <x v="1"/>
    <n v="452"/>
    <x v="0"/>
    <x v="20"/>
    <n v="138.96574712643678"/>
    <x v="0"/>
    <x v="8"/>
    <x v="20"/>
  </r>
  <r>
    <n v="1523"/>
    <x v="1523"/>
    <x v="1521"/>
    <n v="18500"/>
    <n v="23096"/>
    <x v="0"/>
    <x v="0"/>
    <x v="0"/>
    <n v="1419292800"/>
    <n v="1416592916"/>
    <x v="1"/>
    <n v="241"/>
    <x v="0"/>
    <x v="20"/>
    <n v="124.84324324324325"/>
    <x v="0"/>
    <x v="8"/>
    <x v="20"/>
  </r>
  <r>
    <n v="1524"/>
    <x v="1524"/>
    <x v="1522"/>
    <n v="3000"/>
    <n v="6210"/>
    <x v="0"/>
    <x v="11"/>
    <x v="9"/>
    <n v="1487592090"/>
    <n v="1485000090"/>
    <x v="1"/>
    <n v="28"/>
    <x v="0"/>
    <x v="20"/>
    <n v="206.99999999999997"/>
    <x v="0"/>
    <x v="8"/>
    <x v="20"/>
  </r>
  <r>
    <n v="1525"/>
    <x v="1525"/>
    <x v="1523"/>
    <n v="2600"/>
    <n v="4524.1499999999996"/>
    <x v="0"/>
    <x v="0"/>
    <x v="0"/>
    <n v="1471539138"/>
    <n v="1468947138"/>
    <x v="1"/>
    <n v="140"/>
    <x v="0"/>
    <x v="20"/>
    <n v="174.00576923076923"/>
    <x v="0"/>
    <x v="8"/>
    <x v="20"/>
  </r>
  <r>
    <n v="1526"/>
    <x v="1526"/>
    <x v="1524"/>
    <n v="23000"/>
    <n v="27675"/>
    <x v="0"/>
    <x v="0"/>
    <x v="0"/>
    <n v="1453185447"/>
    <n v="1448951847"/>
    <x v="1"/>
    <n v="280"/>
    <x v="0"/>
    <x v="20"/>
    <n v="120.32608695652173"/>
    <x v="0"/>
    <x v="8"/>
    <x v="20"/>
  </r>
  <r>
    <n v="1527"/>
    <x v="1527"/>
    <x v="1525"/>
    <n v="3500"/>
    <n v="3865.55"/>
    <x v="0"/>
    <x v="0"/>
    <x v="0"/>
    <n v="1489497886"/>
    <n v="1487082286"/>
    <x v="1"/>
    <n v="70"/>
    <x v="0"/>
    <x v="20"/>
    <n v="110.44428571428573"/>
    <x v="0"/>
    <x v="8"/>
    <x v="20"/>
  </r>
  <r>
    <n v="1528"/>
    <x v="1528"/>
    <x v="1526"/>
    <n v="3000"/>
    <n v="8447"/>
    <x v="0"/>
    <x v="0"/>
    <x v="0"/>
    <n v="1485907200"/>
    <n v="1483292122"/>
    <x v="1"/>
    <n v="160"/>
    <x v="0"/>
    <x v="20"/>
    <n v="281.56666666666666"/>
    <x v="0"/>
    <x v="8"/>
    <x v="20"/>
  </r>
  <r>
    <n v="1529"/>
    <x v="1529"/>
    <x v="1527"/>
    <n v="19000"/>
    <n v="19129"/>
    <x v="0"/>
    <x v="0"/>
    <x v="0"/>
    <n v="1426773920"/>
    <n v="1424185520"/>
    <x v="1"/>
    <n v="141"/>
    <x v="0"/>
    <x v="20"/>
    <n v="100.67894736842105"/>
    <x v="0"/>
    <x v="8"/>
    <x v="20"/>
  </r>
  <r>
    <n v="1530"/>
    <x v="1530"/>
    <x v="1528"/>
    <n v="35000"/>
    <n v="47189"/>
    <x v="0"/>
    <x v="0"/>
    <x v="0"/>
    <n v="1445624695"/>
    <n v="1443464695"/>
    <x v="1"/>
    <n v="874"/>
    <x v="0"/>
    <x v="20"/>
    <n v="134.82571428571427"/>
    <x v="0"/>
    <x v="8"/>
    <x v="20"/>
  </r>
  <r>
    <n v="1531"/>
    <x v="1531"/>
    <x v="1529"/>
    <n v="2350"/>
    <n v="4135"/>
    <x v="0"/>
    <x v="0"/>
    <x v="0"/>
    <n v="1417402800"/>
    <n v="1414610126"/>
    <x v="1"/>
    <n v="73"/>
    <x v="0"/>
    <x v="20"/>
    <n v="175.95744680851064"/>
    <x v="0"/>
    <x v="8"/>
    <x v="20"/>
  </r>
  <r>
    <n v="1532"/>
    <x v="1532"/>
    <x v="1530"/>
    <n v="5000"/>
    <n v="24201"/>
    <x v="0"/>
    <x v="2"/>
    <x v="2"/>
    <n v="1455548400"/>
    <n v="1453461865"/>
    <x v="1"/>
    <n v="294"/>
    <x v="0"/>
    <x v="20"/>
    <n v="484.02000000000004"/>
    <x v="0"/>
    <x v="8"/>
    <x v="20"/>
  </r>
  <r>
    <n v="1533"/>
    <x v="1533"/>
    <x v="1531"/>
    <n v="45000"/>
    <n v="65313"/>
    <x v="0"/>
    <x v="0"/>
    <x v="0"/>
    <n v="1462161540"/>
    <n v="1457913777"/>
    <x v="1"/>
    <n v="740"/>
    <x v="0"/>
    <x v="20"/>
    <n v="145.14000000000001"/>
    <x v="0"/>
    <x v="8"/>
    <x v="20"/>
  </r>
  <r>
    <n v="1534"/>
    <x v="1534"/>
    <x v="1532"/>
    <n v="7500"/>
    <n v="31330"/>
    <x v="0"/>
    <x v="0"/>
    <x v="0"/>
    <n v="1441383062"/>
    <n v="1438791062"/>
    <x v="1"/>
    <n v="369"/>
    <x v="0"/>
    <x v="20"/>
    <n v="417.73333333333335"/>
    <x v="0"/>
    <x v="8"/>
    <x v="20"/>
  </r>
  <r>
    <n v="1535"/>
    <x v="1535"/>
    <x v="1533"/>
    <n v="4000"/>
    <n v="5297"/>
    <x v="0"/>
    <x v="0"/>
    <x v="0"/>
    <n v="1464040800"/>
    <n v="1461527631"/>
    <x v="1"/>
    <n v="110"/>
    <x v="0"/>
    <x v="20"/>
    <n v="132.42499999999998"/>
    <x v="0"/>
    <x v="8"/>
    <x v="20"/>
  </r>
  <r>
    <n v="1536"/>
    <x v="1536"/>
    <x v="1534"/>
    <n v="12000"/>
    <n v="30037.01"/>
    <x v="0"/>
    <x v="0"/>
    <x v="0"/>
    <n v="1440702910"/>
    <n v="1438110910"/>
    <x v="1"/>
    <n v="455"/>
    <x v="0"/>
    <x v="20"/>
    <n v="250.30841666666666"/>
    <x v="0"/>
    <x v="8"/>
    <x v="20"/>
  </r>
  <r>
    <n v="1537"/>
    <x v="1537"/>
    <x v="1535"/>
    <n v="12000"/>
    <n v="21588"/>
    <x v="0"/>
    <x v="12"/>
    <x v="3"/>
    <n v="1470506400"/>
    <n v="1467358427"/>
    <x v="1"/>
    <n v="224"/>
    <x v="0"/>
    <x v="20"/>
    <n v="179.9"/>
    <x v="0"/>
    <x v="8"/>
    <x v="20"/>
  </r>
  <r>
    <n v="1538"/>
    <x v="1538"/>
    <x v="1536"/>
    <n v="7000"/>
    <n v="7184"/>
    <x v="0"/>
    <x v="0"/>
    <x v="0"/>
    <n v="1421952370"/>
    <n v="1418064370"/>
    <x v="1"/>
    <n v="46"/>
    <x v="0"/>
    <x v="20"/>
    <n v="102.62857142857142"/>
    <x v="0"/>
    <x v="8"/>
    <x v="20"/>
  </r>
  <r>
    <n v="1539"/>
    <x v="1539"/>
    <x v="1537"/>
    <n v="20000"/>
    <n v="27197.22"/>
    <x v="0"/>
    <x v="0"/>
    <x v="0"/>
    <n v="1483481019"/>
    <n v="1480629819"/>
    <x v="0"/>
    <n v="284"/>
    <x v="0"/>
    <x v="20"/>
    <n v="135.98609999999999"/>
    <x v="0"/>
    <x v="8"/>
    <x v="20"/>
  </r>
  <r>
    <n v="1540"/>
    <x v="1540"/>
    <x v="1538"/>
    <n v="15000"/>
    <n v="17680"/>
    <x v="0"/>
    <x v="0"/>
    <x v="0"/>
    <n v="1416964500"/>
    <n v="1414368616"/>
    <x v="1"/>
    <n v="98"/>
    <x v="0"/>
    <x v="20"/>
    <n v="117.86666666666667"/>
    <x v="0"/>
    <x v="8"/>
    <x v="20"/>
  </r>
  <r>
    <n v="1541"/>
    <x v="1541"/>
    <x v="1539"/>
    <n v="18000"/>
    <n v="6"/>
    <x v="2"/>
    <x v="0"/>
    <x v="0"/>
    <n v="1420045538"/>
    <n v="1417453538"/>
    <x v="0"/>
    <n v="2"/>
    <x v="1"/>
    <x v="24"/>
    <n v="3.3333333333333333E-2"/>
    <x v="0"/>
    <x v="8"/>
    <x v="24"/>
  </r>
  <r>
    <n v="1542"/>
    <x v="1542"/>
    <x v="1540"/>
    <n v="500"/>
    <n v="20"/>
    <x v="2"/>
    <x v="5"/>
    <x v="5"/>
    <n v="1435708500"/>
    <n v="1434412500"/>
    <x v="0"/>
    <n v="1"/>
    <x v="1"/>
    <x v="24"/>
    <n v="4"/>
    <x v="0"/>
    <x v="8"/>
    <x v="24"/>
  </r>
  <r>
    <n v="1543"/>
    <x v="1543"/>
    <x v="1541"/>
    <n v="2250"/>
    <n v="10"/>
    <x v="2"/>
    <x v="0"/>
    <x v="0"/>
    <n v="1416662034"/>
    <n v="1414066434"/>
    <x v="0"/>
    <n v="1"/>
    <x v="1"/>
    <x v="24"/>
    <n v="0.44444444444444442"/>
    <x v="0"/>
    <x v="8"/>
    <x v="24"/>
  </r>
  <r>
    <n v="1544"/>
    <x v="1544"/>
    <x v="1542"/>
    <n v="1000"/>
    <n v="0"/>
    <x v="2"/>
    <x v="0"/>
    <x v="0"/>
    <n v="1427847480"/>
    <n v="1424222024"/>
    <x v="0"/>
    <n v="0"/>
    <x v="1"/>
    <x v="24"/>
    <n v="0"/>
    <x v="0"/>
    <x v="8"/>
    <x v="24"/>
  </r>
  <r>
    <n v="1545"/>
    <x v="1545"/>
    <x v="1543"/>
    <n v="3000"/>
    <n v="1"/>
    <x v="2"/>
    <x v="0"/>
    <x v="0"/>
    <n v="1425330960"/>
    <n v="1422393234"/>
    <x v="0"/>
    <n v="1"/>
    <x v="1"/>
    <x v="24"/>
    <n v="3.3333333333333333E-2"/>
    <x v="0"/>
    <x v="8"/>
    <x v="24"/>
  </r>
  <r>
    <n v="1546"/>
    <x v="1546"/>
    <x v="1544"/>
    <n v="1000"/>
    <n v="289"/>
    <x v="2"/>
    <x v="1"/>
    <x v="1"/>
    <n v="1410930399"/>
    <n v="1405746399"/>
    <x v="0"/>
    <n v="11"/>
    <x v="1"/>
    <x v="24"/>
    <n v="28.9"/>
    <x v="0"/>
    <x v="8"/>
    <x v="24"/>
  </r>
  <r>
    <n v="1547"/>
    <x v="1547"/>
    <x v="1545"/>
    <n v="20"/>
    <n v="0"/>
    <x v="2"/>
    <x v="0"/>
    <x v="0"/>
    <n v="1487844882"/>
    <n v="1487240082"/>
    <x v="0"/>
    <n v="0"/>
    <x v="1"/>
    <x v="24"/>
    <n v="0"/>
    <x v="0"/>
    <x v="8"/>
    <x v="24"/>
  </r>
  <r>
    <n v="1548"/>
    <x v="1548"/>
    <x v="1546"/>
    <n v="700"/>
    <n v="60"/>
    <x v="2"/>
    <x v="0"/>
    <x v="0"/>
    <n v="1447020620"/>
    <n v="1444425020"/>
    <x v="0"/>
    <n v="1"/>
    <x v="1"/>
    <x v="24"/>
    <n v="8.5714285714285712"/>
    <x v="0"/>
    <x v="8"/>
    <x v="24"/>
  </r>
  <r>
    <n v="1549"/>
    <x v="1549"/>
    <x v="1547"/>
    <n v="500"/>
    <n v="170"/>
    <x v="2"/>
    <x v="0"/>
    <x v="0"/>
    <n v="1446524159"/>
    <n v="1443928559"/>
    <x v="0"/>
    <n v="6"/>
    <x v="1"/>
    <x v="24"/>
    <n v="34"/>
    <x v="0"/>
    <x v="8"/>
    <x v="24"/>
  </r>
  <r>
    <n v="1550"/>
    <x v="1550"/>
    <x v="1548"/>
    <n v="750"/>
    <n v="101"/>
    <x v="2"/>
    <x v="1"/>
    <x v="1"/>
    <n v="1463050034"/>
    <n v="1460458034"/>
    <x v="0"/>
    <n v="7"/>
    <x v="1"/>
    <x v="24"/>
    <n v="13.466666666666665"/>
    <x v="0"/>
    <x v="8"/>
    <x v="24"/>
  </r>
  <r>
    <n v="1551"/>
    <x v="1551"/>
    <x v="1549"/>
    <n v="3500"/>
    <n v="0"/>
    <x v="2"/>
    <x v="0"/>
    <x v="0"/>
    <n v="1432756039"/>
    <n v="1430164039"/>
    <x v="0"/>
    <n v="0"/>
    <x v="1"/>
    <x v="24"/>
    <n v="0"/>
    <x v="0"/>
    <x v="8"/>
    <x v="24"/>
  </r>
  <r>
    <n v="1552"/>
    <x v="1552"/>
    <x v="1550"/>
    <n v="4300"/>
    <n v="2115"/>
    <x v="2"/>
    <x v="0"/>
    <x v="0"/>
    <n v="1412135940"/>
    <n v="1410366708"/>
    <x v="0"/>
    <n v="16"/>
    <x v="1"/>
    <x v="24"/>
    <n v="49.186046511627907"/>
    <x v="0"/>
    <x v="8"/>
    <x v="24"/>
  </r>
  <r>
    <n v="1553"/>
    <x v="1553"/>
    <x v="1551"/>
    <n v="6000"/>
    <n v="0"/>
    <x v="2"/>
    <x v="0"/>
    <x v="0"/>
    <n v="1441176447"/>
    <n v="1438584447"/>
    <x v="0"/>
    <n v="0"/>
    <x v="1"/>
    <x v="24"/>
    <n v="0"/>
    <x v="0"/>
    <x v="8"/>
    <x v="24"/>
  </r>
  <r>
    <n v="1554"/>
    <x v="1554"/>
    <x v="1552"/>
    <n v="20000"/>
    <n v="0"/>
    <x v="2"/>
    <x v="2"/>
    <x v="2"/>
    <n v="1438495390"/>
    <n v="1435903390"/>
    <x v="0"/>
    <n v="0"/>
    <x v="1"/>
    <x v="24"/>
    <n v="0"/>
    <x v="0"/>
    <x v="8"/>
    <x v="24"/>
  </r>
  <r>
    <n v="1555"/>
    <x v="1555"/>
    <x v="1553"/>
    <n v="750"/>
    <n v="0"/>
    <x v="2"/>
    <x v="0"/>
    <x v="0"/>
    <n v="1442509200"/>
    <n v="1440513832"/>
    <x v="0"/>
    <n v="0"/>
    <x v="1"/>
    <x v="24"/>
    <n v="0"/>
    <x v="0"/>
    <x v="8"/>
    <x v="24"/>
  </r>
  <r>
    <n v="1556"/>
    <x v="1556"/>
    <x v="1554"/>
    <n v="1500"/>
    <n v="677"/>
    <x v="2"/>
    <x v="5"/>
    <x v="5"/>
    <n v="1467603624"/>
    <n v="1465011624"/>
    <x v="0"/>
    <n v="12"/>
    <x v="1"/>
    <x v="24"/>
    <n v="45.133333333333333"/>
    <x v="0"/>
    <x v="8"/>
    <x v="24"/>
  </r>
  <r>
    <n v="1557"/>
    <x v="1557"/>
    <x v="1555"/>
    <n v="2500"/>
    <n v="100"/>
    <x v="2"/>
    <x v="0"/>
    <x v="0"/>
    <n v="1411227633"/>
    <n v="1408549233"/>
    <x v="0"/>
    <n v="1"/>
    <x v="1"/>
    <x v="24"/>
    <n v="4"/>
    <x v="0"/>
    <x v="8"/>
    <x v="24"/>
  </r>
  <r>
    <n v="1558"/>
    <x v="1558"/>
    <x v="1556"/>
    <n v="750"/>
    <n v="35"/>
    <x v="2"/>
    <x v="1"/>
    <x v="1"/>
    <n v="1440763920"/>
    <n v="1435656759"/>
    <x v="0"/>
    <n v="3"/>
    <x v="1"/>
    <x v="24"/>
    <n v="4.666666666666667"/>
    <x v="0"/>
    <x v="8"/>
    <x v="24"/>
  </r>
  <r>
    <n v="1559"/>
    <x v="1559"/>
    <x v="1557"/>
    <n v="15000"/>
    <n v="50"/>
    <x v="2"/>
    <x v="0"/>
    <x v="0"/>
    <n v="1430270199"/>
    <n v="1428974199"/>
    <x v="0"/>
    <n v="1"/>
    <x v="1"/>
    <x v="24"/>
    <n v="0.33333333333333337"/>
    <x v="0"/>
    <x v="8"/>
    <x v="24"/>
  </r>
  <r>
    <n v="1560"/>
    <x v="1560"/>
    <x v="1558"/>
    <n v="2500"/>
    <n v="94"/>
    <x v="2"/>
    <x v="0"/>
    <x v="0"/>
    <n v="1415842193"/>
    <n v="1414110593"/>
    <x v="0"/>
    <n v="4"/>
    <x v="1"/>
    <x v="24"/>
    <n v="3.7600000000000002"/>
    <x v="0"/>
    <x v="8"/>
    <x v="24"/>
  </r>
  <r>
    <n v="1561"/>
    <x v="1561"/>
    <x v="1559"/>
    <n v="10000"/>
    <n v="67"/>
    <x v="1"/>
    <x v="0"/>
    <x v="0"/>
    <n v="1383789603"/>
    <n v="1381194003"/>
    <x v="0"/>
    <n v="1"/>
    <x v="1"/>
    <x v="25"/>
    <n v="0.67"/>
    <x v="0"/>
    <x v="3"/>
    <x v="25"/>
  </r>
  <r>
    <n v="1562"/>
    <x v="1562"/>
    <x v="1560"/>
    <n v="4000"/>
    <n v="0"/>
    <x v="1"/>
    <x v="0"/>
    <x v="0"/>
    <n v="1259715000"/>
    <n v="1253712916"/>
    <x v="0"/>
    <n v="0"/>
    <x v="1"/>
    <x v="25"/>
    <n v="0"/>
    <x v="0"/>
    <x v="3"/>
    <x v="25"/>
  </r>
  <r>
    <n v="1563"/>
    <x v="1563"/>
    <x v="1561"/>
    <n v="6000"/>
    <n v="85"/>
    <x v="1"/>
    <x v="1"/>
    <x v="1"/>
    <n v="1394815751"/>
    <n v="1389635351"/>
    <x v="0"/>
    <n v="2"/>
    <x v="1"/>
    <x v="25"/>
    <n v="1.4166666666666665"/>
    <x v="0"/>
    <x v="3"/>
    <x v="25"/>
  </r>
  <r>
    <n v="1564"/>
    <x v="1564"/>
    <x v="1562"/>
    <n v="10000"/>
    <n v="10"/>
    <x v="1"/>
    <x v="0"/>
    <x v="0"/>
    <n v="1432843500"/>
    <n v="1430124509"/>
    <x v="0"/>
    <n v="1"/>
    <x v="1"/>
    <x v="25"/>
    <n v="0.1"/>
    <x v="0"/>
    <x v="3"/>
    <x v="25"/>
  </r>
  <r>
    <n v="1565"/>
    <x v="1565"/>
    <x v="1563"/>
    <n v="4000"/>
    <n v="100"/>
    <x v="1"/>
    <x v="0"/>
    <x v="0"/>
    <n v="1307554261"/>
    <n v="1304962261"/>
    <x v="0"/>
    <n v="1"/>
    <x v="1"/>
    <x v="25"/>
    <n v="2.5"/>
    <x v="0"/>
    <x v="3"/>
    <x v="25"/>
  </r>
  <r>
    <n v="1566"/>
    <x v="1566"/>
    <x v="1564"/>
    <n v="30000"/>
    <n v="6375"/>
    <x v="1"/>
    <x v="0"/>
    <x v="0"/>
    <n v="1469656800"/>
    <n v="1467151204"/>
    <x v="0"/>
    <n v="59"/>
    <x v="1"/>
    <x v="25"/>
    <n v="21.25"/>
    <x v="0"/>
    <x v="3"/>
    <x v="25"/>
  </r>
  <r>
    <n v="1567"/>
    <x v="1567"/>
    <x v="1565"/>
    <n v="8500"/>
    <n v="350"/>
    <x v="1"/>
    <x v="0"/>
    <x v="0"/>
    <n v="1392595200"/>
    <n v="1391293745"/>
    <x v="0"/>
    <n v="13"/>
    <x v="1"/>
    <x v="25"/>
    <n v="4.117647058823529"/>
    <x v="0"/>
    <x v="3"/>
    <x v="25"/>
  </r>
  <r>
    <n v="1568"/>
    <x v="1568"/>
    <x v="1566"/>
    <n v="25000"/>
    <n v="3410"/>
    <x v="1"/>
    <x v="0"/>
    <x v="0"/>
    <n v="1419384585"/>
    <n v="1416360585"/>
    <x v="0"/>
    <n v="22"/>
    <x v="1"/>
    <x v="25"/>
    <n v="13.639999999999999"/>
    <x v="0"/>
    <x v="3"/>
    <x v="25"/>
  </r>
  <r>
    <n v="1569"/>
    <x v="1569"/>
    <x v="1567"/>
    <n v="30000"/>
    <n v="0"/>
    <x v="1"/>
    <x v="0"/>
    <x v="0"/>
    <n v="1369498714"/>
    <n v="1366906714"/>
    <x v="0"/>
    <n v="0"/>
    <x v="1"/>
    <x v="25"/>
    <n v="0"/>
    <x v="0"/>
    <x v="3"/>
    <x v="25"/>
  </r>
  <r>
    <n v="1570"/>
    <x v="1570"/>
    <x v="1568"/>
    <n v="6000"/>
    <n v="2484"/>
    <x v="1"/>
    <x v="0"/>
    <x v="0"/>
    <n v="1460140282"/>
    <n v="1457551882"/>
    <x v="0"/>
    <n v="52"/>
    <x v="1"/>
    <x v="25"/>
    <n v="41.4"/>
    <x v="0"/>
    <x v="3"/>
    <x v="25"/>
  </r>
  <r>
    <n v="1571"/>
    <x v="1571"/>
    <x v="1569"/>
    <n v="12100"/>
    <n v="80"/>
    <x v="1"/>
    <x v="1"/>
    <x v="1"/>
    <n v="1434738483"/>
    <n v="1432146483"/>
    <x v="0"/>
    <n v="4"/>
    <x v="1"/>
    <x v="25"/>
    <n v="0.66115702479338845"/>
    <x v="0"/>
    <x v="3"/>
    <x v="25"/>
  </r>
  <r>
    <n v="1572"/>
    <x v="1572"/>
    <x v="1570"/>
    <n v="2500"/>
    <n v="125"/>
    <x v="1"/>
    <x v="1"/>
    <x v="1"/>
    <n v="1456703940"/>
    <n v="1454546859"/>
    <x v="0"/>
    <n v="3"/>
    <x v="1"/>
    <x v="25"/>
    <n v="5"/>
    <x v="0"/>
    <x v="3"/>
    <x v="25"/>
  </r>
  <r>
    <n v="1573"/>
    <x v="1573"/>
    <x v="1571"/>
    <n v="9000"/>
    <n v="223"/>
    <x v="1"/>
    <x v="5"/>
    <x v="5"/>
    <n v="1491019140"/>
    <n v="1487548802"/>
    <x v="0"/>
    <n v="3"/>
    <x v="1"/>
    <x v="25"/>
    <n v="2.4777777777777779"/>
    <x v="0"/>
    <x v="3"/>
    <x v="25"/>
  </r>
  <r>
    <n v="1574"/>
    <x v="1574"/>
    <x v="1572"/>
    <n v="10000"/>
    <n v="506"/>
    <x v="1"/>
    <x v="0"/>
    <x v="0"/>
    <n v="1424211329"/>
    <n v="1421187329"/>
    <x v="0"/>
    <n v="6"/>
    <x v="1"/>
    <x v="25"/>
    <n v="5.0599999999999996"/>
    <x v="0"/>
    <x v="3"/>
    <x v="25"/>
  </r>
  <r>
    <n v="1575"/>
    <x v="1575"/>
    <x v="1573"/>
    <n v="10000"/>
    <n v="2291"/>
    <x v="1"/>
    <x v="0"/>
    <x v="0"/>
    <n v="1404909296"/>
    <n v="1402317296"/>
    <x v="0"/>
    <n v="35"/>
    <x v="1"/>
    <x v="25"/>
    <n v="22.91"/>
    <x v="0"/>
    <x v="3"/>
    <x v="25"/>
  </r>
  <r>
    <n v="1576"/>
    <x v="1576"/>
    <x v="1574"/>
    <n v="5000"/>
    <n v="650"/>
    <x v="1"/>
    <x v="0"/>
    <x v="0"/>
    <n v="1435698368"/>
    <n v="1431810368"/>
    <x v="0"/>
    <n v="10"/>
    <x v="1"/>
    <x v="25"/>
    <n v="13"/>
    <x v="0"/>
    <x v="3"/>
    <x v="25"/>
  </r>
  <r>
    <n v="1577"/>
    <x v="1577"/>
    <x v="1575"/>
    <n v="10000"/>
    <n v="55"/>
    <x v="1"/>
    <x v="0"/>
    <x v="0"/>
    <n v="1343161248"/>
    <n v="1337977248"/>
    <x v="0"/>
    <n v="2"/>
    <x v="1"/>
    <x v="25"/>
    <n v="0.54999999999999993"/>
    <x v="0"/>
    <x v="3"/>
    <x v="25"/>
  </r>
  <r>
    <n v="1578"/>
    <x v="1578"/>
    <x v="1576"/>
    <n v="1897"/>
    <n v="205"/>
    <x v="1"/>
    <x v="0"/>
    <x v="0"/>
    <n v="1283392800"/>
    <n v="1281317691"/>
    <x v="0"/>
    <n v="4"/>
    <x v="1"/>
    <x v="25"/>
    <n v="10.806536636794938"/>
    <x v="0"/>
    <x v="3"/>
    <x v="25"/>
  </r>
  <r>
    <n v="1579"/>
    <x v="1579"/>
    <x v="1577"/>
    <n v="3333"/>
    <n v="28"/>
    <x v="1"/>
    <x v="0"/>
    <x v="0"/>
    <n v="1377734091"/>
    <n v="1374882891"/>
    <x v="0"/>
    <n v="2"/>
    <x v="1"/>
    <x v="25"/>
    <n v="0.84008400840084008"/>
    <x v="0"/>
    <x v="3"/>
    <x v="25"/>
  </r>
  <r>
    <n v="1580"/>
    <x v="1580"/>
    <x v="1578"/>
    <n v="1750"/>
    <n v="0"/>
    <x v="1"/>
    <x v="0"/>
    <x v="0"/>
    <n v="1337562726"/>
    <n v="1332378726"/>
    <x v="0"/>
    <n v="0"/>
    <x v="1"/>
    <x v="25"/>
    <n v="0"/>
    <x v="0"/>
    <x v="3"/>
    <x v="25"/>
  </r>
  <r>
    <n v="1581"/>
    <x v="1581"/>
    <x v="1579"/>
    <n v="1000"/>
    <n v="5"/>
    <x v="2"/>
    <x v="1"/>
    <x v="1"/>
    <n v="1450521990"/>
    <n v="1447757190"/>
    <x v="0"/>
    <n v="1"/>
    <x v="1"/>
    <x v="26"/>
    <n v="0.5"/>
    <x v="0"/>
    <x v="8"/>
    <x v="26"/>
  </r>
  <r>
    <n v="1582"/>
    <x v="1582"/>
    <x v="1580"/>
    <n v="1000"/>
    <n v="93"/>
    <x v="2"/>
    <x v="0"/>
    <x v="0"/>
    <n v="1445894400"/>
    <n v="1440961053"/>
    <x v="0"/>
    <n v="3"/>
    <x v="1"/>
    <x v="26"/>
    <n v="9.3000000000000007"/>
    <x v="0"/>
    <x v="8"/>
    <x v="26"/>
  </r>
  <r>
    <n v="1583"/>
    <x v="1583"/>
    <x v="1581"/>
    <n v="20000"/>
    <n v="15"/>
    <x v="2"/>
    <x v="1"/>
    <x v="1"/>
    <n v="1411681391"/>
    <n v="1409089391"/>
    <x v="0"/>
    <n v="1"/>
    <x v="1"/>
    <x v="26"/>
    <n v="7.4999999999999997E-2"/>
    <x v="0"/>
    <x v="8"/>
    <x v="26"/>
  </r>
  <r>
    <n v="1584"/>
    <x v="1584"/>
    <x v="1582"/>
    <n v="1200"/>
    <n v="0"/>
    <x v="2"/>
    <x v="0"/>
    <x v="0"/>
    <n v="1401464101"/>
    <n v="1400600101"/>
    <x v="0"/>
    <n v="0"/>
    <x v="1"/>
    <x v="26"/>
    <n v="0"/>
    <x v="0"/>
    <x v="8"/>
    <x v="26"/>
  </r>
  <r>
    <n v="1585"/>
    <x v="1585"/>
    <x v="1583"/>
    <n v="2000"/>
    <n v="1580"/>
    <x v="2"/>
    <x v="5"/>
    <x v="5"/>
    <n v="1482663600"/>
    <n v="1480800568"/>
    <x v="0"/>
    <n v="12"/>
    <x v="1"/>
    <x v="26"/>
    <n v="79"/>
    <x v="0"/>
    <x v="8"/>
    <x v="26"/>
  </r>
  <r>
    <n v="1586"/>
    <x v="1586"/>
    <x v="1584"/>
    <n v="1500"/>
    <n v="0"/>
    <x v="2"/>
    <x v="0"/>
    <x v="0"/>
    <n v="1428197422"/>
    <n v="1425609022"/>
    <x v="0"/>
    <n v="0"/>
    <x v="1"/>
    <x v="26"/>
    <n v="0"/>
    <x v="0"/>
    <x v="8"/>
    <x v="26"/>
  </r>
  <r>
    <n v="1587"/>
    <x v="1587"/>
    <x v="1585"/>
    <n v="7500"/>
    <n v="1"/>
    <x v="2"/>
    <x v="0"/>
    <x v="0"/>
    <n v="1418510965"/>
    <n v="1415918965"/>
    <x v="0"/>
    <n v="1"/>
    <x v="1"/>
    <x v="26"/>
    <n v="1.3333333333333334E-2"/>
    <x v="0"/>
    <x v="8"/>
    <x v="26"/>
  </r>
  <r>
    <n v="1588"/>
    <x v="1588"/>
    <x v="1586"/>
    <n v="516"/>
    <n v="0"/>
    <x v="2"/>
    <x v="0"/>
    <x v="0"/>
    <n v="1422735120"/>
    <n v="1420091999"/>
    <x v="0"/>
    <n v="0"/>
    <x v="1"/>
    <x v="26"/>
    <n v="0"/>
    <x v="0"/>
    <x v="8"/>
    <x v="26"/>
  </r>
  <r>
    <n v="1589"/>
    <x v="1589"/>
    <x v="1587"/>
    <n v="1200"/>
    <n v="0"/>
    <x v="2"/>
    <x v="0"/>
    <x v="0"/>
    <n v="1444433886"/>
    <n v="1441841886"/>
    <x v="0"/>
    <n v="0"/>
    <x v="1"/>
    <x v="26"/>
    <n v="0"/>
    <x v="0"/>
    <x v="8"/>
    <x v="26"/>
  </r>
  <r>
    <n v="1590"/>
    <x v="1590"/>
    <x v="1588"/>
    <n v="60000"/>
    <n v="1020"/>
    <x v="2"/>
    <x v="13"/>
    <x v="3"/>
    <n v="1443040464"/>
    <n v="1440448464"/>
    <x v="0"/>
    <n v="2"/>
    <x v="1"/>
    <x v="26"/>
    <n v="1.7000000000000002"/>
    <x v="0"/>
    <x v="8"/>
    <x v="26"/>
  </r>
  <r>
    <n v="1591"/>
    <x v="1591"/>
    <x v="1589"/>
    <n v="14000"/>
    <n v="4092"/>
    <x v="2"/>
    <x v="1"/>
    <x v="1"/>
    <n v="1459700741"/>
    <n v="1457112341"/>
    <x v="0"/>
    <n v="92"/>
    <x v="1"/>
    <x v="26"/>
    <n v="29.228571428571428"/>
    <x v="0"/>
    <x v="8"/>
    <x v="26"/>
  </r>
  <r>
    <n v="1592"/>
    <x v="1592"/>
    <x v="1590"/>
    <n v="25"/>
    <n v="0"/>
    <x v="2"/>
    <x v="0"/>
    <x v="0"/>
    <n v="1427503485"/>
    <n v="1423619085"/>
    <x v="0"/>
    <n v="0"/>
    <x v="1"/>
    <x v="26"/>
    <n v="0"/>
    <x v="0"/>
    <x v="8"/>
    <x v="26"/>
  </r>
  <r>
    <n v="1593"/>
    <x v="1593"/>
    <x v="1591"/>
    <n v="22000"/>
    <n v="3"/>
    <x v="2"/>
    <x v="0"/>
    <x v="0"/>
    <n v="1425154655"/>
    <n v="1422562655"/>
    <x v="0"/>
    <n v="3"/>
    <x v="1"/>
    <x v="26"/>
    <n v="1.3636363636363637E-2"/>
    <x v="0"/>
    <x v="8"/>
    <x v="26"/>
  </r>
  <r>
    <n v="1594"/>
    <x v="1594"/>
    <x v="1592"/>
    <n v="1000"/>
    <n v="205"/>
    <x v="2"/>
    <x v="0"/>
    <x v="0"/>
    <n v="1463329260"/>
    <n v="1458147982"/>
    <x v="0"/>
    <n v="10"/>
    <x v="1"/>
    <x v="26"/>
    <n v="20.5"/>
    <x v="0"/>
    <x v="8"/>
    <x v="26"/>
  </r>
  <r>
    <n v="1595"/>
    <x v="1595"/>
    <x v="1593"/>
    <n v="100000"/>
    <n v="280"/>
    <x v="2"/>
    <x v="0"/>
    <x v="0"/>
    <n v="1403122380"/>
    <n v="1400634728"/>
    <x v="0"/>
    <n v="7"/>
    <x v="1"/>
    <x v="26"/>
    <n v="0.27999999999999997"/>
    <x v="0"/>
    <x v="8"/>
    <x v="26"/>
  </r>
  <r>
    <n v="1596"/>
    <x v="1596"/>
    <x v="1594"/>
    <n v="3250"/>
    <n v="75"/>
    <x v="2"/>
    <x v="1"/>
    <x v="1"/>
    <n v="1418469569"/>
    <n v="1414577969"/>
    <x v="0"/>
    <n v="3"/>
    <x v="1"/>
    <x v="26"/>
    <n v="2.3076923076923079"/>
    <x v="0"/>
    <x v="8"/>
    <x v="26"/>
  </r>
  <r>
    <n v="1597"/>
    <x v="1597"/>
    <x v="1595"/>
    <n v="15000"/>
    <n v="0"/>
    <x v="2"/>
    <x v="0"/>
    <x v="0"/>
    <n v="1474360197"/>
    <n v="1471768197"/>
    <x v="0"/>
    <n v="0"/>
    <x v="1"/>
    <x v="26"/>
    <n v="0"/>
    <x v="0"/>
    <x v="8"/>
    <x v="26"/>
  </r>
  <r>
    <n v="1598"/>
    <x v="1598"/>
    <x v="1596"/>
    <n v="800"/>
    <n v="1"/>
    <x v="2"/>
    <x v="0"/>
    <x v="0"/>
    <n v="1437926458"/>
    <n v="1432742458"/>
    <x v="0"/>
    <n v="1"/>
    <x v="1"/>
    <x v="26"/>
    <n v="0.125"/>
    <x v="0"/>
    <x v="8"/>
    <x v="26"/>
  </r>
  <r>
    <n v="1599"/>
    <x v="1599"/>
    <x v="1597"/>
    <n v="500"/>
    <n v="0"/>
    <x v="2"/>
    <x v="1"/>
    <x v="1"/>
    <n v="1460116576"/>
    <n v="1457528176"/>
    <x v="0"/>
    <n v="0"/>
    <x v="1"/>
    <x v="26"/>
    <n v="0"/>
    <x v="0"/>
    <x v="8"/>
    <x v="26"/>
  </r>
  <r>
    <n v="1600"/>
    <x v="1600"/>
    <x v="1598"/>
    <n v="5000"/>
    <n v="367"/>
    <x v="2"/>
    <x v="0"/>
    <x v="0"/>
    <n v="1405401060"/>
    <n v="1401585752"/>
    <x v="0"/>
    <n v="9"/>
    <x v="1"/>
    <x v="26"/>
    <n v="7.3400000000000007"/>
    <x v="0"/>
    <x v="8"/>
    <x v="26"/>
  </r>
  <r>
    <n v="1601"/>
    <x v="1601"/>
    <x v="1599"/>
    <n v="2500"/>
    <n v="2706.23"/>
    <x v="0"/>
    <x v="0"/>
    <x v="0"/>
    <n v="1304561633"/>
    <n v="1301969633"/>
    <x v="0"/>
    <n v="56"/>
    <x v="0"/>
    <x v="11"/>
    <n v="108.2492"/>
    <x v="0"/>
    <x v="4"/>
    <x v="11"/>
  </r>
  <r>
    <n v="1602"/>
    <x v="1602"/>
    <x v="1600"/>
    <n v="1500"/>
    <n v="1502.5"/>
    <x v="0"/>
    <x v="0"/>
    <x v="0"/>
    <n v="1318633200"/>
    <n v="1314947317"/>
    <x v="0"/>
    <n v="32"/>
    <x v="0"/>
    <x v="11"/>
    <n v="100.16666666666667"/>
    <x v="0"/>
    <x v="4"/>
    <x v="11"/>
  </r>
  <r>
    <n v="1603"/>
    <x v="1603"/>
    <x v="1601"/>
    <n v="2000"/>
    <n v="2000.66"/>
    <x v="0"/>
    <x v="0"/>
    <x v="0"/>
    <n v="1327723459"/>
    <n v="1322539459"/>
    <x v="0"/>
    <n v="30"/>
    <x v="0"/>
    <x v="11"/>
    <n v="100.03299999999999"/>
    <x v="0"/>
    <x v="4"/>
    <x v="11"/>
  </r>
  <r>
    <n v="1604"/>
    <x v="1604"/>
    <x v="1602"/>
    <n v="2800"/>
    <n v="3419"/>
    <x v="0"/>
    <x v="0"/>
    <x v="0"/>
    <n v="1332011835"/>
    <n v="1328559435"/>
    <x v="0"/>
    <n v="70"/>
    <x v="0"/>
    <x v="11"/>
    <n v="122.10714285714286"/>
    <x v="0"/>
    <x v="4"/>
    <x v="11"/>
  </r>
  <r>
    <n v="1605"/>
    <x v="1605"/>
    <x v="1603"/>
    <n v="6000"/>
    <n v="6041.6"/>
    <x v="0"/>
    <x v="0"/>
    <x v="0"/>
    <n v="1312182000"/>
    <n v="1311380313"/>
    <x v="0"/>
    <n v="44"/>
    <x v="0"/>
    <x v="11"/>
    <n v="100.69333333333334"/>
    <x v="0"/>
    <x v="4"/>
    <x v="11"/>
  </r>
  <r>
    <n v="1606"/>
    <x v="1606"/>
    <x v="1604"/>
    <n v="8000"/>
    <n v="8080.33"/>
    <x v="0"/>
    <x v="0"/>
    <x v="0"/>
    <n v="1300930838"/>
    <n v="1293158438"/>
    <x v="0"/>
    <n v="92"/>
    <x v="0"/>
    <x v="11"/>
    <n v="101.004125"/>
    <x v="0"/>
    <x v="4"/>
    <x v="11"/>
  </r>
  <r>
    <n v="1607"/>
    <x v="1607"/>
    <x v="1605"/>
    <n v="10000"/>
    <n v="14511"/>
    <x v="0"/>
    <x v="0"/>
    <x v="0"/>
    <n v="1339701851"/>
    <n v="1337887451"/>
    <x v="0"/>
    <n v="205"/>
    <x v="0"/>
    <x v="11"/>
    <n v="145.11000000000001"/>
    <x v="0"/>
    <x v="4"/>
    <x v="11"/>
  </r>
  <r>
    <n v="1608"/>
    <x v="1608"/>
    <x v="1606"/>
    <n v="1200"/>
    <n v="1215"/>
    <x v="0"/>
    <x v="0"/>
    <x v="0"/>
    <n v="1388553960"/>
    <n v="1385754986"/>
    <x v="0"/>
    <n v="23"/>
    <x v="0"/>
    <x v="11"/>
    <n v="101.25"/>
    <x v="0"/>
    <x v="4"/>
    <x v="11"/>
  </r>
  <r>
    <n v="1609"/>
    <x v="1609"/>
    <x v="1607"/>
    <n v="1500"/>
    <n v="1775"/>
    <x v="0"/>
    <x v="0"/>
    <x v="0"/>
    <n v="1320220800"/>
    <n v="1315612909"/>
    <x v="0"/>
    <n v="4"/>
    <x v="0"/>
    <x v="11"/>
    <n v="118.33333333333333"/>
    <x v="0"/>
    <x v="4"/>
    <x v="11"/>
  </r>
  <r>
    <n v="1610"/>
    <x v="1610"/>
    <x v="1608"/>
    <n v="2000"/>
    <n v="5437"/>
    <x v="0"/>
    <x v="0"/>
    <x v="0"/>
    <n v="1355609510"/>
    <n v="1353017510"/>
    <x v="0"/>
    <n v="112"/>
    <x v="0"/>
    <x v="11"/>
    <n v="271.85000000000002"/>
    <x v="0"/>
    <x v="4"/>
    <x v="11"/>
  </r>
  <r>
    <n v="1611"/>
    <x v="1611"/>
    <x v="1609"/>
    <n v="800"/>
    <n v="1001"/>
    <x v="0"/>
    <x v="0"/>
    <x v="0"/>
    <n v="1370390432"/>
    <n v="1368576032"/>
    <x v="0"/>
    <n v="27"/>
    <x v="0"/>
    <x v="11"/>
    <n v="125.125"/>
    <x v="0"/>
    <x v="4"/>
    <x v="11"/>
  </r>
  <r>
    <n v="1612"/>
    <x v="1612"/>
    <x v="1610"/>
    <n v="500"/>
    <n v="550"/>
    <x v="0"/>
    <x v="0"/>
    <x v="0"/>
    <n v="1357160384"/>
    <n v="1354568384"/>
    <x v="0"/>
    <n v="11"/>
    <x v="0"/>
    <x v="11"/>
    <n v="110.00000000000001"/>
    <x v="0"/>
    <x v="4"/>
    <x v="11"/>
  </r>
  <r>
    <n v="1613"/>
    <x v="1613"/>
    <x v="1611"/>
    <n v="1000"/>
    <n v="1015"/>
    <x v="0"/>
    <x v="0"/>
    <x v="0"/>
    <n v="1342921202"/>
    <n v="1340329202"/>
    <x v="0"/>
    <n v="26"/>
    <x v="0"/>
    <x v="11"/>
    <n v="101.49999999999999"/>
    <x v="0"/>
    <x v="4"/>
    <x v="11"/>
  </r>
  <r>
    <n v="1614"/>
    <x v="1614"/>
    <x v="1612"/>
    <n v="5000"/>
    <n v="5135"/>
    <x v="0"/>
    <x v="0"/>
    <x v="0"/>
    <n v="1407085200"/>
    <n v="1401924769"/>
    <x v="0"/>
    <n v="77"/>
    <x v="0"/>
    <x v="11"/>
    <n v="102.69999999999999"/>
    <x v="0"/>
    <x v="4"/>
    <x v="11"/>
  </r>
  <r>
    <n v="1615"/>
    <x v="1615"/>
    <x v="1613"/>
    <n v="8000"/>
    <n v="9130"/>
    <x v="0"/>
    <x v="0"/>
    <x v="0"/>
    <n v="1323742396"/>
    <n v="1319850796"/>
    <x v="0"/>
    <n v="136"/>
    <x v="0"/>
    <x v="11"/>
    <n v="114.12500000000001"/>
    <x v="0"/>
    <x v="4"/>
    <x v="11"/>
  </r>
  <r>
    <n v="1616"/>
    <x v="1616"/>
    <x v="1614"/>
    <n v="10000"/>
    <n v="10420"/>
    <x v="0"/>
    <x v="0"/>
    <x v="0"/>
    <n v="1353621600"/>
    <n v="1350061821"/>
    <x v="0"/>
    <n v="157"/>
    <x v="0"/>
    <x v="11"/>
    <n v="104.2"/>
    <x v="0"/>
    <x v="4"/>
    <x v="11"/>
  </r>
  <r>
    <n v="1617"/>
    <x v="1617"/>
    <x v="1615"/>
    <n v="7000"/>
    <n v="10210"/>
    <x v="0"/>
    <x v="0"/>
    <x v="0"/>
    <n v="1383332400"/>
    <n v="1380470188"/>
    <x v="0"/>
    <n v="158"/>
    <x v="0"/>
    <x v="11"/>
    <n v="145.85714285714286"/>
    <x v="0"/>
    <x v="4"/>
    <x v="11"/>
  </r>
  <r>
    <n v="1618"/>
    <x v="1618"/>
    <x v="1616"/>
    <n v="1500"/>
    <n v="1576"/>
    <x v="0"/>
    <x v="0"/>
    <x v="0"/>
    <n v="1362757335"/>
    <n v="1359301335"/>
    <x v="0"/>
    <n v="27"/>
    <x v="0"/>
    <x v="11"/>
    <n v="105.06666666666666"/>
    <x v="0"/>
    <x v="4"/>
    <x v="11"/>
  </r>
  <r>
    <n v="1619"/>
    <x v="1619"/>
    <x v="1617"/>
    <n v="1500"/>
    <n v="2000"/>
    <x v="0"/>
    <x v="0"/>
    <x v="0"/>
    <n v="1410755286"/>
    <n v="1408940886"/>
    <x v="0"/>
    <n v="23"/>
    <x v="0"/>
    <x v="11"/>
    <n v="133.33333333333331"/>
    <x v="0"/>
    <x v="4"/>
    <x v="11"/>
  </r>
  <r>
    <n v="1620"/>
    <x v="1620"/>
    <x v="1618"/>
    <n v="1000"/>
    <n v="1130"/>
    <x v="0"/>
    <x v="0"/>
    <x v="0"/>
    <n v="1361606940"/>
    <n v="1361002140"/>
    <x v="0"/>
    <n v="17"/>
    <x v="0"/>
    <x v="11"/>
    <n v="112.99999999999999"/>
    <x v="0"/>
    <x v="4"/>
    <x v="11"/>
  </r>
  <r>
    <n v="1621"/>
    <x v="1621"/>
    <x v="1619"/>
    <n v="5000"/>
    <n v="6060"/>
    <x v="0"/>
    <x v="0"/>
    <x v="0"/>
    <n v="1338177540"/>
    <n v="1333550015"/>
    <x v="0"/>
    <n v="37"/>
    <x v="0"/>
    <x v="11"/>
    <n v="121.2"/>
    <x v="0"/>
    <x v="4"/>
    <x v="11"/>
  </r>
  <r>
    <n v="1622"/>
    <x v="1622"/>
    <x v="1620"/>
    <n v="6900"/>
    <n v="7019"/>
    <x v="0"/>
    <x v="0"/>
    <x v="0"/>
    <n v="1418803140"/>
    <n v="1415343874"/>
    <x v="0"/>
    <n v="65"/>
    <x v="0"/>
    <x v="11"/>
    <n v="101.72463768115942"/>
    <x v="0"/>
    <x v="4"/>
    <x v="11"/>
  </r>
  <r>
    <n v="1623"/>
    <x v="1623"/>
    <x v="1621"/>
    <n v="750"/>
    <n v="758"/>
    <x v="0"/>
    <x v="1"/>
    <x v="1"/>
    <n v="1377621089"/>
    <n v="1372437089"/>
    <x v="0"/>
    <n v="18"/>
    <x v="0"/>
    <x v="11"/>
    <n v="101.06666666666666"/>
    <x v="0"/>
    <x v="4"/>
    <x v="11"/>
  </r>
  <r>
    <n v="1624"/>
    <x v="1624"/>
    <x v="1622"/>
    <n v="1000"/>
    <n v="1180"/>
    <x v="0"/>
    <x v="0"/>
    <x v="0"/>
    <n v="1357721335"/>
    <n v="1354265335"/>
    <x v="0"/>
    <n v="25"/>
    <x v="0"/>
    <x v="11"/>
    <n v="118"/>
    <x v="0"/>
    <x v="4"/>
    <x v="11"/>
  </r>
  <r>
    <n v="1625"/>
    <x v="1625"/>
    <x v="1623"/>
    <n v="7500"/>
    <n v="11650"/>
    <x v="0"/>
    <x v="0"/>
    <x v="0"/>
    <n v="1347382053"/>
    <n v="1344962853"/>
    <x v="0"/>
    <n v="104"/>
    <x v="0"/>
    <x v="11"/>
    <n v="155.33333333333331"/>
    <x v="0"/>
    <x v="4"/>
    <x v="11"/>
  </r>
  <r>
    <n v="1626"/>
    <x v="1626"/>
    <x v="1624"/>
    <n v="8000"/>
    <n v="8095"/>
    <x v="0"/>
    <x v="0"/>
    <x v="0"/>
    <n v="1385932867"/>
    <n v="1383337267"/>
    <x v="0"/>
    <n v="108"/>
    <x v="0"/>
    <x v="11"/>
    <n v="101.18750000000001"/>
    <x v="0"/>
    <x v="4"/>
    <x v="11"/>
  </r>
  <r>
    <n v="1627"/>
    <x v="1627"/>
    <x v="1625"/>
    <n v="2000"/>
    <n v="2340"/>
    <x v="0"/>
    <x v="0"/>
    <x v="0"/>
    <n v="1353905940"/>
    <n v="1351011489"/>
    <x v="0"/>
    <n v="38"/>
    <x v="0"/>
    <x v="11"/>
    <n v="117"/>
    <x v="0"/>
    <x v="4"/>
    <x v="11"/>
  </r>
  <r>
    <n v="1628"/>
    <x v="1628"/>
    <x v="1626"/>
    <n v="4000"/>
    <n v="4037"/>
    <x v="0"/>
    <x v="0"/>
    <x v="0"/>
    <n v="1403026882"/>
    <n v="1400175682"/>
    <x v="0"/>
    <n v="88"/>
    <x v="0"/>
    <x v="11"/>
    <n v="100.925"/>
    <x v="0"/>
    <x v="4"/>
    <x v="11"/>
  </r>
  <r>
    <n v="1629"/>
    <x v="1629"/>
    <x v="1627"/>
    <n v="6000"/>
    <n v="6220"/>
    <x v="0"/>
    <x v="0"/>
    <x v="0"/>
    <n v="1392929333"/>
    <n v="1389041333"/>
    <x v="0"/>
    <n v="82"/>
    <x v="0"/>
    <x v="11"/>
    <n v="103.66666666666666"/>
    <x v="0"/>
    <x v="4"/>
    <x v="11"/>
  </r>
  <r>
    <n v="1630"/>
    <x v="1630"/>
    <x v="1628"/>
    <n v="4000"/>
    <n v="10610"/>
    <x v="0"/>
    <x v="0"/>
    <x v="0"/>
    <n v="1330671540"/>
    <n v="1328040375"/>
    <x v="0"/>
    <n v="126"/>
    <x v="0"/>
    <x v="11"/>
    <n v="265.25"/>
    <x v="0"/>
    <x v="4"/>
    <x v="11"/>
  </r>
  <r>
    <n v="1631"/>
    <x v="1631"/>
    <x v="1629"/>
    <n v="10000"/>
    <n v="15591"/>
    <x v="0"/>
    <x v="0"/>
    <x v="0"/>
    <n v="1350074261"/>
    <n v="1347482261"/>
    <x v="0"/>
    <n v="133"/>
    <x v="0"/>
    <x v="11"/>
    <n v="155.91"/>
    <x v="0"/>
    <x v="4"/>
    <x v="11"/>
  </r>
  <r>
    <n v="1632"/>
    <x v="1632"/>
    <x v="1630"/>
    <n v="4000"/>
    <n v="4065"/>
    <x v="0"/>
    <x v="0"/>
    <x v="0"/>
    <n v="1316851854"/>
    <n v="1311667854"/>
    <x v="0"/>
    <n v="47"/>
    <x v="0"/>
    <x v="11"/>
    <n v="101.62500000000001"/>
    <x v="0"/>
    <x v="4"/>
    <x v="11"/>
  </r>
  <r>
    <n v="1633"/>
    <x v="1633"/>
    <x v="1631"/>
    <n v="10000"/>
    <n v="10000"/>
    <x v="0"/>
    <x v="0"/>
    <x v="0"/>
    <n v="1326690000"/>
    <n v="1324329156"/>
    <x v="0"/>
    <n v="58"/>
    <x v="0"/>
    <x v="11"/>
    <n v="100"/>
    <x v="0"/>
    <x v="4"/>
    <x v="11"/>
  </r>
  <r>
    <n v="1634"/>
    <x v="1634"/>
    <x v="1632"/>
    <n v="2000"/>
    <n v="2010"/>
    <x v="0"/>
    <x v="0"/>
    <x v="0"/>
    <n v="1306994340"/>
    <n v="1303706001"/>
    <x v="0"/>
    <n v="32"/>
    <x v="0"/>
    <x v="11"/>
    <n v="100.49999999999999"/>
    <x v="0"/>
    <x v="4"/>
    <x v="11"/>
  </r>
  <r>
    <n v="1635"/>
    <x v="1635"/>
    <x v="1633"/>
    <n v="2000"/>
    <n v="2506"/>
    <x v="0"/>
    <x v="0"/>
    <x v="0"/>
    <n v="1468270261"/>
    <n v="1463086261"/>
    <x v="0"/>
    <n v="37"/>
    <x v="0"/>
    <x v="11"/>
    <n v="125.29999999999998"/>
    <x v="0"/>
    <x v="4"/>
    <x v="11"/>
  </r>
  <r>
    <n v="1636"/>
    <x v="1636"/>
    <x v="1634"/>
    <n v="4500"/>
    <n v="4660"/>
    <x v="0"/>
    <x v="0"/>
    <x v="0"/>
    <n v="1307851200"/>
    <n v="1304129088"/>
    <x v="0"/>
    <n v="87"/>
    <x v="0"/>
    <x v="11"/>
    <n v="103.55555555555556"/>
    <x v="0"/>
    <x v="4"/>
    <x v="11"/>
  </r>
  <r>
    <n v="1637"/>
    <x v="1637"/>
    <x v="1635"/>
    <n v="500"/>
    <n v="519"/>
    <x v="0"/>
    <x v="0"/>
    <x v="0"/>
    <n v="1262302740"/>
    <n v="1257444140"/>
    <x v="0"/>
    <n v="15"/>
    <x v="0"/>
    <x v="11"/>
    <n v="103.8"/>
    <x v="0"/>
    <x v="4"/>
    <x v="11"/>
  </r>
  <r>
    <n v="1638"/>
    <x v="1638"/>
    <x v="1636"/>
    <n v="1000"/>
    <n v="1050"/>
    <x v="0"/>
    <x v="0"/>
    <x v="0"/>
    <n v="1362086700"/>
    <n v="1358180968"/>
    <x v="0"/>
    <n v="27"/>
    <x v="0"/>
    <x v="11"/>
    <n v="105"/>
    <x v="0"/>
    <x v="4"/>
    <x v="11"/>
  </r>
  <r>
    <n v="1639"/>
    <x v="1639"/>
    <x v="1637"/>
    <n v="1800"/>
    <n v="1800"/>
    <x v="0"/>
    <x v="0"/>
    <x v="0"/>
    <n v="1330789165"/>
    <n v="1328197165"/>
    <x v="0"/>
    <n v="19"/>
    <x v="0"/>
    <x v="11"/>
    <n v="100"/>
    <x v="0"/>
    <x v="4"/>
    <x v="11"/>
  </r>
  <r>
    <n v="1640"/>
    <x v="1640"/>
    <x v="1638"/>
    <n v="400"/>
    <n v="679.44"/>
    <x v="0"/>
    <x v="0"/>
    <x v="0"/>
    <n v="1280800740"/>
    <n v="1279603955"/>
    <x v="0"/>
    <n v="17"/>
    <x v="0"/>
    <x v="11"/>
    <n v="169.86"/>
    <x v="0"/>
    <x v="4"/>
    <x v="11"/>
  </r>
  <r>
    <n v="1641"/>
    <x v="1641"/>
    <x v="1639"/>
    <n v="2500"/>
    <n v="2535"/>
    <x v="0"/>
    <x v="0"/>
    <x v="0"/>
    <n v="1418998744"/>
    <n v="1416406744"/>
    <x v="0"/>
    <n v="26"/>
    <x v="0"/>
    <x v="27"/>
    <n v="101.4"/>
    <x v="0"/>
    <x v="4"/>
    <x v="27"/>
  </r>
  <r>
    <n v="1642"/>
    <x v="1642"/>
    <x v="1640"/>
    <n v="1200"/>
    <n v="1200"/>
    <x v="0"/>
    <x v="0"/>
    <x v="0"/>
    <n v="1308011727"/>
    <n v="1306283727"/>
    <x v="0"/>
    <n v="28"/>
    <x v="0"/>
    <x v="27"/>
    <n v="100"/>
    <x v="0"/>
    <x v="4"/>
    <x v="27"/>
  </r>
  <r>
    <n v="1643"/>
    <x v="1643"/>
    <x v="1641"/>
    <n v="5000"/>
    <n v="6235"/>
    <x v="0"/>
    <x v="0"/>
    <x v="0"/>
    <n v="1348516012"/>
    <n v="1345924012"/>
    <x v="0"/>
    <n v="37"/>
    <x v="0"/>
    <x v="27"/>
    <n v="124.70000000000002"/>
    <x v="0"/>
    <x v="4"/>
    <x v="27"/>
  </r>
  <r>
    <n v="1644"/>
    <x v="1644"/>
    <x v="1642"/>
    <n v="10000"/>
    <n v="10950"/>
    <x v="0"/>
    <x v="0"/>
    <x v="0"/>
    <n v="1353551160"/>
    <n v="1348363560"/>
    <x v="0"/>
    <n v="128"/>
    <x v="0"/>
    <x v="27"/>
    <n v="109.5"/>
    <x v="0"/>
    <x v="4"/>
    <x v="27"/>
  </r>
  <r>
    <n v="1645"/>
    <x v="1645"/>
    <x v="1643"/>
    <n v="5000"/>
    <n v="5540"/>
    <x v="0"/>
    <x v="0"/>
    <x v="0"/>
    <n v="1379515740"/>
    <n v="1378306140"/>
    <x v="0"/>
    <n v="10"/>
    <x v="0"/>
    <x v="27"/>
    <n v="110.80000000000001"/>
    <x v="0"/>
    <x v="4"/>
    <x v="27"/>
  </r>
  <r>
    <n v="1646"/>
    <x v="1646"/>
    <x v="1644"/>
    <n v="2000"/>
    <n v="2204"/>
    <x v="0"/>
    <x v="1"/>
    <x v="1"/>
    <n v="1408039860"/>
    <n v="1405248503"/>
    <x v="0"/>
    <n v="83"/>
    <x v="0"/>
    <x v="27"/>
    <n v="110.2"/>
    <x v="0"/>
    <x v="4"/>
    <x v="27"/>
  </r>
  <r>
    <n v="1647"/>
    <x v="1647"/>
    <x v="1645"/>
    <n v="5000"/>
    <n v="5236"/>
    <x v="0"/>
    <x v="0"/>
    <x v="0"/>
    <n v="1339235377"/>
    <n v="1336643377"/>
    <x v="0"/>
    <n v="46"/>
    <x v="0"/>
    <x v="27"/>
    <n v="104.71999999999998"/>
    <x v="0"/>
    <x v="4"/>
    <x v="27"/>
  </r>
  <r>
    <n v="1648"/>
    <x v="1648"/>
    <x v="1646"/>
    <n v="2300"/>
    <n v="2881"/>
    <x v="0"/>
    <x v="0"/>
    <x v="0"/>
    <n v="1300636482"/>
    <n v="1298048082"/>
    <x v="0"/>
    <n v="90"/>
    <x v="0"/>
    <x v="27"/>
    <n v="125.26086956521738"/>
    <x v="0"/>
    <x v="4"/>
    <x v="27"/>
  </r>
  <r>
    <n v="1649"/>
    <x v="1649"/>
    <x v="1647"/>
    <n v="3800"/>
    <n v="3822.33"/>
    <x v="0"/>
    <x v="0"/>
    <x v="0"/>
    <n v="1400862355"/>
    <n v="1396974355"/>
    <x v="0"/>
    <n v="81"/>
    <x v="0"/>
    <x v="27"/>
    <n v="100.58763157894737"/>
    <x v="0"/>
    <x v="4"/>
    <x v="27"/>
  </r>
  <r>
    <n v="1650"/>
    <x v="1650"/>
    <x v="1648"/>
    <n v="2000"/>
    <n v="2831"/>
    <x v="0"/>
    <x v="0"/>
    <x v="0"/>
    <n v="1381314437"/>
    <n v="1378722437"/>
    <x v="0"/>
    <n v="32"/>
    <x v="0"/>
    <x v="27"/>
    <n v="141.55000000000001"/>
    <x v="0"/>
    <x v="4"/>
    <x v="27"/>
  </r>
  <r>
    <n v="1651"/>
    <x v="1651"/>
    <x v="1649"/>
    <n v="2000"/>
    <n v="2015"/>
    <x v="0"/>
    <x v="0"/>
    <x v="0"/>
    <n v="1303801140"/>
    <n v="1300916220"/>
    <x v="0"/>
    <n v="20"/>
    <x v="0"/>
    <x v="27"/>
    <n v="100.75"/>
    <x v="0"/>
    <x v="4"/>
    <x v="27"/>
  </r>
  <r>
    <n v="1652"/>
    <x v="1652"/>
    <x v="1650"/>
    <n v="4500"/>
    <n v="4530"/>
    <x v="0"/>
    <x v="0"/>
    <x v="0"/>
    <n v="1385297393"/>
    <n v="1382701793"/>
    <x v="0"/>
    <n v="70"/>
    <x v="0"/>
    <x v="27"/>
    <n v="100.66666666666666"/>
    <x v="0"/>
    <x v="4"/>
    <x v="27"/>
  </r>
  <r>
    <n v="1653"/>
    <x v="1653"/>
    <x v="1651"/>
    <n v="5000"/>
    <n v="8711.52"/>
    <x v="0"/>
    <x v="0"/>
    <x v="0"/>
    <n v="1303675296"/>
    <n v="1300996896"/>
    <x v="0"/>
    <n v="168"/>
    <x v="0"/>
    <x v="27"/>
    <n v="174.2304"/>
    <x v="0"/>
    <x v="4"/>
    <x v="27"/>
  </r>
  <r>
    <n v="1654"/>
    <x v="1654"/>
    <x v="1652"/>
    <n v="1100"/>
    <n v="1319"/>
    <x v="0"/>
    <x v="0"/>
    <x v="0"/>
    <n v="1334784160"/>
    <n v="1332192160"/>
    <x v="0"/>
    <n v="34"/>
    <x v="0"/>
    <x v="27"/>
    <n v="119.90909090909089"/>
    <x v="0"/>
    <x v="4"/>
    <x v="27"/>
  </r>
  <r>
    <n v="1655"/>
    <x v="1655"/>
    <x v="1653"/>
    <n v="1500"/>
    <n v="2143"/>
    <x v="0"/>
    <x v="0"/>
    <x v="0"/>
    <n v="1333648820"/>
    <n v="1331060420"/>
    <x v="0"/>
    <n v="48"/>
    <x v="0"/>
    <x v="27"/>
    <n v="142.86666666666667"/>
    <x v="0"/>
    <x v="4"/>
    <x v="27"/>
  </r>
  <r>
    <n v="1656"/>
    <x v="1656"/>
    <x v="1654"/>
    <n v="7500"/>
    <n v="7525.12"/>
    <x v="0"/>
    <x v="0"/>
    <x v="0"/>
    <n v="1355437052"/>
    <n v="1352845052"/>
    <x v="0"/>
    <n v="48"/>
    <x v="0"/>
    <x v="27"/>
    <n v="100.33493333333334"/>
    <x v="0"/>
    <x v="4"/>
    <x v="27"/>
  </r>
  <r>
    <n v="1657"/>
    <x v="1657"/>
    <x v="1655"/>
    <n v="25000"/>
    <n v="26233.45"/>
    <x v="0"/>
    <x v="0"/>
    <x v="0"/>
    <n v="1337885168"/>
    <n v="1335293168"/>
    <x v="0"/>
    <n v="221"/>
    <x v="0"/>
    <x v="27"/>
    <n v="104.93380000000001"/>
    <x v="0"/>
    <x v="4"/>
    <x v="27"/>
  </r>
  <r>
    <n v="1658"/>
    <x v="1658"/>
    <x v="1656"/>
    <n v="6000"/>
    <n v="7934"/>
    <x v="0"/>
    <x v="0"/>
    <x v="0"/>
    <n v="1355840400"/>
    <n v="1352524767"/>
    <x v="0"/>
    <n v="107"/>
    <x v="0"/>
    <x v="27"/>
    <n v="132.23333333333335"/>
    <x v="0"/>
    <x v="4"/>
    <x v="27"/>
  </r>
  <r>
    <n v="1659"/>
    <x v="1659"/>
    <x v="1657"/>
    <n v="500"/>
    <n v="564"/>
    <x v="0"/>
    <x v="1"/>
    <x v="1"/>
    <n v="1387281600"/>
    <n v="1384811721"/>
    <x v="0"/>
    <n v="45"/>
    <x v="0"/>
    <x v="27"/>
    <n v="112.79999999999998"/>
    <x v="0"/>
    <x v="4"/>
    <x v="27"/>
  </r>
  <r>
    <n v="1660"/>
    <x v="1660"/>
    <x v="1658"/>
    <n v="80"/>
    <n v="1003"/>
    <x v="0"/>
    <x v="13"/>
    <x v="3"/>
    <n v="1462053540"/>
    <n v="1459355950"/>
    <x v="0"/>
    <n v="36"/>
    <x v="0"/>
    <x v="27"/>
    <n v="1253.75"/>
    <x v="0"/>
    <x v="4"/>
    <x v="27"/>
  </r>
  <r>
    <n v="1661"/>
    <x v="1661"/>
    <x v="1659"/>
    <n v="7900"/>
    <n v="8098"/>
    <x v="0"/>
    <x v="15"/>
    <x v="3"/>
    <n v="1453064400"/>
    <n v="1449359831"/>
    <x v="0"/>
    <n v="101"/>
    <x v="0"/>
    <x v="27"/>
    <n v="102.50632911392405"/>
    <x v="0"/>
    <x v="4"/>
    <x v="27"/>
  </r>
  <r>
    <n v="1662"/>
    <x v="1662"/>
    <x v="1660"/>
    <n v="8000"/>
    <n v="8211"/>
    <x v="0"/>
    <x v="0"/>
    <x v="0"/>
    <n v="1325310336"/>
    <n v="1320122736"/>
    <x v="0"/>
    <n v="62"/>
    <x v="0"/>
    <x v="27"/>
    <n v="102.6375"/>
    <x v="0"/>
    <x v="4"/>
    <x v="27"/>
  </r>
  <r>
    <n v="1663"/>
    <x v="1663"/>
    <x v="1661"/>
    <n v="1000"/>
    <n v="1080"/>
    <x v="0"/>
    <x v="0"/>
    <x v="0"/>
    <n v="1422750707"/>
    <n v="1420158707"/>
    <x v="0"/>
    <n v="32"/>
    <x v="0"/>
    <x v="27"/>
    <n v="108"/>
    <x v="0"/>
    <x v="4"/>
    <x v="27"/>
  </r>
  <r>
    <n v="1664"/>
    <x v="1664"/>
    <x v="1662"/>
    <n v="2500"/>
    <n v="3060.22"/>
    <x v="0"/>
    <x v="0"/>
    <x v="0"/>
    <n v="1331870340"/>
    <n v="1328033818"/>
    <x v="0"/>
    <n v="89"/>
    <x v="0"/>
    <x v="27"/>
    <n v="122.40879999999999"/>
    <x v="0"/>
    <x v="4"/>
    <x v="27"/>
  </r>
  <r>
    <n v="1665"/>
    <x v="1665"/>
    <x v="1663"/>
    <n v="3500"/>
    <n v="4181"/>
    <x v="0"/>
    <x v="0"/>
    <x v="0"/>
    <n v="1298343600"/>
    <n v="1295624113"/>
    <x v="0"/>
    <n v="93"/>
    <x v="0"/>
    <x v="27"/>
    <n v="119.45714285714286"/>
    <x v="0"/>
    <x v="4"/>
    <x v="27"/>
  </r>
  <r>
    <n v="1666"/>
    <x v="1666"/>
    <x v="1664"/>
    <n v="2500"/>
    <n v="4022"/>
    <x v="0"/>
    <x v="0"/>
    <x v="0"/>
    <n v="1364447073"/>
    <n v="1361858673"/>
    <x v="0"/>
    <n v="98"/>
    <x v="0"/>
    <x v="27"/>
    <n v="160.88"/>
    <x v="0"/>
    <x v="4"/>
    <x v="27"/>
  </r>
  <r>
    <n v="1667"/>
    <x v="1667"/>
    <x v="1665"/>
    <n v="3400"/>
    <n v="4313"/>
    <x v="0"/>
    <x v="0"/>
    <x v="0"/>
    <n v="1394521140"/>
    <n v="1392169298"/>
    <x v="0"/>
    <n v="82"/>
    <x v="0"/>
    <x v="27"/>
    <n v="126.85294117647059"/>
    <x v="0"/>
    <x v="4"/>
    <x v="27"/>
  </r>
  <r>
    <n v="1668"/>
    <x v="1668"/>
    <x v="1666"/>
    <n v="8000"/>
    <n v="8211"/>
    <x v="0"/>
    <x v="0"/>
    <x v="0"/>
    <n v="1322454939"/>
    <n v="1319859339"/>
    <x v="0"/>
    <n v="116"/>
    <x v="0"/>
    <x v="27"/>
    <n v="102.6375"/>
    <x v="0"/>
    <x v="4"/>
    <x v="27"/>
  </r>
  <r>
    <n v="1669"/>
    <x v="1669"/>
    <x v="1667"/>
    <n v="2000"/>
    <n v="2795"/>
    <x v="0"/>
    <x v="0"/>
    <x v="0"/>
    <n v="1464729276"/>
    <n v="1459545276"/>
    <x v="0"/>
    <n v="52"/>
    <x v="0"/>
    <x v="27"/>
    <n v="139.75"/>
    <x v="0"/>
    <x v="4"/>
    <x v="27"/>
  </r>
  <r>
    <n v="1670"/>
    <x v="1670"/>
    <x v="1668"/>
    <n v="1000"/>
    <n v="1026"/>
    <x v="0"/>
    <x v="0"/>
    <x v="0"/>
    <n v="1278302400"/>
    <n v="1273961999"/>
    <x v="0"/>
    <n v="23"/>
    <x v="0"/>
    <x v="27"/>
    <n v="102.60000000000001"/>
    <x v="0"/>
    <x v="4"/>
    <x v="27"/>
  </r>
  <r>
    <n v="1671"/>
    <x v="1671"/>
    <x v="1669"/>
    <n v="2000"/>
    <n v="2013.47"/>
    <x v="0"/>
    <x v="0"/>
    <x v="0"/>
    <n v="1470056614"/>
    <n v="1467464614"/>
    <x v="0"/>
    <n v="77"/>
    <x v="0"/>
    <x v="27"/>
    <n v="100.67349999999999"/>
    <x v="0"/>
    <x v="4"/>
    <x v="27"/>
  </r>
  <r>
    <n v="1672"/>
    <x v="1672"/>
    <x v="1670"/>
    <n v="1700"/>
    <n v="1920"/>
    <x v="0"/>
    <x v="0"/>
    <x v="0"/>
    <n v="1338824730"/>
    <n v="1336232730"/>
    <x v="0"/>
    <n v="49"/>
    <x v="0"/>
    <x v="27"/>
    <n v="112.94117647058823"/>
    <x v="0"/>
    <x v="4"/>
    <x v="27"/>
  </r>
  <r>
    <n v="1673"/>
    <x v="1673"/>
    <x v="1671"/>
    <n v="2100"/>
    <n v="2690"/>
    <x v="0"/>
    <x v="0"/>
    <x v="0"/>
    <n v="1425675892"/>
    <n v="1423083892"/>
    <x v="0"/>
    <n v="59"/>
    <x v="0"/>
    <x v="27"/>
    <n v="128.09523809523807"/>
    <x v="0"/>
    <x v="4"/>
    <x v="27"/>
  </r>
  <r>
    <n v="1674"/>
    <x v="1674"/>
    <x v="1672"/>
    <n v="5000"/>
    <n v="10085"/>
    <x v="0"/>
    <x v="0"/>
    <x v="0"/>
    <n v="1471503540"/>
    <n v="1468852306"/>
    <x v="0"/>
    <n v="113"/>
    <x v="0"/>
    <x v="27"/>
    <n v="201.7"/>
    <x v="0"/>
    <x v="4"/>
    <x v="27"/>
  </r>
  <r>
    <n v="1675"/>
    <x v="1675"/>
    <x v="1673"/>
    <n v="1000"/>
    <n v="1374.16"/>
    <x v="0"/>
    <x v="0"/>
    <x v="0"/>
    <n v="1318802580"/>
    <n v="1316194540"/>
    <x v="0"/>
    <n v="34"/>
    <x v="0"/>
    <x v="27"/>
    <n v="137.416"/>
    <x v="0"/>
    <x v="4"/>
    <x v="27"/>
  </r>
  <r>
    <n v="1676"/>
    <x v="1676"/>
    <x v="1674"/>
    <n v="3000"/>
    <n v="3460"/>
    <x v="0"/>
    <x v="0"/>
    <x v="0"/>
    <n v="1334980740"/>
    <n v="1330968347"/>
    <x v="0"/>
    <n v="42"/>
    <x v="0"/>
    <x v="27"/>
    <n v="115.33333333333333"/>
    <x v="0"/>
    <x v="4"/>
    <x v="27"/>
  </r>
  <r>
    <n v="1677"/>
    <x v="1677"/>
    <x v="1675"/>
    <n v="6000"/>
    <n v="6700"/>
    <x v="0"/>
    <x v="3"/>
    <x v="3"/>
    <n v="1460786340"/>
    <n v="1455615976"/>
    <x v="0"/>
    <n v="42"/>
    <x v="0"/>
    <x v="27"/>
    <n v="111.66666666666667"/>
    <x v="0"/>
    <x v="4"/>
    <x v="27"/>
  </r>
  <r>
    <n v="1678"/>
    <x v="1678"/>
    <x v="1676"/>
    <n v="1500"/>
    <n v="1776"/>
    <x v="0"/>
    <x v="0"/>
    <x v="0"/>
    <n v="1391718671"/>
    <n v="1390509071"/>
    <x v="0"/>
    <n v="49"/>
    <x v="0"/>
    <x v="27"/>
    <n v="118.39999999999999"/>
    <x v="0"/>
    <x v="4"/>
    <x v="27"/>
  </r>
  <r>
    <n v="1679"/>
    <x v="1679"/>
    <x v="1677"/>
    <n v="2000"/>
    <n v="3500"/>
    <x v="0"/>
    <x v="0"/>
    <x v="0"/>
    <n v="1311298745"/>
    <n v="1309311545"/>
    <x v="0"/>
    <n v="56"/>
    <x v="0"/>
    <x v="27"/>
    <n v="175"/>
    <x v="0"/>
    <x v="4"/>
    <x v="27"/>
  </r>
  <r>
    <n v="1680"/>
    <x v="1680"/>
    <x v="1678"/>
    <n v="1000"/>
    <n v="1175"/>
    <x v="0"/>
    <x v="0"/>
    <x v="0"/>
    <n v="1405188667"/>
    <n v="1402596667"/>
    <x v="0"/>
    <n v="25"/>
    <x v="0"/>
    <x v="27"/>
    <n v="117.5"/>
    <x v="0"/>
    <x v="4"/>
    <x v="27"/>
  </r>
  <r>
    <n v="1681"/>
    <x v="1681"/>
    <x v="1679"/>
    <n v="65000"/>
    <n v="65924.38"/>
    <x v="3"/>
    <x v="0"/>
    <x v="0"/>
    <n v="1490752800"/>
    <n v="1486522484"/>
    <x v="0"/>
    <n v="884"/>
    <x v="1"/>
    <x v="28"/>
    <n v="101.42212307692309"/>
    <x v="0"/>
    <x v="4"/>
    <x v="28"/>
  </r>
  <r>
    <n v="1682"/>
    <x v="1682"/>
    <x v="1680"/>
    <n v="6000"/>
    <n v="0"/>
    <x v="3"/>
    <x v="0"/>
    <x v="0"/>
    <n v="1492142860"/>
    <n v="1486962460"/>
    <x v="0"/>
    <n v="0"/>
    <x v="1"/>
    <x v="28"/>
    <n v="0"/>
    <x v="0"/>
    <x v="4"/>
    <x v="28"/>
  </r>
  <r>
    <n v="1683"/>
    <x v="1683"/>
    <x v="1681"/>
    <n v="3500"/>
    <n v="760"/>
    <x v="3"/>
    <x v="6"/>
    <x v="3"/>
    <n v="1491590738"/>
    <n v="1489517138"/>
    <x v="0"/>
    <n v="10"/>
    <x v="1"/>
    <x v="28"/>
    <n v="21.714285714285715"/>
    <x v="0"/>
    <x v="4"/>
    <x v="28"/>
  </r>
  <r>
    <n v="1684"/>
    <x v="1684"/>
    <x v="1682"/>
    <n v="8000"/>
    <n v="8730"/>
    <x v="3"/>
    <x v="0"/>
    <x v="0"/>
    <n v="1489775641"/>
    <n v="1487360041"/>
    <x v="0"/>
    <n v="101"/>
    <x v="1"/>
    <x v="28"/>
    <n v="109.125"/>
    <x v="0"/>
    <x v="4"/>
    <x v="28"/>
  </r>
  <r>
    <n v="1685"/>
    <x v="1685"/>
    <x v="1683"/>
    <n v="350"/>
    <n v="360"/>
    <x v="3"/>
    <x v="0"/>
    <x v="0"/>
    <n v="1490331623"/>
    <n v="1487743223"/>
    <x v="0"/>
    <n v="15"/>
    <x v="1"/>
    <x v="28"/>
    <n v="102.85714285714285"/>
    <x v="0"/>
    <x v="4"/>
    <x v="28"/>
  </r>
  <r>
    <n v="1686"/>
    <x v="1686"/>
    <x v="1684"/>
    <n v="5000"/>
    <n v="18"/>
    <x v="3"/>
    <x v="5"/>
    <x v="5"/>
    <n v="1493320519"/>
    <n v="1488140119"/>
    <x v="0"/>
    <n v="1"/>
    <x v="1"/>
    <x v="28"/>
    <n v="0.36"/>
    <x v="0"/>
    <x v="4"/>
    <x v="28"/>
  </r>
  <r>
    <n v="1687"/>
    <x v="1687"/>
    <x v="1685"/>
    <n v="10000"/>
    <n v="3125"/>
    <x v="3"/>
    <x v="0"/>
    <x v="0"/>
    <n v="1491855300"/>
    <n v="1488935245"/>
    <x v="0"/>
    <n v="39"/>
    <x v="1"/>
    <x v="28"/>
    <n v="31.25"/>
    <x v="0"/>
    <x v="4"/>
    <x v="28"/>
  </r>
  <r>
    <n v="1688"/>
    <x v="1688"/>
    <x v="1686"/>
    <n v="4000"/>
    <n v="1772"/>
    <x v="3"/>
    <x v="0"/>
    <x v="0"/>
    <n v="1491738594"/>
    <n v="1489150194"/>
    <x v="0"/>
    <n v="7"/>
    <x v="1"/>
    <x v="28"/>
    <n v="44.3"/>
    <x v="0"/>
    <x v="4"/>
    <x v="28"/>
  </r>
  <r>
    <n v="1689"/>
    <x v="1689"/>
    <x v="1687"/>
    <n v="2400"/>
    <n v="2400"/>
    <x v="3"/>
    <x v="0"/>
    <x v="0"/>
    <n v="1489700230"/>
    <n v="1487111830"/>
    <x v="0"/>
    <n v="14"/>
    <x v="1"/>
    <x v="28"/>
    <n v="100"/>
    <x v="0"/>
    <x v="4"/>
    <x v="28"/>
  </r>
  <r>
    <n v="1690"/>
    <x v="1690"/>
    <x v="1688"/>
    <n v="2500"/>
    <n v="635"/>
    <x v="3"/>
    <x v="0"/>
    <x v="0"/>
    <n v="1491470442"/>
    <n v="1488882042"/>
    <x v="0"/>
    <n v="11"/>
    <x v="1"/>
    <x v="28"/>
    <n v="25.4"/>
    <x v="0"/>
    <x v="4"/>
    <x v="28"/>
  </r>
  <r>
    <n v="1691"/>
    <x v="1691"/>
    <x v="1689"/>
    <n v="30000"/>
    <n v="10042"/>
    <x v="3"/>
    <x v="0"/>
    <x v="0"/>
    <n v="1491181200"/>
    <n v="1488387008"/>
    <x v="0"/>
    <n v="38"/>
    <x v="1"/>
    <x v="28"/>
    <n v="33.473333333333329"/>
    <x v="0"/>
    <x v="4"/>
    <x v="28"/>
  </r>
  <r>
    <n v="1692"/>
    <x v="1692"/>
    <x v="1690"/>
    <n v="5000"/>
    <n v="2390"/>
    <x v="3"/>
    <x v="0"/>
    <x v="0"/>
    <n v="1490572740"/>
    <n v="1487734667"/>
    <x v="0"/>
    <n v="15"/>
    <x v="1"/>
    <x v="28"/>
    <n v="47.8"/>
    <x v="0"/>
    <x v="4"/>
    <x v="28"/>
  </r>
  <r>
    <n v="1693"/>
    <x v="1693"/>
    <x v="1691"/>
    <n v="3000"/>
    <n v="280"/>
    <x v="3"/>
    <x v="1"/>
    <x v="1"/>
    <n v="1491768000"/>
    <n v="1489097112"/>
    <x v="0"/>
    <n v="8"/>
    <x v="1"/>
    <x v="28"/>
    <n v="9.3333333333333339"/>
    <x v="0"/>
    <x v="4"/>
    <x v="28"/>
  </r>
  <r>
    <n v="1694"/>
    <x v="1694"/>
    <x v="1692"/>
    <n v="10000"/>
    <n v="5"/>
    <x v="3"/>
    <x v="0"/>
    <x v="0"/>
    <n v="1490589360"/>
    <n v="1488038674"/>
    <x v="0"/>
    <n v="1"/>
    <x v="1"/>
    <x v="28"/>
    <n v="0.05"/>
    <x v="0"/>
    <x v="4"/>
    <x v="28"/>
  </r>
  <r>
    <n v="1695"/>
    <x v="1695"/>
    <x v="1693"/>
    <n v="12000"/>
    <n v="1405"/>
    <x v="3"/>
    <x v="0"/>
    <x v="0"/>
    <n v="1491786000"/>
    <n v="1488847514"/>
    <x v="0"/>
    <n v="23"/>
    <x v="1"/>
    <x v="28"/>
    <n v="11.708333333333334"/>
    <x v="0"/>
    <x v="4"/>
    <x v="28"/>
  </r>
  <r>
    <n v="1696"/>
    <x v="1696"/>
    <x v="1694"/>
    <n v="300000"/>
    <n v="0"/>
    <x v="3"/>
    <x v="0"/>
    <x v="0"/>
    <n v="1491007211"/>
    <n v="1488418811"/>
    <x v="0"/>
    <n v="0"/>
    <x v="1"/>
    <x v="28"/>
    <n v="0"/>
    <x v="0"/>
    <x v="4"/>
    <x v="28"/>
  </r>
  <r>
    <n v="1697"/>
    <x v="1697"/>
    <x v="1695"/>
    <n v="12500"/>
    <n v="2526"/>
    <x v="3"/>
    <x v="0"/>
    <x v="0"/>
    <n v="1491781648"/>
    <n v="1489193248"/>
    <x v="0"/>
    <n v="22"/>
    <x v="1"/>
    <x v="28"/>
    <n v="20.208000000000002"/>
    <x v="0"/>
    <x v="4"/>
    <x v="28"/>
  </r>
  <r>
    <n v="1698"/>
    <x v="1698"/>
    <x v="1696"/>
    <n v="125000"/>
    <n v="0"/>
    <x v="3"/>
    <x v="0"/>
    <x v="0"/>
    <n v="1490499180"/>
    <n v="1488430760"/>
    <x v="0"/>
    <n v="0"/>
    <x v="1"/>
    <x v="28"/>
    <n v="0"/>
    <x v="0"/>
    <x v="4"/>
    <x v="28"/>
  </r>
  <r>
    <n v="1699"/>
    <x v="1699"/>
    <x v="1697"/>
    <n v="5105"/>
    <n v="216"/>
    <x v="3"/>
    <x v="0"/>
    <x v="0"/>
    <n v="1491943445"/>
    <n v="1489351445"/>
    <x v="0"/>
    <n v="4"/>
    <x v="1"/>
    <x v="28"/>
    <n v="4.2311459353574925"/>
    <x v="0"/>
    <x v="4"/>
    <x v="28"/>
  </r>
  <r>
    <n v="1700"/>
    <x v="1700"/>
    <x v="1698"/>
    <n v="20000"/>
    <n v="5212"/>
    <x v="3"/>
    <x v="0"/>
    <x v="0"/>
    <n v="1491019200"/>
    <n v="1488418990"/>
    <x v="0"/>
    <n v="79"/>
    <x v="1"/>
    <x v="28"/>
    <n v="26.06"/>
    <x v="0"/>
    <x v="4"/>
    <x v="28"/>
  </r>
  <r>
    <n v="1701"/>
    <x v="1701"/>
    <x v="1699"/>
    <n v="5050"/>
    <n v="10"/>
    <x v="2"/>
    <x v="0"/>
    <x v="0"/>
    <n v="1421337405"/>
    <n v="1418745405"/>
    <x v="0"/>
    <n v="2"/>
    <x v="1"/>
    <x v="28"/>
    <n v="0.19801980198019803"/>
    <x v="0"/>
    <x v="4"/>
    <x v="28"/>
  </r>
  <r>
    <n v="1702"/>
    <x v="1702"/>
    <x v="1700"/>
    <n v="16500"/>
    <n v="1"/>
    <x v="2"/>
    <x v="0"/>
    <x v="0"/>
    <n v="1427745150"/>
    <n v="1425156750"/>
    <x v="0"/>
    <n v="1"/>
    <x v="1"/>
    <x v="28"/>
    <n v="6.0606060606060606E-3"/>
    <x v="0"/>
    <x v="4"/>
    <x v="28"/>
  </r>
  <r>
    <n v="1703"/>
    <x v="1703"/>
    <x v="1701"/>
    <n v="5000"/>
    <n v="51"/>
    <x v="2"/>
    <x v="0"/>
    <x v="0"/>
    <n v="1441003537"/>
    <n v="1435819537"/>
    <x v="0"/>
    <n v="2"/>
    <x v="1"/>
    <x v="28"/>
    <n v="1.02"/>
    <x v="0"/>
    <x v="4"/>
    <x v="28"/>
  </r>
  <r>
    <n v="1704"/>
    <x v="1704"/>
    <x v="1702"/>
    <n v="2000"/>
    <n v="1302"/>
    <x v="2"/>
    <x v="0"/>
    <x v="0"/>
    <n v="1424056873"/>
    <n v="1421464873"/>
    <x v="0"/>
    <n v="11"/>
    <x v="1"/>
    <x v="28"/>
    <n v="65.100000000000009"/>
    <x v="0"/>
    <x v="4"/>
    <x v="28"/>
  </r>
  <r>
    <n v="1705"/>
    <x v="1705"/>
    <x v="1703"/>
    <n v="2000"/>
    <n v="0"/>
    <x v="2"/>
    <x v="0"/>
    <x v="0"/>
    <n v="1441814400"/>
    <n v="1440807846"/>
    <x v="0"/>
    <n v="0"/>
    <x v="1"/>
    <x v="28"/>
    <n v="0"/>
    <x v="0"/>
    <x v="4"/>
    <x v="28"/>
  </r>
  <r>
    <n v="1706"/>
    <x v="1706"/>
    <x v="1704"/>
    <n v="5500"/>
    <n v="0"/>
    <x v="2"/>
    <x v="12"/>
    <x v="3"/>
    <n v="1440314472"/>
    <n v="1435130472"/>
    <x v="0"/>
    <n v="0"/>
    <x v="1"/>
    <x v="28"/>
    <n v="0"/>
    <x v="0"/>
    <x v="4"/>
    <x v="28"/>
  </r>
  <r>
    <n v="1707"/>
    <x v="1707"/>
    <x v="1705"/>
    <n v="5000"/>
    <n v="487"/>
    <x v="2"/>
    <x v="0"/>
    <x v="0"/>
    <n v="1459181895"/>
    <n v="1456593495"/>
    <x v="0"/>
    <n v="9"/>
    <x v="1"/>
    <x v="28"/>
    <n v="9.74"/>
    <x v="0"/>
    <x v="4"/>
    <x v="28"/>
  </r>
  <r>
    <n v="1708"/>
    <x v="1708"/>
    <x v="1706"/>
    <n v="7000"/>
    <n v="0"/>
    <x v="2"/>
    <x v="0"/>
    <x v="0"/>
    <n v="1462135706"/>
    <n v="1458679706"/>
    <x v="0"/>
    <n v="0"/>
    <x v="1"/>
    <x v="28"/>
    <n v="0"/>
    <x v="0"/>
    <x v="4"/>
    <x v="28"/>
  </r>
  <r>
    <n v="1709"/>
    <x v="1709"/>
    <x v="1707"/>
    <n v="1750"/>
    <n v="85"/>
    <x v="2"/>
    <x v="0"/>
    <x v="0"/>
    <n v="1409513940"/>
    <n v="1405949514"/>
    <x v="0"/>
    <n v="4"/>
    <x v="1"/>
    <x v="28"/>
    <n v="4.8571428571428568"/>
    <x v="0"/>
    <x v="4"/>
    <x v="28"/>
  </r>
  <r>
    <n v="1710"/>
    <x v="1710"/>
    <x v="1708"/>
    <n v="5000"/>
    <n v="34"/>
    <x v="2"/>
    <x v="12"/>
    <x v="3"/>
    <n v="1453122000"/>
    <n v="1449151888"/>
    <x v="0"/>
    <n v="1"/>
    <x v="1"/>
    <x v="28"/>
    <n v="0.67999999999999994"/>
    <x v="0"/>
    <x v="4"/>
    <x v="28"/>
  </r>
  <r>
    <n v="1711"/>
    <x v="1711"/>
    <x v="1709"/>
    <n v="10000"/>
    <n v="1050"/>
    <x v="2"/>
    <x v="0"/>
    <x v="0"/>
    <n v="1409585434"/>
    <n v="1406907034"/>
    <x v="0"/>
    <n v="2"/>
    <x v="1"/>
    <x v="28"/>
    <n v="10.5"/>
    <x v="0"/>
    <x v="4"/>
    <x v="28"/>
  </r>
  <r>
    <n v="1712"/>
    <x v="1712"/>
    <x v="1710"/>
    <n v="5000"/>
    <n v="0"/>
    <x v="2"/>
    <x v="0"/>
    <x v="0"/>
    <n v="1435701353"/>
    <n v="1430517353"/>
    <x v="0"/>
    <n v="0"/>
    <x v="1"/>
    <x v="28"/>
    <n v="0"/>
    <x v="0"/>
    <x v="4"/>
    <x v="28"/>
  </r>
  <r>
    <n v="1713"/>
    <x v="1713"/>
    <x v="1711"/>
    <n v="3000"/>
    <n v="50"/>
    <x v="2"/>
    <x v="0"/>
    <x v="0"/>
    <n v="1412536412"/>
    <n v="1409944412"/>
    <x v="0"/>
    <n v="1"/>
    <x v="1"/>
    <x v="28"/>
    <n v="1.6666666666666667"/>
    <x v="0"/>
    <x v="4"/>
    <x v="28"/>
  </r>
  <r>
    <n v="1714"/>
    <x v="1714"/>
    <x v="1712"/>
    <n v="25000"/>
    <n v="1967"/>
    <x v="2"/>
    <x v="0"/>
    <x v="0"/>
    <n v="1430517761"/>
    <n v="1427925761"/>
    <x v="0"/>
    <n v="17"/>
    <x v="1"/>
    <x v="28"/>
    <n v="7.8680000000000003"/>
    <x v="0"/>
    <x v="4"/>
    <x v="28"/>
  </r>
  <r>
    <n v="1715"/>
    <x v="1715"/>
    <x v="1713"/>
    <n v="5000"/>
    <n v="11"/>
    <x v="2"/>
    <x v="0"/>
    <x v="0"/>
    <n v="1427772120"/>
    <n v="1425186785"/>
    <x v="0"/>
    <n v="2"/>
    <x v="1"/>
    <x v="28"/>
    <n v="0.22"/>
    <x v="0"/>
    <x v="4"/>
    <x v="28"/>
  </r>
  <r>
    <n v="1716"/>
    <x v="1716"/>
    <x v="1714"/>
    <n v="2000"/>
    <n v="150"/>
    <x v="2"/>
    <x v="0"/>
    <x v="0"/>
    <n v="1481295099"/>
    <n v="1477835499"/>
    <x v="0"/>
    <n v="3"/>
    <x v="1"/>
    <x v="28"/>
    <n v="7.5"/>
    <x v="0"/>
    <x v="4"/>
    <x v="28"/>
  </r>
  <r>
    <n v="1717"/>
    <x v="1717"/>
    <x v="1715"/>
    <n v="3265"/>
    <n v="1395"/>
    <x v="2"/>
    <x v="0"/>
    <x v="0"/>
    <n v="1461211200"/>
    <n v="1459467238"/>
    <x v="0"/>
    <n v="41"/>
    <x v="1"/>
    <x v="28"/>
    <n v="42.725880551301685"/>
    <x v="0"/>
    <x v="4"/>
    <x v="28"/>
  </r>
  <r>
    <n v="1718"/>
    <x v="1718"/>
    <x v="1716"/>
    <n v="35000"/>
    <n v="75"/>
    <x v="2"/>
    <x v="0"/>
    <x v="0"/>
    <n v="1463201940"/>
    <n v="1459435149"/>
    <x v="0"/>
    <n v="2"/>
    <x v="1"/>
    <x v="28"/>
    <n v="0.2142857142857143"/>
    <x v="0"/>
    <x v="4"/>
    <x v="28"/>
  </r>
  <r>
    <n v="1719"/>
    <x v="1719"/>
    <x v="1717"/>
    <n v="4000"/>
    <n v="35"/>
    <x v="2"/>
    <x v="0"/>
    <x v="0"/>
    <n v="1410958191"/>
    <n v="1408366191"/>
    <x v="0"/>
    <n v="3"/>
    <x v="1"/>
    <x v="28"/>
    <n v="0.87500000000000011"/>
    <x v="0"/>
    <x v="4"/>
    <x v="28"/>
  </r>
  <r>
    <n v="1720"/>
    <x v="1720"/>
    <x v="1718"/>
    <n v="4000"/>
    <n v="225"/>
    <x v="2"/>
    <x v="0"/>
    <x v="0"/>
    <n v="1415562471"/>
    <n v="1412966871"/>
    <x v="0"/>
    <n v="8"/>
    <x v="1"/>
    <x v="28"/>
    <n v="5.625"/>
    <x v="0"/>
    <x v="4"/>
    <x v="28"/>
  </r>
  <r>
    <n v="1721"/>
    <x v="1721"/>
    <x v="1719"/>
    <n v="5000"/>
    <n v="0"/>
    <x v="2"/>
    <x v="0"/>
    <x v="0"/>
    <n v="1449831863"/>
    <n v="1447239863"/>
    <x v="0"/>
    <n v="0"/>
    <x v="1"/>
    <x v="28"/>
    <n v="0"/>
    <x v="0"/>
    <x v="4"/>
    <x v="28"/>
  </r>
  <r>
    <n v="1722"/>
    <x v="1722"/>
    <x v="1720"/>
    <n v="2880"/>
    <n v="1"/>
    <x v="2"/>
    <x v="0"/>
    <x v="0"/>
    <n v="1459642200"/>
    <n v="1456441429"/>
    <x v="0"/>
    <n v="1"/>
    <x v="1"/>
    <x v="28"/>
    <n v="3.4722222222222224E-2"/>
    <x v="0"/>
    <x v="4"/>
    <x v="28"/>
  </r>
  <r>
    <n v="1723"/>
    <x v="1723"/>
    <x v="1721"/>
    <n v="10000"/>
    <n v="650"/>
    <x v="2"/>
    <x v="0"/>
    <x v="0"/>
    <n v="1435730400"/>
    <n v="1430855315"/>
    <x v="0"/>
    <n v="3"/>
    <x v="1"/>
    <x v="28"/>
    <n v="6.5"/>
    <x v="0"/>
    <x v="4"/>
    <x v="28"/>
  </r>
  <r>
    <n v="1724"/>
    <x v="1724"/>
    <x v="1722"/>
    <n v="6000"/>
    <n v="35"/>
    <x v="2"/>
    <x v="0"/>
    <x v="0"/>
    <n v="1414707762"/>
    <n v="1412115762"/>
    <x v="0"/>
    <n v="4"/>
    <x v="1"/>
    <x v="28"/>
    <n v="0.58333333333333337"/>
    <x v="0"/>
    <x v="4"/>
    <x v="28"/>
  </r>
  <r>
    <n v="1725"/>
    <x v="1725"/>
    <x v="1723"/>
    <n v="5500"/>
    <n v="560"/>
    <x v="2"/>
    <x v="0"/>
    <x v="0"/>
    <n v="1408922049"/>
    <n v="1406330049"/>
    <x v="0"/>
    <n v="9"/>
    <x v="1"/>
    <x v="28"/>
    <n v="10.181818181818182"/>
    <x v="0"/>
    <x v="4"/>
    <x v="28"/>
  </r>
  <r>
    <n v="1726"/>
    <x v="1726"/>
    <x v="1724"/>
    <n v="6500"/>
    <n v="2196"/>
    <x v="2"/>
    <x v="0"/>
    <x v="0"/>
    <n v="1403906664"/>
    <n v="1401401064"/>
    <x v="0"/>
    <n v="16"/>
    <x v="1"/>
    <x v="28"/>
    <n v="33.784615384615385"/>
    <x v="0"/>
    <x v="4"/>
    <x v="28"/>
  </r>
  <r>
    <n v="1727"/>
    <x v="1727"/>
    <x v="1725"/>
    <n v="3000"/>
    <n v="1"/>
    <x v="2"/>
    <x v="1"/>
    <x v="1"/>
    <n v="1428231600"/>
    <n v="1423520177"/>
    <x v="0"/>
    <n v="1"/>
    <x v="1"/>
    <x v="28"/>
    <n v="3.3333333333333333E-2"/>
    <x v="0"/>
    <x v="4"/>
    <x v="28"/>
  </r>
  <r>
    <n v="1728"/>
    <x v="1728"/>
    <x v="1726"/>
    <n v="1250"/>
    <n v="855"/>
    <x v="2"/>
    <x v="0"/>
    <x v="0"/>
    <n v="1445439674"/>
    <n v="1442847674"/>
    <x v="0"/>
    <n v="7"/>
    <x v="1"/>
    <x v="28"/>
    <n v="68.400000000000006"/>
    <x v="0"/>
    <x v="4"/>
    <x v="28"/>
  </r>
  <r>
    <n v="1729"/>
    <x v="1729"/>
    <x v="1727"/>
    <n v="10000"/>
    <n v="0"/>
    <x v="2"/>
    <x v="0"/>
    <x v="0"/>
    <n v="1465521306"/>
    <n v="1460337306"/>
    <x v="0"/>
    <n v="0"/>
    <x v="1"/>
    <x v="28"/>
    <n v="0"/>
    <x v="0"/>
    <x v="4"/>
    <x v="28"/>
  </r>
  <r>
    <n v="1730"/>
    <x v="1730"/>
    <x v="1728"/>
    <n v="3000"/>
    <n v="0"/>
    <x v="2"/>
    <x v="0"/>
    <x v="0"/>
    <n v="1445738783"/>
    <n v="1443146783"/>
    <x v="0"/>
    <n v="0"/>
    <x v="1"/>
    <x v="28"/>
    <n v="0"/>
    <x v="0"/>
    <x v="4"/>
    <x v="28"/>
  </r>
  <r>
    <n v="1731"/>
    <x v="1731"/>
    <x v="1729"/>
    <n v="1000"/>
    <n v="0"/>
    <x v="2"/>
    <x v="0"/>
    <x v="0"/>
    <n v="1434034800"/>
    <n v="1432849552"/>
    <x v="0"/>
    <n v="0"/>
    <x v="1"/>
    <x v="28"/>
    <n v="0"/>
    <x v="0"/>
    <x v="4"/>
    <x v="28"/>
  </r>
  <r>
    <n v="1732"/>
    <x v="1732"/>
    <x v="1730"/>
    <n v="4000"/>
    <n v="0"/>
    <x v="2"/>
    <x v="0"/>
    <x v="0"/>
    <n v="1452920400"/>
    <n v="1447777481"/>
    <x v="0"/>
    <n v="0"/>
    <x v="1"/>
    <x v="28"/>
    <n v="0"/>
    <x v="0"/>
    <x v="4"/>
    <x v="28"/>
  </r>
  <r>
    <n v="1733"/>
    <x v="1733"/>
    <x v="1731"/>
    <n v="10000"/>
    <n v="0"/>
    <x v="2"/>
    <x v="0"/>
    <x v="0"/>
    <n v="1473802200"/>
    <n v="1472746374"/>
    <x v="0"/>
    <n v="0"/>
    <x v="1"/>
    <x v="28"/>
    <n v="0"/>
    <x v="0"/>
    <x v="4"/>
    <x v="28"/>
  </r>
  <r>
    <n v="1734"/>
    <x v="1734"/>
    <x v="1732"/>
    <n v="4500"/>
    <n v="1"/>
    <x v="2"/>
    <x v="0"/>
    <x v="0"/>
    <n v="1431046356"/>
    <n v="1428454356"/>
    <x v="0"/>
    <n v="1"/>
    <x v="1"/>
    <x v="28"/>
    <n v="2.2222222222222223E-2"/>
    <x v="0"/>
    <x v="4"/>
    <x v="28"/>
  </r>
  <r>
    <n v="1735"/>
    <x v="1735"/>
    <x v="1733"/>
    <n v="1000"/>
    <n v="110"/>
    <x v="2"/>
    <x v="0"/>
    <x v="0"/>
    <n v="1470598345"/>
    <n v="1468006345"/>
    <x v="0"/>
    <n v="2"/>
    <x v="1"/>
    <x v="28"/>
    <n v="11"/>
    <x v="0"/>
    <x v="4"/>
    <x v="28"/>
  </r>
  <r>
    <n v="1736"/>
    <x v="1736"/>
    <x v="1734"/>
    <n v="3000"/>
    <n v="22"/>
    <x v="2"/>
    <x v="0"/>
    <x v="0"/>
    <n v="1447018833"/>
    <n v="1444423233"/>
    <x v="0"/>
    <n v="1"/>
    <x v="1"/>
    <x v="28"/>
    <n v="0.73333333333333328"/>
    <x v="0"/>
    <x v="4"/>
    <x v="28"/>
  </r>
  <r>
    <n v="1737"/>
    <x v="1737"/>
    <x v="1735"/>
    <n v="4000"/>
    <n v="850"/>
    <x v="2"/>
    <x v="0"/>
    <x v="0"/>
    <n v="1437432392"/>
    <n v="1434840392"/>
    <x v="0"/>
    <n v="15"/>
    <x v="1"/>
    <x v="28"/>
    <n v="21.25"/>
    <x v="0"/>
    <x v="4"/>
    <x v="28"/>
  </r>
  <r>
    <n v="1738"/>
    <x v="1738"/>
    <x v="1736"/>
    <n v="5000"/>
    <n v="20"/>
    <x v="2"/>
    <x v="0"/>
    <x v="0"/>
    <n v="1412283542"/>
    <n v="1409691542"/>
    <x v="0"/>
    <n v="1"/>
    <x v="1"/>
    <x v="28"/>
    <n v="0.4"/>
    <x v="0"/>
    <x v="4"/>
    <x v="28"/>
  </r>
  <r>
    <n v="1739"/>
    <x v="1739"/>
    <x v="1737"/>
    <n v="1000"/>
    <n v="1"/>
    <x v="2"/>
    <x v="0"/>
    <x v="0"/>
    <n v="1462391932"/>
    <n v="1457297932"/>
    <x v="0"/>
    <n v="1"/>
    <x v="1"/>
    <x v="28"/>
    <n v="0.1"/>
    <x v="0"/>
    <x v="4"/>
    <x v="28"/>
  </r>
  <r>
    <n v="1740"/>
    <x v="1740"/>
    <x v="1738"/>
    <n v="3000"/>
    <n v="0"/>
    <x v="2"/>
    <x v="0"/>
    <x v="0"/>
    <n v="1437075422"/>
    <n v="1434483422"/>
    <x v="0"/>
    <n v="0"/>
    <x v="1"/>
    <x v="28"/>
    <n v="0"/>
    <x v="0"/>
    <x v="4"/>
    <x v="28"/>
  </r>
  <r>
    <n v="1741"/>
    <x v="1741"/>
    <x v="1739"/>
    <n v="1200"/>
    <n v="1330"/>
    <x v="0"/>
    <x v="1"/>
    <x v="1"/>
    <n v="1433948671"/>
    <n v="1430060671"/>
    <x v="0"/>
    <n v="52"/>
    <x v="0"/>
    <x v="20"/>
    <n v="110.83333333333334"/>
    <x v="0"/>
    <x v="8"/>
    <x v="20"/>
  </r>
  <r>
    <n v="1742"/>
    <x v="1742"/>
    <x v="1740"/>
    <n v="2000"/>
    <n v="2175"/>
    <x v="0"/>
    <x v="0"/>
    <x v="0"/>
    <n v="1483822800"/>
    <n v="1481058170"/>
    <x v="0"/>
    <n v="34"/>
    <x v="0"/>
    <x v="20"/>
    <n v="108.74999999999999"/>
    <x v="0"/>
    <x v="8"/>
    <x v="20"/>
  </r>
  <r>
    <n v="1743"/>
    <x v="1743"/>
    <x v="1741"/>
    <n v="6000"/>
    <n v="6025"/>
    <x v="0"/>
    <x v="0"/>
    <x v="0"/>
    <n v="1472270340"/>
    <n v="1470348775"/>
    <x v="0"/>
    <n v="67"/>
    <x v="0"/>
    <x v="20"/>
    <n v="100.41666666666667"/>
    <x v="0"/>
    <x v="8"/>
    <x v="20"/>
  </r>
  <r>
    <n v="1744"/>
    <x v="1744"/>
    <x v="1742"/>
    <n v="5500"/>
    <n v="6515"/>
    <x v="0"/>
    <x v="1"/>
    <x v="1"/>
    <n v="1425821477"/>
    <n v="1421937077"/>
    <x v="0"/>
    <n v="70"/>
    <x v="0"/>
    <x v="20"/>
    <n v="118.45454545454545"/>
    <x v="0"/>
    <x v="8"/>
    <x v="20"/>
  </r>
  <r>
    <n v="1745"/>
    <x v="1745"/>
    <x v="1743"/>
    <n v="7000"/>
    <n v="7981"/>
    <x v="0"/>
    <x v="0"/>
    <x v="0"/>
    <n v="1482372000"/>
    <n v="1479276838"/>
    <x v="0"/>
    <n v="89"/>
    <x v="0"/>
    <x v="20"/>
    <n v="114.01428571428571"/>
    <x v="0"/>
    <x v="8"/>
    <x v="20"/>
  </r>
  <r>
    <n v="1746"/>
    <x v="1746"/>
    <x v="1744"/>
    <n v="15000"/>
    <n v="22215"/>
    <x v="0"/>
    <x v="0"/>
    <x v="0"/>
    <n v="1479952800"/>
    <n v="1477368867"/>
    <x v="0"/>
    <n v="107"/>
    <x v="0"/>
    <x v="20"/>
    <n v="148.10000000000002"/>
    <x v="0"/>
    <x v="8"/>
    <x v="20"/>
  </r>
  <r>
    <n v="1747"/>
    <x v="1747"/>
    <x v="1745"/>
    <n v="9000"/>
    <n v="9446"/>
    <x v="0"/>
    <x v="1"/>
    <x v="1"/>
    <n v="1447426800"/>
    <n v="1444904830"/>
    <x v="0"/>
    <n v="159"/>
    <x v="0"/>
    <x v="20"/>
    <n v="104.95555555555556"/>
    <x v="0"/>
    <x v="8"/>
    <x v="20"/>
  </r>
  <r>
    <n v="1748"/>
    <x v="1748"/>
    <x v="1746"/>
    <n v="50000"/>
    <n v="64974"/>
    <x v="0"/>
    <x v="5"/>
    <x v="5"/>
    <n v="1441234143"/>
    <n v="1438642143"/>
    <x v="0"/>
    <n v="181"/>
    <x v="0"/>
    <x v="20"/>
    <n v="129.94800000000001"/>
    <x v="0"/>
    <x v="8"/>
    <x v="20"/>
  </r>
  <r>
    <n v="1749"/>
    <x v="1749"/>
    <x v="1747"/>
    <n v="10050"/>
    <n v="12410.5"/>
    <x v="0"/>
    <x v="19"/>
    <x v="3"/>
    <n v="1488394800"/>
    <n v="1485213921"/>
    <x v="0"/>
    <n v="131"/>
    <x v="0"/>
    <x v="20"/>
    <n v="123.48756218905473"/>
    <x v="0"/>
    <x v="8"/>
    <x v="20"/>
  </r>
  <r>
    <n v="1750"/>
    <x v="1750"/>
    <x v="1748"/>
    <n v="5000"/>
    <n v="10081"/>
    <x v="0"/>
    <x v="0"/>
    <x v="0"/>
    <n v="1461096304"/>
    <n v="1458936304"/>
    <x v="0"/>
    <n v="125"/>
    <x v="0"/>
    <x v="20"/>
    <n v="201.62"/>
    <x v="0"/>
    <x v="8"/>
    <x v="20"/>
  </r>
  <r>
    <n v="1751"/>
    <x v="1751"/>
    <x v="1749"/>
    <n v="10000"/>
    <n v="10290"/>
    <x v="0"/>
    <x v="0"/>
    <x v="0"/>
    <n v="1426787123"/>
    <n v="1424198723"/>
    <x v="0"/>
    <n v="61"/>
    <x v="0"/>
    <x v="20"/>
    <n v="102.89999999999999"/>
    <x v="0"/>
    <x v="8"/>
    <x v="20"/>
  </r>
  <r>
    <n v="1752"/>
    <x v="1752"/>
    <x v="1750"/>
    <n v="1200"/>
    <n v="3122"/>
    <x v="0"/>
    <x v="1"/>
    <x v="1"/>
    <n v="1476425082"/>
    <n v="1473833082"/>
    <x v="0"/>
    <n v="90"/>
    <x v="0"/>
    <x v="20"/>
    <n v="260.16666666666663"/>
    <x v="0"/>
    <x v="8"/>
    <x v="20"/>
  </r>
  <r>
    <n v="1753"/>
    <x v="1753"/>
    <x v="1751"/>
    <n v="15000"/>
    <n v="16200"/>
    <x v="0"/>
    <x v="8"/>
    <x v="7"/>
    <n v="1458579568"/>
    <n v="1455991168"/>
    <x v="0"/>
    <n v="35"/>
    <x v="0"/>
    <x v="20"/>
    <n v="108"/>
    <x v="0"/>
    <x v="8"/>
    <x v="20"/>
  </r>
  <r>
    <n v="1754"/>
    <x v="1754"/>
    <x v="1752"/>
    <n v="8500"/>
    <n v="9395"/>
    <x v="0"/>
    <x v="5"/>
    <x v="5"/>
    <n v="1428091353"/>
    <n v="1425502953"/>
    <x v="0"/>
    <n v="90"/>
    <x v="0"/>
    <x v="20"/>
    <n v="110.52941176470587"/>
    <x v="0"/>
    <x v="8"/>
    <x v="20"/>
  </r>
  <r>
    <n v="1755"/>
    <x v="1755"/>
    <x v="1753"/>
    <n v="25"/>
    <n v="30"/>
    <x v="0"/>
    <x v="0"/>
    <x v="0"/>
    <n v="1444071361"/>
    <n v="1441479361"/>
    <x v="0"/>
    <n v="4"/>
    <x v="0"/>
    <x v="20"/>
    <n v="120"/>
    <x v="0"/>
    <x v="8"/>
    <x v="20"/>
  </r>
  <r>
    <n v="1756"/>
    <x v="1756"/>
    <x v="1754"/>
    <n v="5500"/>
    <n v="5655.6"/>
    <x v="0"/>
    <x v="0"/>
    <x v="0"/>
    <n v="1472443269"/>
    <n v="1468987269"/>
    <x v="0"/>
    <n v="120"/>
    <x v="0"/>
    <x v="20"/>
    <n v="102.82909090909091"/>
    <x v="0"/>
    <x v="8"/>
    <x v="20"/>
  </r>
  <r>
    <n v="1757"/>
    <x v="1757"/>
    <x v="1755"/>
    <n v="5000"/>
    <n v="5800"/>
    <x v="0"/>
    <x v="0"/>
    <x v="0"/>
    <n v="1485631740"/>
    <n v="1483041083"/>
    <x v="0"/>
    <n v="14"/>
    <x v="0"/>
    <x v="20"/>
    <n v="115.99999999999999"/>
    <x v="0"/>
    <x v="8"/>
    <x v="20"/>
  </r>
  <r>
    <n v="1758"/>
    <x v="1758"/>
    <x v="1756"/>
    <n v="1000"/>
    <n v="1147"/>
    <x v="0"/>
    <x v="0"/>
    <x v="0"/>
    <n v="1468536992"/>
    <n v="1463352992"/>
    <x v="0"/>
    <n v="27"/>
    <x v="0"/>
    <x v="20"/>
    <n v="114.7"/>
    <x v="0"/>
    <x v="8"/>
    <x v="20"/>
  </r>
  <r>
    <n v="1759"/>
    <x v="1759"/>
    <x v="1757"/>
    <n v="5000"/>
    <n v="5330"/>
    <x v="0"/>
    <x v="0"/>
    <x v="0"/>
    <n v="1427309629"/>
    <n v="1425585229"/>
    <x v="0"/>
    <n v="49"/>
    <x v="0"/>
    <x v="20"/>
    <n v="106.60000000000001"/>
    <x v="0"/>
    <x v="8"/>
    <x v="20"/>
  </r>
  <r>
    <n v="1760"/>
    <x v="1760"/>
    <x v="1758"/>
    <n v="5000"/>
    <n v="8272"/>
    <x v="0"/>
    <x v="0"/>
    <x v="0"/>
    <n v="1456416513"/>
    <n v="1454688513"/>
    <x v="0"/>
    <n v="102"/>
    <x v="0"/>
    <x v="20"/>
    <n v="165.44"/>
    <x v="0"/>
    <x v="8"/>
    <x v="20"/>
  </r>
  <r>
    <n v="1761"/>
    <x v="1761"/>
    <x v="1759"/>
    <n v="100"/>
    <n v="155"/>
    <x v="0"/>
    <x v="1"/>
    <x v="1"/>
    <n v="1442065060"/>
    <n v="1437745060"/>
    <x v="0"/>
    <n v="3"/>
    <x v="0"/>
    <x v="20"/>
    <n v="155"/>
    <x v="0"/>
    <x v="8"/>
    <x v="20"/>
  </r>
  <r>
    <n v="1762"/>
    <x v="1762"/>
    <x v="1760"/>
    <n v="100"/>
    <n v="885"/>
    <x v="0"/>
    <x v="0"/>
    <x v="0"/>
    <n v="1457739245"/>
    <n v="1455147245"/>
    <x v="0"/>
    <n v="25"/>
    <x v="0"/>
    <x v="20"/>
    <n v="885"/>
    <x v="0"/>
    <x v="8"/>
    <x v="20"/>
  </r>
  <r>
    <n v="1763"/>
    <x v="1763"/>
    <x v="1761"/>
    <n v="12000"/>
    <n v="12229"/>
    <x v="0"/>
    <x v="0"/>
    <x v="0"/>
    <n v="1477255840"/>
    <n v="1474663840"/>
    <x v="0"/>
    <n v="118"/>
    <x v="0"/>
    <x v="20"/>
    <n v="101.90833333333333"/>
    <x v="0"/>
    <x v="8"/>
    <x v="20"/>
  </r>
  <r>
    <n v="1764"/>
    <x v="1764"/>
    <x v="1762"/>
    <n v="11000"/>
    <n v="2156"/>
    <x v="2"/>
    <x v="1"/>
    <x v="1"/>
    <n v="1407065979"/>
    <n v="1404560379"/>
    <x v="1"/>
    <n v="39"/>
    <x v="1"/>
    <x v="20"/>
    <n v="19.600000000000001"/>
    <x v="0"/>
    <x v="8"/>
    <x v="20"/>
  </r>
  <r>
    <n v="1765"/>
    <x v="1765"/>
    <x v="1763"/>
    <n v="12500"/>
    <n v="7433.48"/>
    <x v="2"/>
    <x v="0"/>
    <x v="0"/>
    <n v="1407972712"/>
    <n v="1405380712"/>
    <x v="1"/>
    <n v="103"/>
    <x v="1"/>
    <x v="20"/>
    <n v="59.467839999999995"/>
    <x v="0"/>
    <x v="8"/>
    <x v="20"/>
  </r>
  <r>
    <n v="1766"/>
    <x v="1766"/>
    <x v="1764"/>
    <n v="1500"/>
    <n v="0"/>
    <x v="2"/>
    <x v="2"/>
    <x v="2"/>
    <n v="1408999088"/>
    <n v="1407184688"/>
    <x v="1"/>
    <n v="0"/>
    <x v="1"/>
    <x v="20"/>
    <n v="0"/>
    <x v="0"/>
    <x v="8"/>
    <x v="20"/>
  </r>
  <r>
    <n v="1767"/>
    <x v="1767"/>
    <x v="1765"/>
    <n v="5000"/>
    <n v="2286"/>
    <x v="2"/>
    <x v="0"/>
    <x v="0"/>
    <n v="1407080884"/>
    <n v="1404488884"/>
    <x v="1"/>
    <n v="39"/>
    <x v="1"/>
    <x v="20"/>
    <n v="45.72"/>
    <x v="0"/>
    <x v="8"/>
    <x v="20"/>
  </r>
  <r>
    <n v="1768"/>
    <x v="1768"/>
    <x v="1766"/>
    <n v="5000"/>
    <n v="187"/>
    <x v="2"/>
    <x v="0"/>
    <x v="0"/>
    <n v="1411824444"/>
    <n v="1406640444"/>
    <x v="1"/>
    <n v="15"/>
    <x v="1"/>
    <x v="20"/>
    <n v="3.74"/>
    <x v="0"/>
    <x v="8"/>
    <x v="20"/>
  </r>
  <r>
    <n v="1769"/>
    <x v="1769"/>
    <x v="1767"/>
    <n v="40000"/>
    <n v="1081"/>
    <x v="2"/>
    <x v="0"/>
    <x v="0"/>
    <n v="1421177959"/>
    <n v="1418585959"/>
    <x v="1"/>
    <n v="22"/>
    <x v="1"/>
    <x v="20"/>
    <n v="2.7025000000000001"/>
    <x v="0"/>
    <x v="8"/>
    <x v="20"/>
  </r>
  <r>
    <n v="1770"/>
    <x v="1770"/>
    <x v="1768"/>
    <n v="24500"/>
    <n v="13846"/>
    <x v="2"/>
    <x v="0"/>
    <x v="0"/>
    <n v="1413312194"/>
    <n v="1410288194"/>
    <x v="1"/>
    <n v="92"/>
    <x v="1"/>
    <x v="20"/>
    <n v="56.51428571428572"/>
    <x v="0"/>
    <x v="8"/>
    <x v="20"/>
  </r>
  <r>
    <n v="1771"/>
    <x v="1771"/>
    <x v="1769"/>
    <n v="4200"/>
    <n v="895"/>
    <x v="2"/>
    <x v="1"/>
    <x v="1"/>
    <n v="1414107040"/>
    <n v="1411515040"/>
    <x v="1"/>
    <n v="25"/>
    <x v="1"/>
    <x v="20"/>
    <n v="21.30952380952381"/>
    <x v="0"/>
    <x v="8"/>
    <x v="20"/>
  </r>
  <r>
    <n v="1772"/>
    <x v="1772"/>
    <x v="1770"/>
    <n v="5500"/>
    <n v="858"/>
    <x v="2"/>
    <x v="1"/>
    <x v="1"/>
    <n v="1404666836"/>
    <n v="1399482836"/>
    <x v="1"/>
    <n v="19"/>
    <x v="1"/>
    <x v="20"/>
    <n v="15.6"/>
    <x v="0"/>
    <x v="8"/>
    <x v="20"/>
  </r>
  <r>
    <n v="1773"/>
    <x v="1773"/>
    <x v="1771"/>
    <n v="30000"/>
    <n v="1877"/>
    <x v="2"/>
    <x v="0"/>
    <x v="0"/>
    <n v="1421691298"/>
    <n v="1417803298"/>
    <x v="1"/>
    <n v="19"/>
    <x v="1"/>
    <x v="20"/>
    <n v="6.2566666666666677"/>
    <x v="0"/>
    <x v="8"/>
    <x v="20"/>
  </r>
  <r>
    <n v="1774"/>
    <x v="1774"/>
    <x v="1772"/>
    <n v="2500"/>
    <n v="1148"/>
    <x v="2"/>
    <x v="0"/>
    <x v="0"/>
    <n v="1417273140"/>
    <n v="1413609292"/>
    <x v="1"/>
    <n v="13"/>
    <x v="1"/>
    <x v="20"/>
    <n v="45.92"/>
    <x v="0"/>
    <x v="8"/>
    <x v="20"/>
  </r>
  <r>
    <n v="1775"/>
    <x v="1775"/>
    <x v="1773"/>
    <n v="32500"/>
    <n v="21158"/>
    <x v="2"/>
    <x v="0"/>
    <x v="0"/>
    <n v="1414193160"/>
    <n v="1410305160"/>
    <x v="1"/>
    <n v="124"/>
    <x v="1"/>
    <x v="20"/>
    <n v="65.101538461538468"/>
    <x v="0"/>
    <x v="8"/>
    <x v="20"/>
  </r>
  <r>
    <n v="1776"/>
    <x v="1776"/>
    <x v="1774"/>
    <n v="5000"/>
    <n v="335"/>
    <x v="2"/>
    <x v="1"/>
    <x v="1"/>
    <n v="1414623471"/>
    <n v="1411513071"/>
    <x v="1"/>
    <n v="4"/>
    <x v="1"/>
    <x v="20"/>
    <n v="6.7"/>
    <x v="0"/>
    <x v="8"/>
    <x v="20"/>
  </r>
  <r>
    <n v="1777"/>
    <x v="1777"/>
    <x v="1775"/>
    <n v="4800"/>
    <n v="651"/>
    <x v="2"/>
    <x v="9"/>
    <x v="3"/>
    <n v="1424421253"/>
    <n v="1421829253"/>
    <x v="1"/>
    <n v="10"/>
    <x v="1"/>
    <x v="20"/>
    <n v="13.5625"/>
    <x v="0"/>
    <x v="8"/>
    <x v="20"/>
  </r>
  <r>
    <n v="1778"/>
    <x v="1778"/>
    <x v="1776"/>
    <n v="50000"/>
    <n v="995"/>
    <x v="2"/>
    <x v="0"/>
    <x v="0"/>
    <n v="1427485395"/>
    <n v="1423600995"/>
    <x v="1"/>
    <n v="15"/>
    <x v="1"/>
    <x v="20"/>
    <n v="1.9900000000000002"/>
    <x v="0"/>
    <x v="8"/>
    <x v="20"/>
  </r>
  <r>
    <n v="1779"/>
    <x v="1779"/>
    <x v="1777"/>
    <n v="11000"/>
    <n v="3986"/>
    <x v="2"/>
    <x v="0"/>
    <x v="0"/>
    <n v="1472834180"/>
    <n v="1470242180"/>
    <x v="1"/>
    <n v="38"/>
    <x v="1"/>
    <x v="20"/>
    <n v="36.236363636363642"/>
    <x v="0"/>
    <x v="8"/>
    <x v="20"/>
  </r>
  <r>
    <n v="1780"/>
    <x v="1780"/>
    <x v="1778"/>
    <n v="30000"/>
    <n v="11923"/>
    <x v="2"/>
    <x v="0"/>
    <x v="0"/>
    <n v="1467469510"/>
    <n v="1462285510"/>
    <x v="1"/>
    <n v="152"/>
    <x v="1"/>
    <x v="20"/>
    <n v="39.743333333333339"/>
    <x v="0"/>
    <x v="8"/>
    <x v="20"/>
  </r>
  <r>
    <n v="1781"/>
    <x v="1781"/>
    <x v="1779"/>
    <n v="5500"/>
    <n v="1417"/>
    <x v="2"/>
    <x v="0"/>
    <x v="0"/>
    <n v="1473950945"/>
    <n v="1471272545"/>
    <x v="1"/>
    <n v="24"/>
    <x v="1"/>
    <x v="20"/>
    <n v="25.763636363636365"/>
    <x v="0"/>
    <x v="8"/>
    <x v="20"/>
  </r>
  <r>
    <n v="1782"/>
    <x v="1782"/>
    <x v="1780"/>
    <n v="35000"/>
    <n v="5422"/>
    <x v="2"/>
    <x v="0"/>
    <x v="0"/>
    <n v="1456062489"/>
    <n v="1453211289"/>
    <x v="1"/>
    <n v="76"/>
    <x v="1"/>
    <x v="20"/>
    <n v="15.491428571428573"/>
    <x v="0"/>
    <x v="8"/>
    <x v="20"/>
  </r>
  <r>
    <n v="1783"/>
    <x v="1783"/>
    <x v="1781"/>
    <n v="40000"/>
    <n v="9477"/>
    <x v="2"/>
    <x v="0"/>
    <x v="0"/>
    <n v="1432248478"/>
    <n v="1429656478"/>
    <x v="1"/>
    <n v="185"/>
    <x v="1"/>
    <x v="20"/>
    <n v="23.692499999999999"/>
    <x v="0"/>
    <x v="8"/>
    <x v="20"/>
  </r>
  <r>
    <n v="1784"/>
    <x v="1784"/>
    <x v="1782"/>
    <n v="5000"/>
    <n v="1988"/>
    <x v="2"/>
    <x v="0"/>
    <x v="0"/>
    <n v="1422674700"/>
    <n v="1419954240"/>
    <x v="1"/>
    <n v="33"/>
    <x v="1"/>
    <x v="20"/>
    <n v="39.76"/>
    <x v="0"/>
    <x v="8"/>
    <x v="20"/>
  </r>
  <r>
    <n v="1785"/>
    <x v="1785"/>
    <x v="1783"/>
    <n v="24000"/>
    <n v="4853"/>
    <x v="2"/>
    <x v="0"/>
    <x v="0"/>
    <n v="1413417600"/>
    <n v="1410750855"/>
    <x v="1"/>
    <n v="108"/>
    <x v="1"/>
    <x v="20"/>
    <n v="20.220833333333331"/>
    <x v="0"/>
    <x v="8"/>
    <x v="20"/>
  </r>
  <r>
    <n v="1786"/>
    <x v="1786"/>
    <x v="1784"/>
    <n v="1900"/>
    <n v="905"/>
    <x v="2"/>
    <x v="9"/>
    <x v="3"/>
    <n v="1418649177"/>
    <n v="1416057177"/>
    <x v="1"/>
    <n v="29"/>
    <x v="1"/>
    <x v="20"/>
    <n v="47.631578947368418"/>
    <x v="0"/>
    <x v="8"/>
    <x v="20"/>
  </r>
  <r>
    <n v="1787"/>
    <x v="1787"/>
    <x v="1785"/>
    <n v="10000"/>
    <n v="1533"/>
    <x v="2"/>
    <x v="0"/>
    <x v="0"/>
    <n v="1428158637"/>
    <n v="1425570237"/>
    <x v="1"/>
    <n v="24"/>
    <x v="1"/>
    <x v="20"/>
    <n v="15.329999999999998"/>
    <x v="0"/>
    <x v="8"/>
    <x v="20"/>
  </r>
  <r>
    <n v="1788"/>
    <x v="1788"/>
    <x v="1786"/>
    <n v="5500"/>
    <n v="76"/>
    <x v="2"/>
    <x v="1"/>
    <x v="1"/>
    <n v="1414795542"/>
    <n v="1412203542"/>
    <x v="1"/>
    <n v="4"/>
    <x v="1"/>
    <x v="20"/>
    <n v="1.3818181818181818"/>
    <x v="0"/>
    <x v="8"/>
    <x v="20"/>
  </r>
  <r>
    <n v="1789"/>
    <x v="1789"/>
    <x v="1787"/>
    <n v="8000"/>
    <n v="40"/>
    <x v="2"/>
    <x v="0"/>
    <x v="0"/>
    <n v="1421042403"/>
    <n v="1415858403"/>
    <x v="1"/>
    <n v="4"/>
    <x v="1"/>
    <x v="20"/>
    <n v="0.5"/>
    <x v="0"/>
    <x v="8"/>
    <x v="20"/>
  </r>
  <r>
    <n v="1790"/>
    <x v="1790"/>
    <x v="1788"/>
    <n v="33000"/>
    <n v="1636"/>
    <x v="2"/>
    <x v="0"/>
    <x v="0"/>
    <n v="1423152678"/>
    <n v="1420560678"/>
    <x v="1"/>
    <n v="15"/>
    <x v="1"/>
    <x v="20"/>
    <n v="4.957575757575758"/>
    <x v="0"/>
    <x v="8"/>
    <x v="20"/>
  </r>
  <r>
    <n v="1791"/>
    <x v="1791"/>
    <x v="1789"/>
    <n v="3000"/>
    <n v="107"/>
    <x v="2"/>
    <x v="1"/>
    <x v="1"/>
    <n v="1422553565"/>
    <n v="1417369565"/>
    <x v="1"/>
    <n v="4"/>
    <x v="1"/>
    <x v="20"/>
    <n v="3.5666666666666664"/>
    <x v="0"/>
    <x v="8"/>
    <x v="20"/>
  </r>
  <r>
    <n v="1792"/>
    <x v="1792"/>
    <x v="1790"/>
    <n v="25000"/>
    <n v="15281"/>
    <x v="2"/>
    <x v="0"/>
    <x v="0"/>
    <n v="1439189940"/>
    <n v="1435970682"/>
    <x v="1"/>
    <n v="139"/>
    <x v="1"/>
    <x v="20"/>
    <n v="61.124000000000002"/>
    <x v="0"/>
    <x v="8"/>
    <x v="20"/>
  </r>
  <r>
    <n v="1793"/>
    <x v="1793"/>
    <x v="1791"/>
    <n v="3000"/>
    <n v="40"/>
    <x v="2"/>
    <x v="2"/>
    <x v="2"/>
    <n v="1417127040"/>
    <n v="1414531440"/>
    <x v="1"/>
    <n v="2"/>
    <x v="1"/>
    <x v="20"/>
    <n v="1.3333333333333335"/>
    <x v="0"/>
    <x v="8"/>
    <x v="20"/>
  </r>
  <r>
    <n v="1794"/>
    <x v="1794"/>
    <x v="1792"/>
    <n v="9000"/>
    <n v="997"/>
    <x v="2"/>
    <x v="0"/>
    <x v="0"/>
    <n v="1423660422"/>
    <n v="1420636422"/>
    <x v="1"/>
    <n v="18"/>
    <x v="1"/>
    <x v="20"/>
    <n v="11.077777777777778"/>
    <x v="0"/>
    <x v="8"/>
    <x v="20"/>
  </r>
  <r>
    <n v="1795"/>
    <x v="1795"/>
    <x v="1793"/>
    <n v="28000"/>
    <n v="10846"/>
    <x v="2"/>
    <x v="12"/>
    <x v="3"/>
    <n v="1476460800"/>
    <n v="1473922541"/>
    <x v="1"/>
    <n v="81"/>
    <x v="1"/>
    <x v="20"/>
    <n v="38.735714285714288"/>
    <x v="0"/>
    <x v="8"/>
    <x v="20"/>
  </r>
  <r>
    <n v="1796"/>
    <x v="1796"/>
    <x v="1794"/>
    <n v="19000"/>
    <n v="4190"/>
    <x v="2"/>
    <x v="1"/>
    <x v="1"/>
    <n v="1469356366"/>
    <n v="1464172366"/>
    <x v="1"/>
    <n v="86"/>
    <x v="1"/>
    <x v="20"/>
    <n v="22.05263157894737"/>
    <x v="0"/>
    <x v="8"/>
    <x v="20"/>
  </r>
  <r>
    <n v="1797"/>
    <x v="1797"/>
    <x v="1795"/>
    <n v="10000"/>
    <n v="6755"/>
    <x v="2"/>
    <x v="0"/>
    <x v="0"/>
    <n v="1481809189"/>
    <n v="1479217189"/>
    <x v="1"/>
    <n v="140"/>
    <x v="1"/>
    <x v="20"/>
    <n v="67.55"/>
    <x v="0"/>
    <x v="8"/>
    <x v="20"/>
  </r>
  <r>
    <n v="1798"/>
    <x v="1798"/>
    <x v="1796"/>
    <n v="16000"/>
    <n v="2182"/>
    <x v="2"/>
    <x v="0"/>
    <x v="0"/>
    <n v="1454572233"/>
    <n v="1449388233"/>
    <x v="1"/>
    <n v="37"/>
    <x v="1"/>
    <x v="20"/>
    <n v="13.637499999999999"/>
    <x v="0"/>
    <x v="8"/>
    <x v="20"/>
  </r>
  <r>
    <n v="1799"/>
    <x v="1799"/>
    <x v="1797"/>
    <n v="4000"/>
    <n v="69.83"/>
    <x v="2"/>
    <x v="1"/>
    <x v="1"/>
    <n v="1415740408"/>
    <n v="1414008808"/>
    <x v="1"/>
    <n v="6"/>
    <x v="1"/>
    <x v="20"/>
    <n v="1.7457500000000001"/>
    <x v="0"/>
    <x v="8"/>
    <x v="20"/>
  </r>
  <r>
    <n v="1800"/>
    <x v="1800"/>
    <x v="1798"/>
    <n v="46260"/>
    <n v="9460"/>
    <x v="2"/>
    <x v="1"/>
    <x v="1"/>
    <n v="1476109970"/>
    <n v="1473517970"/>
    <x v="1"/>
    <n v="113"/>
    <x v="1"/>
    <x v="20"/>
    <n v="20.44963251188932"/>
    <x v="0"/>
    <x v="8"/>
    <x v="20"/>
  </r>
  <r>
    <n v="1801"/>
    <x v="1801"/>
    <x v="1799"/>
    <n v="17000"/>
    <n v="2355"/>
    <x v="2"/>
    <x v="1"/>
    <x v="1"/>
    <n v="1450181400"/>
    <n v="1447429868"/>
    <x v="1"/>
    <n v="37"/>
    <x v="1"/>
    <x v="20"/>
    <n v="13.852941176470587"/>
    <x v="0"/>
    <x v="8"/>
    <x v="20"/>
  </r>
  <r>
    <n v="1802"/>
    <x v="1802"/>
    <x v="1800"/>
    <n v="3500"/>
    <n v="1697"/>
    <x v="2"/>
    <x v="12"/>
    <x v="3"/>
    <n v="1435442340"/>
    <n v="1433416830"/>
    <x v="1"/>
    <n v="18"/>
    <x v="1"/>
    <x v="20"/>
    <n v="48.485714285714288"/>
    <x v="0"/>
    <x v="8"/>
    <x v="20"/>
  </r>
  <r>
    <n v="1803"/>
    <x v="1803"/>
    <x v="1801"/>
    <n v="17500"/>
    <n v="5390"/>
    <x v="2"/>
    <x v="0"/>
    <x v="0"/>
    <n v="1423878182"/>
    <n v="1421199782"/>
    <x v="1"/>
    <n v="75"/>
    <x v="1"/>
    <x v="20"/>
    <n v="30.8"/>
    <x v="0"/>
    <x v="8"/>
    <x v="20"/>
  </r>
  <r>
    <n v="1804"/>
    <x v="1804"/>
    <x v="1802"/>
    <n v="15500"/>
    <n v="5452"/>
    <x v="2"/>
    <x v="0"/>
    <x v="0"/>
    <n v="1447521404"/>
    <n v="1444061804"/>
    <x v="1"/>
    <n v="52"/>
    <x v="1"/>
    <x v="20"/>
    <n v="35.174193548387095"/>
    <x v="0"/>
    <x v="8"/>
    <x v="20"/>
  </r>
  <r>
    <n v="1805"/>
    <x v="1805"/>
    <x v="1803"/>
    <n v="22500"/>
    <n v="8191"/>
    <x v="2"/>
    <x v="12"/>
    <x v="3"/>
    <n v="1443808800"/>
    <n v="1441048658"/>
    <x v="1"/>
    <n v="122"/>
    <x v="1"/>
    <x v="20"/>
    <n v="36.404444444444444"/>
    <x v="0"/>
    <x v="8"/>
    <x v="20"/>
  </r>
  <r>
    <n v="1806"/>
    <x v="1806"/>
    <x v="1804"/>
    <n v="20000"/>
    <n v="591"/>
    <x v="2"/>
    <x v="1"/>
    <x v="1"/>
    <n v="1412090349"/>
    <n v="1409066349"/>
    <x v="1"/>
    <n v="8"/>
    <x v="1"/>
    <x v="20"/>
    <n v="2.9550000000000001"/>
    <x v="0"/>
    <x v="8"/>
    <x v="20"/>
  </r>
  <r>
    <n v="1807"/>
    <x v="1807"/>
    <x v="1805"/>
    <n v="5000"/>
    <n v="553"/>
    <x v="2"/>
    <x v="0"/>
    <x v="0"/>
    <n v="1411868313"/>
    <n v="1409276313"/>
    <x v="1"/>
    <n v="8"/>
    <x v="1"/>
    <x v="20"/>
    <n v="11.06"/>
    <x v="0"/>
    <x v="8"/>
    <x v="20"/>
  </r>
  <r>
    <n v="1808"/>
    <x v="1808"/>
    <x v="1806"/>
    <n v="28000"/>
    <n v="11594"/>
    <x v="2"/>
    <x v="0"/>
    <x v="0"/>
    <n v="1486830030"/>
    <n v="1483806030"/>
    <x v="1"/>
    <n v="96"/>
    <x v="1"/>
    <x v="20"/>
    <n v="41.407142857142858"/>
    <x v="0"/>
    <x v="8"/>
    <x v="20"/>
  </r>
  <r>
    <n v="1809"/>
    <x v="1809"/>
    <x v="1807"/>
    <n v="3500"/>
    <n v="380"/>
    <x v="2"/>
    <x v="5"/>
    <x v="5"/>
    <n v="1425246439"/>
    <n v="1422222439"/>
    <x v="1"/>
    <n v="9"/>
    <x v="1"/>
    <x v="20"/>
    <n v="10.857142857142858"/>
    <x v="0"/>
    <x v="8"/>
    <x v="20"/>
  </r>
  <r>
    <n v="1810"/>
    <x v="1810"/>
    <x v="1808"/>
    <n v="450"/>
    <n v="15"/>
    <x v="2"/>
    <x v="0"/>
    <x v="0"/>
    <n v="1408657826"/>
    <n v="1407621026"/>
    <x v="0"/>
    <n v="2"/>
    <x v="1"/>
    <x v="20"/>
    <n v="3.3333333333333335"/>
    <x v="0"/>
    <x v="8"/>
    <x v="20"/>
  </r>
  <r>
    <n v="1811"/>
    <x v="1811"/>
    <x v="1809"/>
    <n v="54000"/>
    <n v="40"/>
    <x v="2"/>
    <x v="0"/>
    <x v="0"/>
    <n v="1414123200"/>
    <n v="1408962270"/>
    <x v="0"/>
    <n v="26"/>
    <x v="1"/>
    <x v="20"/>
    <n v="7.407407407407407E-2"/>
    <x v="0"/>
    <x v="8"/>
    <x v="20"/>
  </r>
  <r>
    <n v="1812"/>
    <x v="1812"/>
    <x v="1810"/>
    <n v="6500"/>
    <n v="865"/>
    <x v="2"/>
    <x v="1"/>
    <x v="1"/>
    <n v="1467531536"/>
    <n v="1464939536"/>
    <x v="0"/>
    <n v="23"/>
    <x v="1"/>
    <x v="20"/>
    <n v="13.307692307692307"/>
    <x v="0"/>
    <x v="8"/>
    <x v="20"/>
  </r>
  <r>
    <n v="1813"/>
    <x v="1813"/>
    <x v="1811"/>
    <n v="8750"/>
    <n v="0"/>
    <x v="2"/>
    <x v="1"/>
    <x v="1"/>
    <n v="1407532812"/>
    <n v="1404940812"/>
    <x v="0"/>
    <n v="0"/>
    <x v="1"/>
    <x v="20"/>
    <n v="0"/>
    <x v="0"/>
    <x v="8"/>
    <x v="20"/>
  </r>
  <r>
    <n v="1814"/>
    <x v="1814"/>
    <x v="1812"/>
    <n v="12000"/>
    <n v="5902"/>
    <x v="2"/>
    <x v="1"/>
    <x v="1"/>
    <n v="1425108736"/>
    <n v="1422516736"/>
    <x v="0"/>
    <n v="140"/>
    <x v="1"/>
    <x v="20"/>
    <n v="49.183333333333337"/>
    <x v="0"/>
    <x v="8"/>
    <x v="20"/>
  </r>
  <r>
    <n v="1815"/>
    <x v="1815"/>
    <x v="1813"/>
    <n v="3000"/>
    <n v="0"/>
    <x v="2"/>
    <x v="0"/>
    <x v="0"/>
    <n v="1435787137"/>
    <n v="1434577537"/>
    <x v="0"/>
    <n v="0"/>
    <x v="1"/>
    <x v="20"/>
    <n v="0"/>
    <x v="0"/>
    <x v="8"/>
    <x v="20"/>
  </r>
  <r>
    <n v="1816"/>
    <x v="1816"/>
    <x v="1814"/>
    <n v="25000"/>
    <n v="509"/>
    <x v="2"/>
    <x v="16"/>
    <x v="11"/>
    <n v="1469473200"/>
    <n v="1467061303"/>
    <x v="0"/>
    <n v="6"/>
    <x v="1"/>
    <x v="20"/>
    <n v="2.036"/>
    <x v="0"/>
    <x v="8"/>
    <x v="20"/>
  </r>
  <r>
    <n v="1817"/>
    <x v="1817"/>
    <x v="1815"/>
    <n v="18000"/>
    <n v="9419"/>
    <x v="2"/>
    <x v="0"/>
    <x v="0"/>
    <n v="1485759540"/>
    <n v="1480607607"/>
    <x v="0"/>
    <n v="100"/>
    <x v="1"/>
    <x v="20"/>
    <n v="52.327777777777776"/>
    <x v="0"/>
    <x v="8"/>
    <x v="20"/>
  </r>
  <r>
    <n v="1818"/>
    <x v="1818"/>
    <x v="1816"/>
    <n v="15000"/>
    <n v="0"/>
    <x v="2"/>
    <x v="0"/>
    <x v="0"/>
    <n v="1428035850"/>
    <n v="1425447450"/>
    <x v="0"/>
    <n v="0"/>
    <x v="1"/>
    <x v="20"/>
    <n v="0"/>
    <x v="0"/>
    <x v="8"/>
    <x v="20"/>
  </r>
  <r>
    <n v="1819"/>
    <x v="1819"/>
    <x v="1817"/>
    <n v="1200"/>
    <n v="25"/>
    <x v="2"/>
    <x v="0"/>
    <x v="0"/>
    <n v="1406743396"/>
    <n v="1404151396"/>
    <x v="0"/>
    <n v="4"/>
    <x v="1"/>
    <x v="20"/>
    <n v="2.083333333333333"/>
    <x v="0"/>
    <x v="8"/>
    <x v="20"/>
  </r>
  <r>
    <n v="1820"/>
    <x v="1820"/>
    <x v="1818"/>
    <n v="26000"/>
    <n v="1707"/>
    <x v="2"/>
    <x v="0"/>
    <x v="0"/>
    <n v="1427850090"/>
    <n v="1425261690"/>
    <x v="0"/>
    <n v="8"/>
    <x v="1"/>
    <x v="20"/>
    <n v="6.565384615384616"/>
    <x v="0"/>
    <x v="8"/>
    <x v="20"/>
  </r>
  <r>
    <n v="1821"/>
    <x v="1821"/>
    <x v="1819"/>
    <n v="2500"/>
    <n v="3372.25"/>
    <x v="0"/>
    <x v="0"/>
    <x v="0"/>
    <n v="1330760367"/>
    <n v="1326872367"/>
    <x v="0"/>
    <n v="57"/>
    <x v="0"/>
    <x v="11"/>
    <n v="134.88999999999999"/>
    <x v="0"/>
    <x v="4"/>
    <x v="11"/>
  </r>
  <r>
    <n v="1822"/>
    <x v="1822"/>
    <x v="1820"/>
    <n v="300"/>
    <n v="300"/>
    <x v="0"/>
    <x v="5"/>
    <x v="5"/>
    <n v="1391194860"/>
    <n v="1388084862"/>
    <x v="0"/>
    <n v="11"/>
    <x v="0"/>
    <x v="11"/>
    <n v="100"/>
    <x v="0"/>
    <x v="4"/>
    <x v="11"/>
  </r>
  <r>
    <n v="1823"/>
    <x v="1823"/>
    <x v="1821"/>
    <n v="700"/>
    <n v="811"/>
    <x v="0"/>
    <x v="0"/>
    <x v="0"/>
    <n v="1351095976"/>
    <n v="1348503976"/>
    <x v="0"/>
    <n v="33"/>
    <x v="0"/>
    <x v="11"/>
    <n v="115.85714285714286"/>
    <x v="0"/>
    <x v="4"/>
    <x v="11"/>
  </r>
  <r>
    <n v="1824"/>
    <x v="1824"/>
    <x v="1822"/>
    <n v="3000"/>
    <n v="3002"/>
    <x v="0"/>
    <x v="0"/>
    <x v="0"/>
    <n v="1389146880"/>
    <n v="1387403967"/>
    <x v="0"/>
    <n v="40"/>
    <x v="0"/>
    <x v="11"/>
    <n v="100.06666666666666"/>
    <x v="0"/>
    <x v="4"/>
    <x v="11"/>
  </r>
  <r>
    <n v="1825"/>
    <x v="1825"/>
    <x v="1823"/>
    <n v="2000"/>
    <n v="2101"/>
    <x v="0"/>
    <x v="0"/>
    <x v="0"/>
    <n v="1373572903"/>
    <n v="1371585703"/>
    <x v="0"/>
    <n v="50"/>
    <x v="0"/>
    <x v="11"/>
    <n v="105.05"/>
    <x v="0"/>
    <x v="4"/>
    <x v="11"/>
  </r>
  <r>
    <n v="1826"/>
    <x v="1826"/>
    <x v="1824"/>
    <n v="2000"/>
    <n v="2020"/>
    <x v="0"/>
    <x v="0"/>
    <x v="0"/>
    <n v="1392675017"/>
    <n v="1390083017"/>
    <x v="0"/>
    <n v="38"/>
    <x v="0"/>
    <x v="11"/>
    <n v="101"/>
    <x v="0"/>
    <x v="4"/>
    <x v="11"/>
  </r>
  <r>
    <n v="1827"/>
    <x v="1827"/>
    <x v="1825"/>
    <n v="8000"/>
    <n v="8053"/>
    <x v="0"/>
    <x v="0"/>
    <x v="0"/>
    <n v="1299138561"/>
    <n v="1294818561"/>
    <x v="0"/>
    <n v="96"/>
    <x v="0"/>
    <x v="11"/>
    <n v="100.66250000000001"/>
    <x v="0"/>
    <x v="4"/>
    <x v="11"/>
  </r>
  <r>
    <n v="1828"/>
    <x v="1828"/>
    <x v="1826"/>
    <n v="20000"/>
    <n v="20032"/>
    <x v="0"/>
    <x v="0"/>
    <x v="0"/>
    <n v="1399672800"/>
    <n v="1396906530"/>
    <x v="0"/>
    <n v="48"/>
    <x v="0"/>
    <x v="11"/>
    <n v="100.16000000000001"/>
    <x v="0"/>
    <x v="4"/>
    <x v="11"/>
  </r>
  <r>
    <n v="1829"/>
    <x v="1829"/>
    <x v="1827"/>
    <n v="1500"/>
    <n v="2500.25"/>
    <x v="0"/>
    <x v="0"/>
    <x v="0"/>
    <n v="1295647200"/>
    <n v="1291428371"/>
    <x v="0"/>
    <n v="33"/>
    <x v="0"/>
    <x v="11"/>
    <n v="166.68333333333334"/>
    <x v="0"/>
    <x v="4"/>
    <x v="11"/>
  </r>
  <r>
    <n v="1830"/>
    <x v="1830"/>
    <x v="1828"/>
    <n v="15000"/>
    <n v="15230"/>
    <x v="0"/>
    <x v="0"/>
    <x v="0"/>
    <n v="1393259107"/>
    <n v="1390667107"/>
    <x v="0"/>
    <n v="226"/>
    <x v="0"/>
    <x v="11"/>
    <n v="101.53333333333335"/>
    <x v="0"/>
    <x v="4"/>
    <x v="11"/>
  </r>
  <r>
    <n v="1831"/>
    <x v="1831"/>
    <x v="1829"/>
    <n v="1000"/>
    <n v="1030"/>
    <x v="0"/>
    <x v="0"/>
    <x v="0"/>
    <n v="1336866863"/>
    <n v="1335570863"/>
    <x v="0"/>
    <n v="14"/>
    <x v="0"/>
    <x v="11"/>
    <n v="103"/>
    <x v="0"/>
    <x v="4"/>
    <x v="11"/>
  </r>
  <r>
    <n v="1832"/>
    <x v="1832"/>
    <x v="1830"/>
    <n v="350"/>
    <n v="500"/>
    <x v="0"/>
    <x v="0"/>
    <x v="0"/>
    <n v="1299243427"/>
    <n v="1296651427"/>
    <x v="0"/>
    <n v="20"/>
    <x v="0"/>
    <x v="11"/>
    <n v="142.85714285714286"/>
    <x v="0"/>
    <x v="4"/>
    <x v="11"/>
  </r>
  <r>
    <n v="1833"/>
    <x v="1833"/>
    <x v="1831"/>
    <n v="400"/>
    <n v="1050"/>
    <x v="0"/>
    <x v="0"/>
    <x v="0"/>
    <n v="1362211140"/>
    <n v="1359421403"/>
    <x v="0"/>
    <n v="25"/>
    <x v="0"/>
    <x v="11"/>
    <n v="262.5"/>
    <x v="0"/>
    <x v="4"/>
    <x v="11"/>
  </r>
  <r>
    <n v="1834"/>
    <x v="1834"/>
    <x v="1832"/>
    <n v="10000"/>
    <n v="11805"/>
    <x v="0"/>
    <x v="0"/>
    <x v="0"/>
    <n v="1422140895"/>
    <n v="1418684895"/>
    <x v="0"/>
    <n v="90"/>
    <x v="0"/>
    <x v="11"/>
    <n v="118.05000000000001"/>
    <x v="0"/>
    <x v="4"/>
    <x v="11"/>
  </r>
  <r>
    <n v="1835"/>
    <x v="1835"/>
    <x v="1833"/>
    <n v="500"/>
    <n v="520"/>
    <x v="0"/>
    <x v="1"/>
    <x v="1"/>
    <n v="1459439471"/>
    <n v="1456851071"/>
    <x v="0"/>
    <n v="11"/>
    <x v="0"/>
    <x v="11"/>
    <n v="104"/>
    <x v="0"/>
    <x v="4"/>
    <x v="11"/>
  </r>
  <r>
    <n v="1836"/>
    <x v="1836"/>
    <x v="1834"/>
    <n v="5000"/>
    <n v="10017"/>
    <x v="0"/>
    <x v="0"/>
    <x v="0"/>
    <n v="1361129129"/>
    <n v="1359660329"/>
    <x v="0"/>
    <n v="55"/>
    <x v="0"/>
    <x v="11"/>
    <n v="200.34"/>
    <x v="0"/>
    <x v="4"/>
    <x v="11"/>
  </r>
  <r>
    <n v="1837"/>
    <x v="1837"/>
    <x v="1835"/>
    <n v="600"/>
    <n v="1841"/>
    <x v="0"/>
    <x v="0"/>
    <x v="0"/>
    <n v="1332029335"/>
    <n v="1326848935"/>
    <x v="0"/>
    <n v="30"/>
    <x v="0"/>
    <x v="11"/>
    <n v="306.83333333333331"/>
    <x v="0"/>
    <x v="4"/>
    <x v="11"/>
  </r>
  <r>
    <n v="1838"/>
    <x v="1838"/>
    <x v="1836"/>
    <n v="1000"/>
    <n v="1001.49"/>
    <x v="0"/>
    <x v="0"/>
    <x v="0"/>
    <n v="1317438000"/>
    <n v="1314989557"/>
    <x v="0"/>
    <n v="28"/>
    <x v="0"/>
    <x v="11"/>
    <n v="100.149"/>
    <x v="0"/>
    <x v="4"/>
    <x v="11"/>
  </r>
  <r>
    <n v="1839"/>
    <x v="1839"/>
    <x v="1837"/>
    <n v="1000"/>
    <n v="2053"/>
    <x v="0"/>
    <x v="0"/>
    <x v="0"/>
    <n v="1475342382"/>
    <n v="1472750382"/>
    <x v="0"/>
    <n v="45"/>
    <x v="0"/>
    <x v="11"/>
    <n v="205.29999999999998"/>
    <x v="0"/>
    <x v="4"/>
    <x v="11"/>
  </r>
  <r>
    <n v="1840"/>
    <x v="1840"/>
    <x v="1838"/>
    <n v="900"/>
    <n v="980"/>
    <x v="0"/>
    <x v="0"/>
    <x v="0"/>
    <n v="1367902740"/>
    <n v="1366251510"/>
    <x v="0"/>
    <n v="13"/>
    <x v="0"/>
    <x v="11"/>
    <n v="108.88888888888889"/>
    <x v="0"/>
    <x v="4"/>
    <x v="11"/>
  </r>
  <r>
    <n v="1841"/>
    <x v="1841"/>
    <x v="1839"/>
    <n v="2000"/>
    <n v="2035"/>
    <x v="0"/>
    <x v="0"/>
    <x v="0"/>
    <n v="1400561940"/>
    <n v="1397679445"/>
    <x v="0"/>
    <n v="40"/>
    <x v="0"/>
    <x v="11"/>
    <n v="101.75"/>
    <x v="0"/>
    <x v="4"/>
    <x v="11"/>
  </r>
  <r>
    <n v="1842"/>
    <x v="1842"/>
    <x v="1840"/>
    <n v="2000"/>
    <n v="2505"/>
    <x v="0"/>
    <x v="0"/>
    <x v="0"/>
    <n v="1425275940"/>
    <n v="1422371381"/>
    <x v="0"/>
    <n v="21"/>
    <x v="0"/>
    <x v="11"/>
    <n v="125.25"/>
    <x v="0"/>
    <x v="4"/>
    <x v="11"/>
  </r>
  <r>
    <n v="1843"/>
    <x v="1843"/>
    <x v="1841"/>
    <n v="10000"/>
    <n v="12400.61"/>
    <x v="0"/>
    <x v="0"/>
    <x v="0"/>
    <n v="1298245954"/>
    <n v="1295653954"/>
    <x v="0"/>
    <n v="134"/>
    <x v="0"/>
    <x v="11"/>
    <n v="124.0061"/>
    <x v="0"/>
    <x v="4"/>
    <x v="11"/>
  </r>
  <r>
    <n v="1844"/>
    <x v="1844"/>
    <x v="1842"/>
    <n v="1500"/>
    <n v="1521"/>
    <x v="0"/>
    <x v="0"/>
    <x v="0"/>
    <n v="1307761200"/>
    <n v="1304464914"/>
    <x v="0"/>
    <n v="20"/>
    <x v="0"/>
    <x v="11"/>
    <n v="101.4"/>
    <x v="0"/>
    <x v="4"/>
    <x v="11"/>
  </r>
  <r>
    <n v="1845"/>
    <x v="1845"/>
    <x v="1843"/>
    <n v="1000"/>
    <n v="1000"/>
    <x v="0"/>
    <x v="0"/>
    <x v="0"/>
    <n v="1466139300"/>
    <n v="1464854398"/>
    <x v="0"/>
    <n v="19"/>
    <x v="0"/>
    <x v="11"/>
    <n v="100"/>
    <x v="0"/>
    <x v="4"/>
    <x v="11"/>
  </r>
  <r>
    <n v="1846"/>
    <x v="1846"/>
    <x v="1844"/>
    <n v="15000"/>
    <n v="20689"/>
    <x v="0"/>
    <x v="0"/>
    <x v="0"/>
    <n v="1355585777"/>
    <n v="1352993777"/>
    <x v="0"/>
    <n v="209"/>
    <x v="0"/>
    <x v="11"/>
    <n v="137.92666666666668"/>
    <x v="0"/>
    <x v="4"/>
    <x v="11"/>
  </r>
  <r>
    <n v="1847"/>
    <x v="1847"/>
    <x v="1845"/>
    <n v="2500"/>
    <n v="3022"/>
    <x v="0"/>
    <x v="0"/>
    <x v="0"/>
    <n v="1429594832"/>
    <n v="1427780432"/>
    <x v="0"/>
    <n v="38"/>
    <x v="0"/>
    <x v="11"/>
    <n v="120.88000000000001"/>
    <x v="0"/>
    <x v="4"/>
    <x v="11"/>
  </r>
  <r>
    <n v="1848"/>
    <x v="1848"/>
    <x v="1846"/>
    <n v="3000"/>
    <n v="3221"/>
    <x v="0"/>
    <x v="0"/>
    <x v="0"/>
    <n v="1312095540"/>
    <n v="1306608888"/>
    <x v="0"/>
    <n v="24"/>
    <x v="0"/>
    <x v="11"/>
    <n v="107.36666666666667"/>
    <x v="0"/>
    <x v="4"/>
    <x v="11"/>
  </r>
  <r>
    <n v="1849"/>
    <x v="1849"/>
    <x v="1847"/>
    <n v="300"/>
    <n v="301"/>
    <x v="0"/>
    <x v="0"/>
    <x v="0"/>
    <n v="1350505059"/>
    <n v="1347913059"/>
    <x v="0"/>
    <n v="8"/>
    <x v="0"/>
    <x v="11"/>
    <n v="100.33333333333334"/>
    <x v="0"/>
    <x v="4"/>
    <x v="11"/>
  </r>
  <r>
    <n v="1850"/>
    <x v="1850"/>
    <x v="1848"/>
    <n v="9000"/>
    <n v="9137"/>
    <x v="0"/>
    <x v="0"/>
    <x v="0"/>
    <n v="1405033300"/>
    <n v="1402441300"/>
    <x v="0"/>
    <n v="179"/>
    <x v="0"/>
    <x v="11"/>
    <n v="101.52222222222223"/>
    <x v="0"/>
    <x v="4"/>
    <x v="11"/>
  </r>
  <r>
    <n v="1851"/>
    <x v="1851"/>
    <x v="1849"/>
    <n v="1300"/>
    <n v="1301"/>
    <x v="0"/>
    <x v="0"/>
    <x v="0"/>
    <n v="1406509200"/>
    <n v="1404769538"/>
    <x v="0"/>
    <n v="26"/>
    <x v="0"/>
    <x v="11"/>
    <n v="100.07692307692308"/>
    <x v="0"/>
    <x v="4"/>
    <x v="11"/>
  </r>
  <r>
    <n v="1852"/>
    <x v="1852"/>
    <x v="1850"/>
    <n v="15000"/>
    <n v="17545"/>
    <x v="0"/>
    <x v="0"/>
    <x v="0"/>
    <n v="1429920000"/>
    <n v="1426703452"/>
    <x v="0"/>
    <n v="131"/>
    <x v="0"/>
    <x v="11"/>
    <n v="116.96666666666667"/>
    <x v="0"/>
    <x v="4"/>
    <x v="11"/>
  </r>
  <r>
    <n v="1853"/>
    <x v="1853"/>
    <x v="1851"/>
    <n v="800"/>
    <n v="815"/>
    <x v="0"/>
    <x v="0"/>
    <x v="0"/>
    <n v="1352860017"/>
    <n v="1348536417"/>
    <x v="0"/>
    <n v="14"/>
    <x v="0"/>
    <x v="11"/>
    <n v="101.875"/>
    <x v="0"/>
    <x v="4"/>
    <x v="11"/>
  </r>
  <r>
    <n v="1854"/>
    <x v="1854"/>
    <x v="1852"/>
    <n v="15000"/>
    <n v="15318.55"/>
    <x v="0"/>
    <x v="0"/>
    <x v="0"/>
    <n v="1369355437"/>
    <n v="1366763437"/>
    <x v="0"/>
    <n v="174"/>
    <x v="0"/>
    <x v="11"/>
    <n v="102.12366666666665"/>
    <x v="0"/>
    <x v="4"/>
    <x v="11"/>
  </r>
  <r>
    <n v="1855"/>
    <x v="1855"/>
    <x v="1853"/>
    <n v="8750"/>
    <n v="13480.16"/>
    <x v="0"/>
    <x v="5"/>
    <x v="5"/>
    <n v="1389012940"/>
    <n v="1385124940"/>
    <x v="0"/>
    <n v="191"/>
    <x v="0"/>
    <x v="11"/>
    <n v="154.05897142857143"/>
    <x v="0"/>
    <x v="4"/>
    <x v="11"/>
  </r>
  <r>
    <n v="1856"/>
    <x v="1856"/>
    <x v="1854"/>
    <n v="2000"/>
    <n v="2025"/>
    <x v="0"/>
    <x v="0"/>
    <x v="0"/>
    <n v="1405715472"/>
    <n v="1403901072"/>
    <x v="0"/>
    <n v="38"/>
    <x v="0"/>
    <x v="11"/>
    <n v="101.25"/>
    <x v="0"/>
    <x v="4"/>
    <x v="11"/>
  </r>
  <r>
    <n v="1857"/>
    <x v="1857"/>
    <x v="1855"/>
    <n v="3000"/>
    <n v="3000"/>
    <x v="0"/>
    <x v="0"/>
    <x v="0"/>
    <n v="1410546413"/>
    <n v="1407954413"/>
    <x v="0"/>
    <n v="22"/>
    <x v="0"/>
    <x v="11"/>
    <n v="100"/>
    <x v="0"/>
    <x v="4"/>
    <x v="11"/>
  </r>
  <r>
    <n v="1858"/>
    <x v="1858"/>
    <x v="1856"/>
    <n v="5555.55"/>
    <n v="6041.55"/>
    <x v="0"/>
    <x v="0"/>
    <x v="0"/>
    <n v="1324014521"/>
    <n v="1318826921"/>
    <x v="0"/>
    <n v="149"/>
    <x v="0"/>
    <x v="11"/>
    <n v="108.74800874800874"/>
    <x v="0"/>
    <x v="4"/>
    <x v="11"/>
  </r>
  <r>
    <n v="1859"/>
    <x v="1859"/>
    <x v="1857"/>
    <n v="3000"/>
    <n v="3955"/>
    <x v="0"/>
    <x v="0"/>
    <x v="0"/>
    <n v="1316716129"/>
    <n v="1314124129"/>
    <x v="0"/>
    <n v="56"/>
    <x v="0"/>
    <x v="11"/>
    <n v="131.83333333333334"/>
    <x v="0"/>
    <x v="4"/>
    <x v="11"/>
  </r>
  <r>
    <n v="1860"/>
    <x v="1860"/>
    <x v="1858"/>
    <n v="750"/>
    <n v="1001"/>
    <x v="0"/>
    <x v="0"/>
    <x v="0"/>
    <n v="1391706084"/>
    <n v="1389891684"/>
    <x v="0"/>
    <n v="19"/>
    <x v="0"/>
    <x v="11"/>
    <n v="133.46666666666667"/>
    <x v="0"/>
    <x v="4"/>
    <x v="11"/>
  </r>
  <r>
    <n v="1861"/>
    <x v="1861"/>
    <x v="1859"/>
    <n v="250000"/>
    <n v="0"/>
    <x v="2"/>
    <x v="1"/>
    <x v="1"/>
    <n v="1422256341"/>
    <n v="1419664341"/>
    <x v="0"/>
    <n v="0"/>
    <x v="1"/>
    <x v="18"/>
    <n v="0"/>
    <x v="0"/>
    <x v="6"/>
    <x v="18"/>
  </r>
  <r>
    <n v="1862"/>
    <x v="1862"/>
    <x v="1860"/>
    <n v="18000"/>
    <n v="1455"/>
    <x v="2"/>
    <x v="0"/>
    <x v="0"/>
    <n v="1488958200"/>
    <n v="1484912974"/>
    <x v="0"/>
    <n v="16"/>
    <x v="1"/>
    <x v="18"/>
    <n v="8.0833333333333321"/>
    <x v="0"/>
    <x v="6"/>
    <x v="18"/>
  </r>
  <r>
    <n v="1863"/>
    <x v="1863"/>
    <x v="1861"/>
    <n v="2500"/>
    <n v="10"/>
    <x v="2"/>
    <x v="0"/>
    <x v="0"/>
    <n v="1402600085"/>
    <n v="1400008085"/>
    <x v="0"/>
    <n v="2"/>
    <x v="1"/>
    <x v="18"/>
    <n v="0.4"/>
    <x v="0"/>
    <x v="6"/>
    <x v="18"/>
  </r>
  <r>
    <n v="1864"/>
    <x v="1864"/>
    <x v="1862"/>
    <n v="6500"/>
    <n v="2788"/>
    <x v="2"/>
    <x v="0"/>
    <x v="0"/>
    <n v="1399223500"/>
    <n v="1396631500"/>
    <x v="0"/>
    <n v="48"/>
    <x v="1"/>
    <x v="18"/>
    <n v="42.892307692307689"/>
    <x v="0"/>
    <x v="6"/>
    <x v="18"/>
  </r>
  <r>
    <n v="1865"/>
    <x v="1865"/>
    <x v="1863"/>
    <n v="110000"/>
    <n v="4"/>
    <x v="2"/>
    <x v="1"/>
    <x v="1"/>
    <n v="1478425747"/>
    <n v="1475398147"/>
    <x v="0"/>
    <n v="2"/>
    <x v="1"/>
    <x v="18"/>
    <n v="3.6363636363636364E-3"/>
    <x v="0"/>
    <x v="6"/>
    <x v="18"/>
  </r>
  <r>
    <n v="1866"/>
    <x v="1866"/>
    <x v="1864"/>
    <n v="25000"/>
    <n v="125"/>
    <x v="2"/>
    <x v="0"/>
    <x v="0"/>
    <n v="1488340800"/>
    <n v="1483768497"/>
    <x v="0"/>
    <n v="2"/>
    <x v="1"/>
    <x v="18"/>
    <n v="0.5"/>
    <x v="0"/>
    <x v="6"/>
    <x v="18"/>
  </r>
  <r>
    <n v="1867"/>
    <x v="1867"/>
    <x v="1865"/>
    <n v="20000"/>
    <n v="10"/>
    <x v="2"/>
    <x v="0"/>
    <x v="0"/>
    <n v="1478383912"/>
    <n v="1475791912"/>
    <x v="0"/>
    <n v="1"/>
    <x v="1"/>
    <x v="18"/>
    <n v="0.05"/>
    <x v="0"/>
    <x v="6"/>
    <x v="18"/>
  </r>
  <r>
    <n v="1868"/>
    <x v="1868"/>
    <x v="1866"/>
    <n v="25000"/>
    <n v="1217"/>
    <x v="2"/>
    <x v="0"/>
    <x v="0"/>
    <n v="1450166340"/>
    <n v="1448044925"/>
    <x v="0"/>
    <n v="17"/>
    <x v="1"/>
    <x v="18"/>
    <n v="4.8680000000000003"/>
    <x v="0"/>
    <x v="6"/>
    <x v="18"/>
  </r>
  <r>
    <n v="1869"/>
    <x v="1869"/>
    <x v="1867"/>
    <n v="10000"/>
    <n v="0"/>
    <x v="2"/>
    <x v="0"/>
    <x v="0"/>
    <n v="1483488249"/>
    <n v="1480896249"/>
    <x v="0"/>
    <n v="0"/>
    <x v="1"/>
    <x v="18"/>
    <n v="0"/>
    <x v="0"/>
    <x v="6"/>
    <x v="18"/>
  </r>
  <r>
    <n v="1870"/>
    <x v="1870"/>
    <x v="1868"/>
    <n v="3500"/>
    <n v="361"/>
    <x v="2"/>
    <x v="0"/>
    <x v="0"/>
    <n v="1454213820"/>
    <n v="1451723535"/>
    <x v="0"/>
    <n v="11"/>
    <x v="1"/>
    <x v="18"/>
    <n v="10.314285714285715"/>
    <x v="0"/>
    <x v="6"/>
    <x v="18"/>
  </r>
  <r>
    <n v="1871"/>
    <x v="1871"/>
    <x v="1869"/>
    <n v="6500"/>
    <n v="4666"/>
    <x v="2"/>
    <x v="0"/>
    <x v="0"/>
    <n v="1416512901"/>
    <n v="1413053301"/>
    <x v="0"/>
    <n v="95"/>
    <x v="1"/>
    <x v="18"/>
    <n v="71.784615384615378"/>
    <x v="0"/>
    <x v="6"/>
    <x v="18"/>
  </r>
  <r>
    <n v="1872"/>
    <x v="1872"/>
    <x v="1870"/>
    <n v="20000"/>
    <n v="212"/>
    <x v="2"/>
    <x v="0"/>
    <x v="0"/>
    <n v="1435633602"/>
    <n v="1433041602"/>
    <x v="0"/>
    <n v="13"/>
    <x v="1"/>
    <x v="18"/>
    <n v="1.06"/>
    <x v="0"/>
    <x v="6"/>
    <x v="18"/>
  </r>
  <r>
    <n v="1873"/>
    <x v="1873"/>
    <x v="1871"/>
    <n v="8000"/>
    <n v="36"/>
    <x v="2"/>
    <x v="5"/>
    <x v="5"/>
    <n v="1436373900"/>
    <n v="1433861210"/>
    <x v="0"/>
    <n v="2"/>
    <x v="1"/>
    <x v="18"/>
    <n v="0.44999999999999996"/>
    <x v="0"/>
    <x v="6"/>
    <x v="18"/>
  </r>
  <r>
    <n v="1874"/>
    <x v="1874"/>
    <x v="1872"/>
    <n v="160000"/>
    <n v="26"/>
    <x v="2"/>
    <x v="0"/>
    <x v="0"/>
    <n v="1467155733"/>
    <n v="1465427733"/>
    <x v="0"/>
    <n v="2"/>
    <x v="1"/>
    <x v="18"/>
    <n v="1.6250000000000001E-2"/>
    <x v="0"/>
    <x v="6"/>
    <x v="18"/>
  </r>
  <r>
    <n v="1875"/>
    <x v="1875"/>
    <x v="1873"/>
    <n v="10000"/>
    <n v="51"/>
    <x v="2"/>
    <x v="0"/>
    <x v="0"/>
    <n v="1470519308"/>
    <n v="1465335308"/>
    <x v="0"/>
    <n v="3"/>
    <x v="1"/>
    <x v="18"/>
    <n v="0.51"/>
    <x v="0"/>
    <x v="6"/>
    <x v="18"/>
  </r>
  <r>
    <n v="1876"/>
    <x v="1876"/>
    <x v="1874"/>
    <n v="280"/>
    <n v="0"/>
    <x v="2"/>
    <x v="2"/>
    <x v="2"/>
    <n v="1402901405"/>
    <n v="1400309405"/>
    <x v="0"/>
    <n v="0"/>
    <x v="1"/>
    <x v="18"/>
    <n v="0"/>
    <x v="0"/>
    <x v="6"/>
    <x v="18"/>
  </r>
  <r>
    <n v="1877"/>
    <x v="1877"/>
    <x v="1875"/>
    <n v="60"/>
    <n v="0"/>
    <x v="2"/>
    <x v="0"/>
    <x v="0"/>
    <n v="1425170525"/>
    <n v="1422664925"/>
    <x v="0"/>
    <n v="0"/>
    <x v="1"/>
    <x v="18"/>
    <n v="0"/>
    <x v="0"/>
    <x v="6"/>
    <x v="18"/>
  </r>
  <r>
    <n v="1878"/>
    <x v="1878"/>
    <x v="1876"/>
    <n v="8000"/>
    <n v="0"/>
    <x v="2"/>
    <x v="2"/>
    <x v="2"/>
    <n v="1402618355"/>
    <n v="1400026355"/>
    <x v="0"/>
    <n v="0"/>
    <x v="1"/>
    <x v="18"/>
    <n v="0"/>
    <x v="0"/>
    <x v="6"/>
    <x v="18"/>
  </r>
  <r>
    <n v="1879"/>
    <x v="1879"/>
    <x v="1877"/>
    <n v="5000"/>
    <n v="6"/>
    <x v="2"/>
    <x v="3"/>
    <x v="3"/>
    <n v="1457966129"/>
    <n v="1455377729"/>
    <x v="0"/>
    <n v="2"/>
    <x v="1"/>
    <x v="18"/>
    <n v="0.12"/>
    <x v="0"/>
    <x v="6"/>
    <x v="18"/>
  </r>
  <r>
    <n v="1880"/>
    <x v="1880"/>
    <x v="1878"/>
    <n v="5000"/>
    <n v="1004"/>
    <x v="2"/>
    <x v="1"/>
    <x v="1"/>
    <n v="1459341380"/>
    <n v="1456839380"/>
    <x v="0"/>
    <n v="24"/>
    <x v="1"/>
    <x v="18"/>
    <n v="20.080000000000002"/>
    <x v="0"/>
    <x v="6"/>
    <x v="18"/>
  </r>
  <r>
    <n v="1881"/>
    <x v="1881"/>
    <x v="1879"/>
    <n v="2000"/>
    <n v="3453.69"/>
    <x v="0"/>
    <x v="0"/>
    <x v="0"/>
    <n v="1425955189"/>
    <n v="1423366789"/>
    <x v="0"/>
    <n v="70"/>
    <x v="0"/>
    <x v="14"/>
    <n v="172.68449999999999"/>
    <x v="0"/>
    <x v="4"/>
    <x v="14"/>
  </r>
  <r>
    <n v="1882"/>
    <x v="1882"/>
    <x v="1880"/>
    <n v="3350"/>
    <n v="3380"/>
    <x v="0"/>
    <x v="0"/>
    <x v="0"/>
    <n v="1341964080"/>
    <n v="1339109212"/>
    <x v="0"/>
    <n v="81"/>
    <x v="0"/>
    <x v="14"/>
    <n v="100.8955223880597"/>
    <x v="0"/>
    <x v="4"/>
    <x v="14"/>
  </r>
  <r>
    <n v="1883"/>
    <x v="1883"/>
    <x v="1881"/>
    <n v="999"/>
    <n v="1047"/>
    <x v="0"/>
    <x v="0"/>
    <x v="0"/>
    <n v="1333921508"/>
    <n v="1331333108"/>
    <x v="0"/>
    <n v="32"/>
    <x v="0"/>
    <x v="14"/>
    <n v="104.8048048048048"/>
    <x v="0"/>
    <x v="4"/>
    <x v="14"/>
  </r>
  <r>
    <n v="1884"/>
    <x v="1884"/>
    <x v="1882"/>
    <n v="1000"/>
    <n v="1351"/>
    <x v="0"/>
    <x v="0"/>
    <x v="0"/>
    <n v="1354017600"/>
    <n v="1350967535"/>
    <x v="0"/>
    <n v="26"/>
    <x v="0"/>
    <x v="14"/>
    <n v="135.1"/>
    <x v="0"/>
    <x v="4"/>
    <x v="14"/>
  </r>
  <r>
    <n v="1885"/>
    <x v="1885"/>
    <x v="1883"/>
    <n v="4575"/>
    <n v="5322"/>
    <x v="0"/>
    <x v="0"/>
    <x v="0"/>
    <n v="1344636000"/>
    <n v="1341800110"/>
    <x v="0"/>
    <n v="105"/>
    <x v="0"/>
    <x v="14"/>
    <n v="116.32786885245903"/>
    <x v="0"/>
    <x v="4"/>
    <x v="14"/>
  </r>
  <r>
    <n v="1886"/>
    <x v="1886"/>
    <x v="1884"/>
    <n v="1200"/>
    <n v="1225"/>
    <x v="0"/>
    <x v="0"/>
    <x v="0"/>
    <n v="1415832338"/>
    <n v="1413236738"/>
    <x v="0"/>
    <n v="29"/>
    <x v="0"/>
    <x v="14"/>
    <n v="102.08333333333333"/>
    <x v="0"/>
    <x v="4"/>
    <x v="14"/>
  </r>
  <r>
    <n v="1887"/>
    <x v="1887"/>
    <x v="1885"/>
    <n v="3000"/>
    <n v="3335"/>
    <x v="0"/>
    <x v="3"/>
    <x v="3"/>
    <n v="1449178200"/>
    <n v="1447614732"/>
    <x v="0"/>
    <n v="8"/>
    <x v="0"/>
    <x v="14"/>
    <n v="111.16666666666666"/>
    <x v="0"/>
    <x v="4"/>
    <x v="14"/>
  </r>
  <r>
    <n v="1888"/>
    <x v="1888"/>
    <x v="1886"/>
    <n v="2500"/>
    <n v="4152"/>
    <x v="0"/>
    <x v="0"/>
    <x v="0"/>
    <n v="1275368340"/>
    <n v="1272692732"/>
    <x v="0"/>
    <n v="89"/>
    <x v="0"/>
    <x v="14"/>
    <n v="166.08"/>
    <x v="0"/>
    <x v="4"/>
    <x v="14"/>
  </r>
  <r>
    <n v="1889"/>
    <x v="1889"/>
    <x v="1887"/>
    <n v="2000"/>
    <n v="2132"/>
    <x v="0"/>
    <x v="0"/>
    <x v="0"/>
    <n v="1363024946"/>
    <n v="1359140546"/>
    <x v="0"/>
    <n v="44"/>
    <x v="0"/>
    <x v="14"/>
    <n v="106.60000000000001"/>
    <x v="0"/>
    <x v="4"/>
    <x v="14"/>
  </r>
  <r>
    <n v="1890"/>
    <x v="1890"/>
    <x v="1888"/>
    <n v="12000"/>
    <n v="17350.13"/>
    <x v="0"/>
    <x v="0"/>
    <x v="0"/>
    <n v="1355597528"/>
    <n v="1353005528"/>
    <x v="0"/>
    <n v="246"/>
    <x v="0"/>
    <x v="14"/>
    <n v="144.58441666666667"/>
    <x v="0"/>
    <x v="4"/>
    <x v="14"/>
  </r>
  <r>
    <n v="1891"/>
    <x v="1891"/>
    <x v="1889"/>
    <n v="10000"/>
    <n v="10555"/>
    <x v="0"/>
    <x v="0"/>
    <x v="0"/>
    <n v="1279778400"/>
    <n v="1275851354"/>
    <x v="0"/>
    <n v="120"/>
    <x v="0"/>
    <x v="14"/>
    <n v="105.55000000000001"/>
    <x v="0"/>
    <x v="4"/>
    <x v="14"/>
  </r>
  <r>
    <n v="1892"/>
    <x v="1892"/>
    <x v="1890"/>
    <n v="500"/>
    <n v="683"/>
    <x v="0"/>
    <x v="0"/>
    <x v="0"/>
    <n v="1307459881"/>
    <n v="1304867881"/>
    <x v="0"/>
    <n v="26"/>
    <x v="0"/>
    <x v="14"/>
    <n v="136.60000000000002"/>
    <x v="0"/>
    <x v="4"/>
    <x v="14"/>
  </r>
  <r>
    <n v="1893"/>
    <x v="1893"/>
    <x v="1891"/>
    <n v="2500"/>
    <n v="2600"/>
    <x v="0"/>
    <x v="0"/>
    <x v="0"/>
    <n v="1302926340"/>
    <n v="1301524585"/>
    <x v="0"/>
    <n v="45"/>
    <x v="0"/>
    <x v="14"/>
    <n v="104"/>
    <x v="0"/>
    <x v="4"/>
    <x v="14"/>
  </r>
  <r>
    <n v="1894"/>
    <x v="1894"/>
    <x v="1892"/>
    <n v="1000"/>
    <n v="1145"/>
    <x v="0"/>
    <x v="0"/>
    <x v="0"/>
    <n v="1329082983"/>
    <n v="1326404583"/>
    <x v="0"/>
    <n v="20"/>
    <x v="0"/>
    <x v="14"/>
    <n v="114.5"/>
    <x v="0"/>
    <x v="4"/>
    <x v="14"/>
  </r>
  <r>
    <n v="1895"/>
    <x v="1895"/>
    <x v="1893"/>
    <n v="9072"/>
    <n v="9228"/>
    <x v="0"/>
    <x v="0"/>
    <x v="0"/>
    <n v="1445363722"/>
    <n v="1442771722"/>
    <x v="0"/>
    <n v="47"/>
    <x v="0"/>
    <x v="14"/>
    <n v="101.71957671957672"/>
    <x v="0"/>
    <x v="4"/>
    <x v="14"/>
  </r>
  <r>
    <n v="1896"/>
    <x v="1896"/>
    <x v="1894"/>
    <n v="451"/>
    <n v="559"/>
    <x v="0"/>
    <x v="0"/>
    <x v="0"/>
    <n v="1334250165"/>
    <n v="1331658165"/>
    <x v="0"/>
    <n v="13"/>
    <x v="0"/>
    <x v="14"/>
    <n v="123.94678492239468"/>
    <x v="0"/>
    <x v="4"/>
    <x v="14"/>
  </r>
  <r>
    <n v="1897"/>
    <x v="1897"/>
    <x v="1895"/>
    <n v="6350"/>
    <n v="6506"/>
    <x v="0"/>
    <x v="0"/>
    <x v="0"/>
    <n v="1393966800"/>
    <n v="1392040806"/>
    <x v="0"/>
    <n v="183"/>
    <x v="0"/>
    <x v="14"/>
    <n v="102.45669291338582"/>
    <x v="0"/>
    <x v="4"/>
    <x v="14"/>
  </r>
  <r>
    <n v="1898"/>
    <x v="1898"/>
    <x v="1896"/>
    <n v="1000"/>
    <n v="1445"/>
    <x v="0"/>
    <x v="0"/>
    <x v="0"/>
    <n v="1454349600"/>
    <n v="1451277473"/>
    <x v="0"/>
    <n v="21"/>
    <x v="0"/>
    <x v="14"/>
    <n v="144.5"/>
    <x v="0"/>
    <x v="4"/>
    <x v="14"/>
  </r>
  <r>
    <n v="1899"/>
    <x v="1899"/>
    <x v="1897"/>
    <n v="900"/>
    <n v="1200"/>
    <x v="0"/>
    <x v="0"/>
    <x v="0"/>
    <n v="1427319366"/>
    <n v="1424730966"/>
    <x v="0"/>
    <n v="42"/>
    <x v="0"/>
    <x v="14"/>
    <n v="133.33333333333331"/>
    <x v="0"/>
    <x v="4"/>
    <x v="14"/>
  </r>
  <r>
    <n v="1900"/>
    <x v="1900"/>
    <x v="1898"/>
    <n v="2500"/>
    <n v="2734.11"/>
    <x v="0"/>
    <x v="0"/>
    <x v="0"/>
    <n v="1349517540"/>
    <n v="1347137731"/>
    <x v="0"/>
    <n v="54"/>
    <x v="0"/>
    <x v="14"/>
    <n v="109.3644"/>
    <x v="0"/>
    <x v="4"/>
    <x v="14"/>
  </r>
  <r>
    <n v="1901"/>
    <x v="1901"/>
    <x v="1899"/>
    <n v="99000"/>
    <n v="2670"/>
    <x v="2"/>
    <x v="1"/>
    <x v="1"/>
    <n v="1432299600"/>
    <n v="1429707729"/>
    <x v="0"/>
    <n v="25"/>
    <x v="1"/>
    <x v="29"/>
    <n v="2.6969696969696968"/>
    <x v="0"/>
    <x v="2"/>
    <x v="29"/>
  </r>
  <r>
    <n v="1902"/>
    <x v="1902"/>
    <x v="1900"/>
    <n v="1000"/>
    <n v="12"/>
    <x v="2"/>
    <x v="9"/>
    <x v="3"/>
    <n v="1425495447"/>
    <n v="1422903447"/>
    <x v="0"/>
    <n v="3"/>
    <x v="1"/>
    <x v="29"/>
    <n v="1.2"/>
    <x v="0"/>
    <x v="2"/>
    <x v="29"/>
  </r>
  <r>
    <n v="1903"/>
    <x v="1903"/>
    <x v="1901"/>
    <n v="3000"/>
    <n v="1398"/>
    <x v="2"/>
    <x v="0"/>
    <x v="0"/>
    <n v="1485541791"/>
    <n v="1480357791"/>
    <x v="0"/>
    <n v="41"/>
    <x v="1"/>
    <x v="29"/>
    <n v="46.6"/>
    <x v="0"/>
    <x v="2"/>
    <x v="29"/>
  </r>
  <r>
    <n v="1904"/>
    <x v="1904"/>
    <x v="1902"/>
    <n v="50000"/>
    <n v="50"/>
    <x v="2"/>
    <x v="0"/>
    <x v="0"/>
    <n v="1451752021"/>
    <n v="1447864021"/>
    <x v="0"/>
    <n v="2"/>
    <x v="1"/>
    <x v="29"/>
    <n v="0.1"/>
    <x v="0"/>
    <x v="2"/>
    <x v="29"/>
  </r>
  <r>
    <n v="1905"/>
    <x v="1905"/>
    <x v="1903"/>
    <n v="25000"/>
    <n v="42"/>
    <x v="2"/>
    <x v="0"/>
    <x v="0"/>
    <n v="1410127994"/>
    <n v="1407535994"/>
    <x v="0"/>
    <n v="4"/>
    <x v="1"/>
    <x v="29"/>
    <n v="0.16800000000000001"/>
    <x v="0"/>
    <x v="2"/>
    <x v="29"/>
  </r>
  <r>
    <n v="1906"/>
    <x v="1906"/>
    <x v="1904"/>
    <n v="50000"/>
    <n v="21380"/>
    <x v="2"/>
    <x v="0"/>
    <x v="0"/>
    <n v="1466697983"/>
    <n v="1464105983"/>
    <x v="0"/>
    <n v="99"/>
    <x v="1"/>
    <x v="29"/>
    <n v="42.76"/>
    <x v="0"/>
    <x v="2"/>
    <x v="29"/>
  </r>
  <r>
    <n v="1907"/>
    <x v="1907"/>
    <x v="1905"/>
    <n v="30000"/>
    <n v="85"/>
    <x v="2"/>
    <x v="0"/>
    <x v="0"/>
    <n v="1400853925"/>
    <n v="1399557925"/>
    <x v="0"/>
    <n v="4"/>
    <x v="1"/>
    <x v="29"/>
    <n v="0.28333333333333333"/>
    <x v="0"/>
    <x v="2"/>
    <x v="29"/>
  </r>
  <r>
    <n v="1908"/>
    <x v="1908"/>
    <x v="1906"/>
    <n v="25000"/>
    <n v="433"/>
    <x v="2"/>
    <x v="0"/>
    <x v="0"/>
    <n v="1483048900"/>
    <n v="1480456900"/>
    <x v="0"/>
    <n v="4"/>
    <x v="1"/>
    <x v="29"/>
    <n v="1.7319999999999998"/>
    <x v="0"/>
    <x v="2"/>
    <x v="29"/>
  </r>
  <r>
    <n v="1909"/>
    <x v="1909"/>
    <x v="1907"/>
    <n v="35000"/>
    <n v="4939"/>
    <x v="2"/>
    <x v="0"/>
    <x v="0"/>
    <n v="1414059479"/>
    <n v="1411467479"/>
    <x v="0"/>
    <n v="38"/>
    <x v="1"/>
    <x v="29"/>
    <n v="14.111428571428572"/>
    <x v="0"/>
    <x v="2"/>
    <x v="29"/>
  </r>
  <r>
    <n v="1910"/>
    <x v="1910"/>
    <x v="1908"/>
    <n v="85000"/>
    <n v="33486"/>
    <x v="2"/>
    <x v="9"/>
    <x v="3"/>
    <n v="1446331500"/>
    <n v="1442531217"/>
    <x v="0"/>
    <n v="285"/>
    <x v="1"/>
    <x v="29"/>
    <n v="39.395294117647055"/>
    <x v="0"/>
    <x v="2"/>
    <x v="29"/>
  </r>
  <r>
    <n v="1911"/>
    <x v="1911"/>
    <x v="1909"/>
    <n v="42500"/>
    <n v="10"/>
    <x v="2"/>
    <x v="4"/>
    <x v="4"/>
    <n v="1407545334"/>
    <n v="1404953334"/>
    <x v="0"/>
    <n v="1"/>
    <x v="1"/>
    <x v="29"/>
    <n v="2.3529411764705882E-2"/>
    <x v="0"/>
    <x v="2"/>
    <x v="29"/>
  </r>
  <r>
    <n v="1912"/>
    <x v="1912"/>
    <x v="1910"/>
    <n v="5000"/>
    <n v="2965"/>
    <x v="2"/>
    <x v="0"/>
    <x v="0"/>
    <n v="1433395560"/>
    <n v="1430803560"/>
    <x v="0"/>
    <n v="42"/>
    <x v="1"/>
    <x v="29"/>
    <n v="59.3"/>
    <x v="0"/>
    <x v="2"/>
    <x v="29"/>
  </r>
  <r>
    <n v="1913"/>
    <x v="1913"/>
    <x v="1911"/>
    <n v="48000"/>
    <n v="637"/>
    <x v="2"/>
    <x v="1"/>
    <x v="1"/>
    <n v="1412770578"/>
    <n v="1410178578"/>
    <x v="0"/>
    <n v="26"/>
    <x v="1"/>
    <x v="29"/>
    <n v="1.3270833333333334"/>
    <x v="0"/>
    <x v="2"/>
    <x v="29"/>
  </r>
  <r>
    <n v="1914"/>
    <x v="1914"/>
    <x v="1912"/>
    <n v="666"/>
    <n v="60"/>
    <x v="2"/>
    <x v="0"/>
    <x v="0"/>
    <n v="1414814340"/>
    <n v="1413519073"/>
    <x v="0"/>
    <n v="2"/>
    <x v="1"/>
    <x v="29"/>
    <n v="9.0090090090090094"/>
    <x v="0"/>
    <x v="2"/>
    <x v="29"/>
  </r>
  <r>
    <n v="1915"/>
    <x v="1915"/>
    <x v="1913"/>
    <n v="500"/>
    <n v="8"/>
    <x v="2"/>
    <x v="0"/>
    <x v="0"/>
    <n v="1409620222"/>
    <n v="1407892222"/>
    <x v="0"/>
    <n v="4"/>
    <x v="1"/>
    <x v="29"/>
    <n v="1.6"/>
    <x v="0"/>
    <x v="2"/>
    <x v="29"/>
  </r>
  <r>
    <n v="1916"/>
    <x v="1916"/>
    <x v="1914"/>
    <n v="20000"/>
    <n v="102"/>
    <x v="2"/>
    <x v="0"/>
    <x v="0"/>
    <n v="1478542375"/>
    <n v="1476378775"/>
    <x v="0"/>
    <n v="6"/>
    <x v="1"/>
    <x v="29"/>
    <n v="0.51"/>
    <x v="0"/>
    <x v="2"/>
    <x v="29"/>
  </r>
  <r>
    <n v="1917"/>
    <x v="1917"/>
    <x v="1915"/>
    <n v="390000"/>
    <n v="205025"/>
    <x v="2"/>
    <x v="7"/>
    <x v="6"/>
    <n v="1486708133"/>
    <n v="1484116133"/>
    <x v="0"/>
    <n v="70"/>
    <x v="1"/>
    <x v="29"/>
    <n v="52.570512820512818"/>
    <x v="0"/>
    <x v="2"/>
    <x v="29"/>
  </r>
  <r>
    <n v="1918"/>
    <x v="1918"/>
    <x v="1916"/>
    <n v="25000"/>
    <n v="260"/>
    <x v="2"/>
    <x v="0"/>
    <x v="0"/>
    <n v="1407869851"/>
    <n v="1404845851"/>
    <x v="0"/>
    <n v="9"/>
    <x v="1"/>
    <x v="29"/>
    <n v="1.04"/>
    <x v="0"/>
    <x v="2"/>
    <x v="29"/>
  </r>
  <r>
    <n v="1919"/>
    <x v="1919"/>
    <x v="1917"/>
    <n v="500"/>
    <n v="237"/>
    <x v="2"/>
    <x v="0"/>
    <x v="0"/>
    <n v="1432069249"/>
    <n v="1429477249"/>
    <x v="0"/>
    <n v="8"/>
    <x v="1"/>
    <x v="29"/>
    <n v="47.4"/>
    <x v="0"/>
    <x v="2"/>
    <x v="29"/>
  </r>
  <r>
    <n v="1920"/>
    <x v="1920"/>
    <x v="1918"/>
    <n v="10000"/>
    <n v="4303"/>
    <x v="2"/>
    <x v="1"/>
    <x v="1"/>
    <n v="1445468400"/>
    <n v="1443042061"/>
    <x v="0"/>
    <n v="105"/>
    <x v="1"/>
    <x v="29"/>
    <n v="43.03"/>
    <x v="0"/>
    <x v="2"/>
    <x v="29"/>
  </r>
  <r>
    <n v="1921"/>
    <x v="1921"/>
    <x v="1919"/>
    <n v="1500"/>
    <n v="2052"/>
    <x v="0"/>
    <x v="0"/>
    <x v="0"/>
    <n v="1342243143"/>
    <n v="1339651143"/>
    <x v="0"/>
    <n v="38"/>
    <x v="0"/>
    <x v="14"/>
    <n v="136.80000000000001"/>
    <x v="0"/>
    <x v="4"/>
    <x v="14"/>
  </r>
  <r>
    <n v="1922"/>
    <x v="1922"/>
    <x v="1920"/>
    <n v="2000"/>
    <n v="2311"/>
    <x v="0"/>
    <x v="0"/>
    <x v="0"/>
    <n v="1386828507"/>
    <n v="1384236507"/>
    <x v="0"/>
    <n v="64"/>
    <x v="0"/>
    <x v="14"/>
    <n v="115.55"/>
    <x v="0"/>
    <x v="4"/>
    <x v="14"/>
  </r>
  <r>
    <n v="1923"/>
    <x v="1923"/>
    <x v="1921"/>
    <n v="125"/>
    <n v="301"/>
    <x v="0"/>
    <x v="0"/>
    <x v="0"/>
    <n v="1317099540"/>
    <n v="1313612532"/>
    <x v="0"/>
    <n v="13"/>
    <x v="0"/>
    <x v="14"/>
    <n v="240.79999999999998"/>
    <x v="0"/>
    <x v="4"/>
    <x v="14"/>
  </r>
  <r>
    <n v="1924"/>
    <x v="1924"/>
    <x v="1922"/>
    <n v="3000"/>
    <n v="3432"/>
    <x v="0"/>
    <x v="0"/>
    <x v="0"/>
    <n v="1389814380"/>
    <n v="1387390555"/>
    <x v="0"/>
    <n v="33"/>
    <x v="0"/>
    <x v="14"/>
    <n v="114.39999999999999"/>
    <x v="0"/>
    <x v="4"/>
    <x v="14"/>
  </r>
  <r>
    <n v="1925"/>
    <x v="1925"/>
    <x v="1923"/>
    <n v="1500"/>
    <n v="1655"/>
    <x v="0"/>
    <x v="0"/>
    <x v="0"/>
    <n v="1381449600"/>
    <n v="1379540288"/>
    <x v="0"/>
    <n v="52"/>
    <x v="0"/>
    <x v="14"/>
    <n v="110.33333333333333"/>
    <x v="0"/>
    <x v="4"/>
    <x v="14"/>
  </r>
  <r>
    <n v="1926"/>
    <x v="1926"/>
    <x v="1924"/>
    <n v="1500"/>
    <n v="2930.69"/>
    <x v="0"/>
    <x v="0"/>
    <x v="0"/>
    <n v="1288657560"/>
    <n v="1286319256"/>
    <x v="0"/>
    <n v="107"/>
    <x v="0"/>
    <x v="14"/>
    <n v="195.37933333333334"/>
    <x v="0"/>
    <x v="4"/>
    <x v="14"/>
  </r>
  <r>
    <n v="1927"/>
    <x v="1927"/>
    <x v="1925"/>
    <n v="600"/>
    <n v="620"/>
    <x v="0"/>
    <x v="0"/>
    <x v="0"/>
    <n v="1331182740"/>
    <n v="1329856839"/>
    <x v="0"/>
    <n v="11"/>
    <x v="0"/>
    <x v="14"/>
    <n v="103.33333333333334"/>
    <x v="0"/>
    <x v="4"/>
    <x v="14"/>
  </r>
  <r>
    <n v="1928"/>
    <x v="1928"/>
    <x v="1926"/>
    <n v="2550"/>
    <n v="2630"/>
    <x v="0"/>
    <x v="0"/>
    <x v="0"/>
    <n v="1367940794"/>
    <n v="1365348794"/>
    <x v="0"/>
    <n v="34"/>
    <x v="0"/>
    <x v="14"/>
    <n v="103.1372549019608"/>
    <x v="0"/>
    <x v="4"/>
    <x v="14"/>
  </r>
  <r>
    <n v="1929"/>
    <x v="1929"/>
    <x v="1927"/>
    <n v="3200"/>
    <n v="3210"/>
    <x v="0"/>
    <x v="0"/>
    <x v="0"/>
    <n v="1309825866"/>
    <n v="1306197066"/>
    <x v="0"/>
    <n v="75"/>
    <x v="0"/>
    <x v="14"/>
    <n v="100.3125"/>
    <x v="0"/>
    <x v="4"/>
    <x v="14"/>
  </r>
  <r>
    <n v="1930"/>
    <x v="1930"/>
    <x v="1928"/>
    <n v="1000"/>
    <n v="1270"/>
    <x v="0"/>
    <x v="0"/>
    <x v="0"/>
    <n v="1373203482"/>
    <n v="1368019482"/>
    <x v="0"/>
    <n v="26"/>
    <x v="0"/>
    <x v="14"/>
    <n v="127"/>
    <x v="0"/>
    <x v="4"/>
    <x v="14"/>
  </r>
  <r>
    <n v="1931"/>
    <x v="1931"/>
    <x v="1929"/>
    <n v="2000"/>
    <n v="2412.02"/>
    <x v="0"/>
    <x v="0"/>
    <x v="0"/>
    <n v="1337657400"/>
    <n v="1336512309"/>
    <x v="0"/>
    <n v="50"/>
    <x v="0"/>
    <x v="14"/>
    <n v="120.601"/>
    <x v="0"/>
    <x v="4"/>
    <x v="14"/>
  </r>
  <r>
    <n v="1932"/>
    <x v="1932"/>
    <x v="1930"/>
    <n v="5250"/>
    <n v="5617"/>
    <x v="0"/>
    <x v="0"/>
    <x v="0"/>
    <n v="1327433173"/>
    <n v="1325618773"/>
    <x v="0"/>
    <n v="80"/>
    <x v="0"/>
    <x v="14"/>
    <n v="106.99047619047619"/>
    <x v="0"/>
    <x v="4"/>
    <x v="14"/>
  </r>
  <r>
    <n v="1933"/>
    <x v="1933"/>
    <x v="1931"/>
    <n v="6000"/>
    <n v="10346"/>
    <x v="0"/>
    <x v="0"/>
    <x v="0"/>
    <n v="1411787307"/>
    <n v="1409195307"/>
    <x v="0"/>
    <n v="110"/>
    <x v="0"/>
    <x v="14"/>
    <n v="172.43333333333334"/>
    <x v="0"/>
    <x v="4"/>
    <x v="14"/>
  </r>
  <r>
    <n v="1934"/>
    <x v="1934"/>
    <x v="1932"/>
    <n v="5000"/>
    <n v="6181"/>
    <x v="0"/>
    <x v="0"/>
    <x v="0"/>
    <n v="1324789200"/>
    <n v="1321649321"/>
    <x v="0"/>
    <n v="77"/>
    <x v="0"/>
    <x v="14"/>
    <n v="123.61999999999999"/>
    <x v="0"/>
    <x v="4"/>
    <x v="14"/>
  </r>
  <r>
    <n v="1935"/>
    <x v="1935"/>
    <x v="1933"/>
    <n v="2500"/>
    <n v="2710"/>
    <x v="0"/>
    <x v="0"/>
    <x v="0"/>
    <n v="1403326740"/>
    <n v="1400106171"/>
    <x v="0"/>
    <n v="50"/>
    <x v="0"/>
    <x v="14"/>
    <n v="108.4"/>
    <x v="0"/>
    <x v="4"/>
    <x v="14"/>
  </r>
  <r>
    <n v="1936"/>
    <x v="1936"/>
    <x v="1934"/>
    <n v="7500"/>
    <n v="8739.01"/>
    <x v="0"/>
    <x v="0"/>
    <x v="0"/>
    <n v="1323151140"/>
    <n v="1320528070"/>
    <x v="0"/>
    <n v="145"/>
    <x v="0"/>
    <x v="14"/>
    <n v="116.52013333333333"/>
    <x v="0"/>
    <x v="4"/>
    <x v="14"/>
  </r>
  <r>
    <n v="1937"/>
    <x v="1937"/>
    <x v="1935"/>
    <n v="600"/>
    <n v="1123.47"/>
    <x v="0"/>
    <x v="0"/>
    <x v="0"/>
    <n v="1339732740"/>
    <n v="1338346281"/>
    <x v="0"/>
    <n v="29"/>
    <x v="0"/>
    <x v="14"/>
    <n v="187.245"/>
    <x v="0"/>
    <x v="4"/>
    <x v="14"/>
  </r>
  <r>
    <n v="1938"/>
    <x v="1938"/>
    <x v="1936"/>
    <n v="15000"/>
    <n v="17390"/>
    <x v="0"/>
    <x v="0"/>
    <x v="0"/>
    <n v="1372741200"/>
    <n v="1370067231"/>
    <x v="0"/>
    <n v="114"/>
    <x v="0"/>
    <x v="14"/>
    <n v="115.93333333333334"/>
    <x v="0"/>
    <x v="4"/>
    <x v="14"/>
  </r>
  <r>
    <n v="1939"/>
    <x v="1939"/>
    <x v="1937"/>
    <n v="10000"/>
    <n v="11070"/>
    <x v="0"/>
    <x v="0"/>
    <x v="0"/>
    <n v="1362955108"/>
    <n v="1360366708"/>
    <x v="0"/>
    <n v="96"/>
    <x v="0"/>
    <x v="14"/>
    <n v="110.7"/>
    <x v="0"/>
    <x v="4"/>
    <x v="14"/>
  </r>
  <r>
    <n v="1940"/>
    <x v="1940"/>
    <x v="1938"/>
    <n v="650"/>
    <n v="1111"/>
    <x v="0"/>
    <x v="0"/>
    <x v="0"/>
    <n v="1308110340"/>
    <n v="1304770233"/>
    <x v="0"/>
    <n v="31"/>
    <x v="0"/>
    <x v="14"/>
    <n v="170.92307692307693"/>
    <x v="0"/>
    <x v="4"/>
    <x v="14"/>
  </r>
  <r>
    <n v="1941"/>
    <x v="1941"/>
    <x v="1939"/>
    <n v="250000"/>
    <n v="315295.89"/>
    <x v="0"/>
    <x v="0"/>
    <x v="0"/>
    <n v="1400137131"/>
    <n v="1397545131"/>
    <x v="1"/>
    <n v="4883"/>
    <x v="0"/>
    <x v="30"/>
    <n v="126.11835600000001"/>
    <x v="0"/>
    <x v="2"/>
    <x v="30"/>
  </r>
  <r>
    <n v="1942"/>
    <x v="1942"/>
    <x v="1940"/>
    <n v="6000"/>
    <n v="8306.42"/>
    <x v="0"/>
    <x v="0"/>
    <x v="0"/>
    <n v="1309809140"/>
    <n v="1302033140"/>
    <x v="1"/>
    <n v="95"/>
    <x v="0"/>
    <x v="30"/>
    <n v="138.44033333333334"/>
    <x v="0"/>
    <x v="2"/>
    <x v="30"/>
  </r>
  <r>
    <n v="1943"/>
    <x v="1943"/>
    <x v="1941"/>
    <n v="10000"/>
    <n v="170525"/>
    <x v="0"/>
    <x v="0"/>
    <x v="0"/>
    <n v="1470896916"/>
    <n v="1467008916"/>
    <x v="1"/>
    <n v="2478"/>
    <x v="0"/>
    <x v="30"/>
    <n v="1705.2499999999998"/>
    <x v="0"/>
    <x v="2"/>
    <x v="30"/>
  </r>
  <r>
    <n v="1944"/>
    <x v="1944"/>
    <x v="1942"/>
    <n v="40000"/>
    <n v="315222.2"/>
    <x v="0"/>
    <x v="0"/>
    <x v="0"/>
    <n v="1398952890"/>
    <n v="1396360890"/>
    <x v="1"/>
    <n v="1789"/>
    <x v="0"/>
    <x v="30"/>
    <n v="788.05550000000005"/>
    <x v="0"/>
    <x v="2"/>
    <x v="30"/>
  </r>
  <r>
    <n v="1945"/>
    <x v="1945"/>
    <x v="1943"/>
    <n v="100000"/>
    <n v="348018"/>
    <x v="0"/>
    <x v="3"/>
    <x v="3"/>
    <n v="1436680958"/>
    <n v="1433224958"/>
    <x v="1"/>
    <n v="680"/>
    <x v="0"/>
    <x v="30"/>
    <n v="348.01799999999997"/>
    <x v="0"/>
    <x v="2"/>
    <x v="30"/>
  </r>
  <r>
    <n v="1946"/>
    <x v="1946"/>
    <x v="1944"/>
    <n v="7500"/>
    <n v="11231"/>
    <x v="0"/>
    <x v="0"/>
    <x v="0"/>
    <n v="1397961361"/>
    <n v="1392780961"/>
    <x v="1"/>
    <n v="70"/>
    <x v="0"/>
    <x v="30"/>
    <n v="149.74666666666667"/>
    <x v="0"/>
    <x v="2"/>
    <x v="30"/>
  </r>
  <r>
    <n v="1947"/>
    <x v="1947"/>
    <x v="1945"/>
    <n v="800"/>
    <n v="805.07"/>
    <x v="0"/>
    <x v="0"/>
    <x v="0"/>
    <n v="1258955940"/>
    <n v="1255730520"/>
    <x v="1"/>
    <n v="23"/>
    <x v="0"/>
    <x v="30"/>
    <n v="100.63375000000001"/>
    <x v="0"/>
    <x v="2"/>
    <x v="30"/>
  </r>
  <r>
    <n v="1948"/>
    <x v="1948"/>
    <x v="1946"/>
    <n v="100000"/>
    <n v="800211"/>
    <x v="0"/>
    <x v="0"/>
    <x v="0"/>
    <n v="1465232520"/>
    <n v="1460557809"/>
    <x v="1"/>
    <n v="4245"/>
    <x v="0"/>
    <x v="30"/>
    <n v="800.21100000000001"/>
    <x v="0"/>
    <x v="2"/>
    <x v="30"/>
  </r>
  <r>
    <n v="1949"/>
    <x v="1949"/>
    <x v="1947"/>
    <n v="50000"/>
    <n v="53001.3"/>
    <x v="0"/>
    <x v="1"/>
    <x v="1"/>
    <n v="1404986951"/>
    <n v="1402394951"/>
    <x v="1"/>
    <n v="943"/>
    <x v="0"/>
    <x v="30"/>
    <n v="106.00260000000002"/>
    <x v="0"/>
    <x v="2"/>
    <x v="30"/>
  </r>
  <r>
    <n v="1950"/>
    <x v="1950"/>
    <x v="1948"/>
    <n v="48000"/>
    <n v="96248.960000000006"/>
    <x v="0"/>
    <x v="0"/>
    <x v="0"/>
    <n v="1303446073"/>
    <n v="1300767673"/>
    <x v="1"/>
    <n v="1876"/>
    <x v="0"/>
    <x v="30"/>
    <n v="200.51866666666669"/>
    <x v="0"/>
    <x v="2"/>
    <x v="30"/>
  </r>
  <r>
    <n v="1951"/>
    <x v="1951"/>
    <x v="1949"/>
    <n v="50000"/>
    <n v="106222"/>
    <x v="0"/>
    <x v="0"/>
    <x v="0"/>
    <n v="1478516737"/>
    <n v="1475921137"/>
    <x v="1"/>
    <n v="834"/>
    <x v="0"/>
    <x v="30"/>
    <n v="212.44399999999999"/>
    <x v="0"/>
    <x v="2"/>
    <x v="30"/>
  </r>
  <r>
    <n v="1952"/>
    <x v="1952"/>
    <x v="1950"/>
    <n v="35000"/>
    <n v="69465.33"/>
    <x v="0"/>
    <x v="5"/>
    <x v="5"/>
    <n v="1381934015"/>
    <n v="1378737215"/>
    <x v="1"/>
    <n v="682"/>
    <x v="0"/>
    <x v="30"/>
    <n v="198.47237142857145"/>
    <x v="0"/>
    <x v="2"/>
    <x v="30"/>
  </r>
  <r>
    <n v="1953"/>
    <x v="1953"/>
    <x v="1951"/>
    <n v="15000"/>
    <n v="33892"/>
    <x v="0"/>
    <x v="0"/>
    <x v="0"/>
    <n v="1330657200"/>
    <n v="1328158065"/>
    <x v="1"/>
    <n v="147"/>
    <x v="0"/>
    <x v="30"/>
    <n v="225.94666666666666"/>
    <x v="0"/>
    <x v="2"/>
    <x v="30"/>
  </r>
  <r>
    <n v="1954"/>
    <x v="1954"/>
    <x v="1952"/>
    <n v="50000"/>
    <n v="349474"/>
    <x v="0"/>
    <x v="0"/>
    <x v="0"/>
    <n v="1457758800"/>
    <n v="1453730176"/>
    <x v="1"/>
    <n v="415"/>
    <x v="0"/>
    <x v="30"/>
    <n v="698.94800000000009"/>
    <x v="0"/>
    <x v="2"/>
    <x v="30"/>
  </r>
  <r>
    <n v="1955"/>
    <x v="1955"/>
    <x v="1953"/>
    <n v="42000"/>
    <n v="167410.01999999999"/>
    <x v="0"/>
    <x v="0"/>
    <x v="0"/>
    <n v="1337799600"/>
    <n v="1334989881"/>
    <x v="1"/>
    <n v="290"/>
    <x v="0"/>
    <x v="30"/>
    <n v="398.59528571428569"/>
    <x v="0"/>
    <x v="2"/>
    <x v="30"/>
  </r>
  <r>
    <n v="1956"/>
    <x v="1956"/>
    <x v="1954"/>
    <n v="60000"/>
    <n v="176420"/>
    <x v="0"/>
    <x v="0"/>
    <x v="0"/>
    <n v="1429391405"/>
    <n v="1425507005"/>
    <x v="1"/>
    <n v="365"/>
    <x v="0"/>
    <x v="30"/>
    <n v="294.0333333333333"/>
    <x v="0"/>
    <x v="2"/>
    <x v="30"/>
  </r>
  <r>
    <n v="1957"/>
    <x v="1957"/>
    <x v="1955"/>
    <n v="30000"/>
    <n v="50251.41"/>
    <x v="0"/>
    <x v="0"/>
    <x v="0"/>
    <n v="1351304513"/>
    <n v="1348712513"/>
    <x v="1"/>
    <n v="660"/>
    <x v="0"/>
    <x v="30"/>
    <n v="167.50470000000001"/>
    <x v="0"/>
    <x v="2"/>
    <x v="30"/>
  </r>
  <r>
    <n v="1958"/>
    <x v="1958"/>
    <x v="1956"/>
    <n v="7000"/>
    <n v="100490.02"/>
    <x v="0"/>
    <x v="0"/>
    <x v="0"/>
    <n v="1364078561"/>
    <n v="1361490161"/>
    <x v="1"/>
    <n v="1356"/>
    <x v="0"/>
    <x v="30"/>
    <n v="1435.5717142857143"/>
    <x v="0"/>
    <x v="2"/>
    <x v="30"/>
  </r>
  <r>
    <n v="1959"/>
    <x v="1959"/>
    <x v="1957"/>
    <n v="10000"/>
    <n v="15673.44"/>
    <x v="0"/>
    <x v="0"/>
    <x v="0"/>
    <n v="1412121600"/>
    <n v="1408565860"/>
    <x v="1"/>
    <n v="424"/>
    <x v="0"/>
    <x v="30"/>
    <n v="156.73439999999999"/>
    <x v="0"/>
    <x v="2"/>
    <x v="30"/>
  </r>
  <r>
    <n v="1960"/>
    <x v="1960"/>
    <x v="1958"/>
    <n v="70000"/>
    <n v="82532"/>
    <x v="0"/>
    <x v="11"/>
    <x v="9"/>
    <n v="1419151341"/>
    <n v="1416559341"/>
    <x v="1"/>
    <n v="33"/>
    <x v="0"/>
    <x v="30"/>
    <n v="117.90285714285716"/>
    <x v="0"/>
    <x v="2"/>
    <x v="30"/>
  </r>
  <r>
    <n v="1961"/>
    <x v="1961"/>
    <x v="1959"/>
    <n v="10000"/>
    <n v="110538.12"/>
    <x v="0"/>
    <x v="0"/>
    <x v="0"/>
    <n v="1349495940"/>
    <n v="1346042417"/>
    <x v="1"/>
    <n v="1633"/>
    <x v="0"/>
    <x v="30"/>
    <n v="1105.3811999999998"/>
    <x v="0"/>
    <x v="2"/>
    <x v="30"/>
  </r>
  <r>
    <n v="1962"/>
    <x v="1962"/>
    <x v="1960"/>
    <n v="10000"/>
    <n v="19292.5"/>
    <x v="0"/>
    <x v="0"/>
    <x v="0"/>
    <n v="1400006636"/>
    <n v="1397414636"/>
    <x v="1"/>
    <n v="306"/>
    <x v="0"/>
    <x v="30"/>
    <n v="192.92499999999998"/>
    <x v="0"/>
    <x v="2"/>
    <x v="30"/>
  </r>
  <r>
    <n v="1963"/>
    <x v="1963"/>
    <x v="1961"/>
    <n v="19000"/>
    <n v="24108"/>
    <x v="0"/>
    <x v="1"/>
    <x v="1"/>
    <n v="1410862734"/>
    <n v="1407838734"/>
    <x v="1"/>
    <n v="205"/>
    <x v="0"/>
    <x v="30"/>
    <n v="126.8842105263158"/>
    <x v="0"/>
    <x v="2"/>
    <x v="30"/>
  </r>
  <r>
    <n v="1964"/>
    <x v="1964"/>
    <x v="1962"/>
    <n v="89200"/>
    <n v="231543.12"/>
    <x v="0"/>
    <x v="13"/>
    <x v="3"/>
    <n v="1461306772"/>
    <n v="1458714772"/>
    <x v="1"/>
    <n v="1281"/>
    <x v="0"/>
    <x v="30"/>
    <n v="259.57748878923763"/>
    <x v="0"/>
    <x v="2"/>
    <x v="30"/>
  </r>
  <r>
    <n v="1965"/>
    <x v="1965"/>
    <x v="1963"/>
    <n v="5000"/>
    <n v="13114"/>
    <x v="0"/>
    <x v="0"/>
    <x v="0"/>
    <n v="1326330000"/>
    <n v="1324433310"/>
    <x v="1"/>
    <n v="103"/>
    <x v="0"/>
    <x v="30"/>
    <n v="262.27999999999997"/>
    <x v="0"/>
    <x v="2"/>
    <x v="30"/>
  </r>
  <r>
    <n v="1966"/>
    <x v="1966"/>
    <x v="1964"/>
    <n v="100000"/>
    <n v="206743.09"/>
    <x v="0"/>
    <x v="0"/>
    <x v="0"/>
    <n v="1408021098"/>
    <n v="1405429098"/>
    <x v="1"/>
    <n v="1513"/>
    <x v="0"/>
    <x v="30"/>
    <n v="206.74309000000002"/>
    <x v="0"/>
    <x v="2"/>
    <x v="30"/>
  </r>
  <r>
    <n v="1967"/>
    <x v="1967"/>
    <x v="1965"/>
    <n v="20000"/>
    <n v="74026"/>
    <x v="0"/>
    <x v="0"/>
    <x v="0"/>
    <n v="1398959729"/>
    <n v="1396367729"/>
    <x v="1"/>
    <n v="405"/>
    <x v="0"/>
    <x v="30"/>
    <n v="370.13"/>
    <x v="0"/>
    <x v="2"/>
    <x v="30"/>
  </r>
  <r>
    <n v="1968"/>
    <x v="1968"/>
    <x v="1966"/>
    <n v="50000"/>
    <n v="142483"/>
    <x v="0"/>
    <x v="0"/>
    <x v="0"/>
    <n v="1480777515"/>
    <n v="1478095515"/>
    <x v="1"/>
    <n v="510"/>
    <x v="0"/>
    <x v="30"/>
    <n v="284.96600000000001"/>
    <x v="0"/>
    <x v="2"/>
    <x v="30"/>
  </r>
  <r>
    <n v="1969"/>
    <x v="1969"/>
    <x v="1967"/>
    <n v="20000"/>
    <n v="115816"/>
    <x v="0"/>
    <x v="1"/>
    <x v="1"/>
    <n v="1470423668"/>
    <n v="1467831668"/>
    <x v="1"/>
    <n v="1887"/>
    <x v="0"/>
    <x v="30"/>
    <n v="579.08000000000004"/>
    <x v="0"/>
    <x v="2"/>
    <x v="30"/>
  </r>
  <r>
    <n v="1970"/>
    <x v="1970"/>
    <x v="1968"/>
    <n v="5000"/>
    <n v="56590"/>
    <x v="0"/>
    <x v="0"/>
    <x v="0"/>
    <n v="1366429101"/>
    <n v="1361248701"/>
    <x v="1"/>
    <n v="701"/>
    <x v="0"/>
    <x v="30"/>
    <n v="1131.8"/>
    <x v="0"/>
    <x v="2"/>
    <x v="30"/>
  </r>
  <r>
    <n v="1971"/>
    <x v="1971"/>
    <x v="1969"/>
    <n v="400000"/>
    <n v="1052110.8700000001"/>
    <x v="0"/>
    <x v="0"/>
    <x v="0"/>
    <n v="1384488000"/>
    <n v="1381752061"/>
    <x v="1"/>
    <n v="3863"/>
    <x v="0"/>
    <x v="30"/>
    <n v="263.02771750000005"/>
    <x v="0"/>
    <x v="2"/>
    <x v="30"/>
  </r>
  <r>
    <n v="1972"/>
    <x v="1972"/>
    <x v="1970"/>
    <n v="2500"/>
    <n v="16862"/>
    <x v="0"/>
    <x v="0"/>
    <x v="0"/>
    <n v="1353201444"/>
    <n v="1350605844"/>
    <x v="1"/>
    <n v="238"/>
    <x v="0"/>
    <x v="30"/>
    <n v="674.48"/>
    <x v="0"/>
    <x v="2"/>
    <x v="30"/>
  </r>
  <r>
    <n v="1973"/>
    <x v="1973"/>
    <x v="1971"/>
    <n v="198000"/>
    <n v="508525.01"/>
    <x v="0"/>
    <x v="0"/>
    <x v="0"/>
    <n v="1470466800"/>
    <n v="1467134464"/>
    <x v="1"/>
    <n v="2051"/>
    <x v="0"/>
    <x v="30"/>
    <n v="256.83081313131316"/>
    <x v="0"/>
    <x v="2"/>
    <x v="30"/>
  </r>
  <r>
    <n v="1974"/>
    <x v="1974"/>
    <x v="1972"/>
    <n v="20000"/>
    <n v="75099.199999999997"/>
    <x v="0"/>
    <x v="1"/>
    <x v="1"/>
    <n v="1376899269"/>
    <n v="1371715269"/>
    <x v="1"/>
    <n v="402"/>
    <x v="0"/>
    <x v="30"/>
    <n v="375.49599999999998"/>
    <x v="0"/>
    <x v="2"/>
    <x v="30"/>
  </r>
  <r>
    <n v="1975"/>
    <x v="1975"/>
    <x v="1973"/>
    <n v="16000"/>
    <n v="33393.339999999997"/>
    <x v="0"/>
    <x v="0"/>
    <x v="0"/>
    <n v="1362938851"/>
    <n v="1360346851"/>
    <x v="1"/>
    <n v="253"/>
    <x v="0"/>
    <x v="30"/>
    <n v="208.70837499999996"/>
    <x v="0"/>
    <x v="2"/>
    <x v="30"/>
  </r>
  <r>
    <n v="1976"/>
    <x v="1976"/>
    <x v="1974"/>
    <n v="4000"/>
    <n v="13864"/>
    <x v="0"/>
    <x v="1"/>
    <x v="1"/>
    <n v="1373751325"/>
    <n v="1371159325"/>
    <x v="1"/>
    <n v="473"/>
    <x v="0"/>
    <x v="30"/>
    <n v="346.6"/>
    <x v="0"/>
    <x v="2"/>
    <x v="30"/>
  </r>
  <r>
    <n v="1977"/>
    <x v="1977"/>
    <x v="1975"/>
    <n v="50000"/>
    <n v="201165"/>
    <x v="0"/>
    <x v="0"/>
    <x v="0"/>
    <n v="1450511940"/>
    <n v="1446527540"/>
    <x v="1"/>
    <n v="821"/>
    <x v="0"/>
    <x v="30"/>
    <n v="402.33"/>
    <x v="0"/>
    <x v="2"/>
    <x v="30"/>
  </r>
  <r>
    <n v="1978"/>
    <x v="1978"/>
    <x v="1976"/>
    <n v="50000"/>
    <n v="513422.57"/>
    <x v="0"/>
    <x v="0"/>
    <x v="0"/>
    <n v="1339484400"/>
    <n v="1336627492"/>
    <x v="1"/>
    <n v="388"/>
    <x v="0"/>
    <x v="30"/>
    <n v="1026.8451399999999"/>
    <x v="0"/>
    <x v="2"/>
    <x v="30"/>
  </r>
  <r>
    <n v="1979"/>
    <x v="1979"/>
    <x v="1977"/>
    <n v="200000"/>
    <n v="229802.31"/>
    <x v="0"/>
    <x v="0"/>
    <x v="0"/>
    <n v="1447909140"/>
    <n v="1444734146"/>
    <x v="1"/>
    <n v="813"/>
    <x v="0"/>
    <x v="30"/>
    <n v="114.901155"/>
    <x v="0"/>
    <x v="2"/>
    <x v="30"/>
  </r>
  <r>
    <n v="1980"/>
    <x v="1980"/>
    <x v="1978"/>
    <n v="50000"/>
    <n v="177412.01"/>
    <x v="0"/>
    <x v="12"/>
    <x v="3"/>
    <n v="1459684862"/>
    <n v="1456232462"/>
    <x v="1"/>
    <n v="1945"/>
    <x v="0"/>
    <x v="30"/>
    <n v="354.82402000000002"/>
    <x v="0"/>
    <x v="2"/>
    <x v="30"/>
  </r>
  <r>
    <n v="1981"/>
    <x v="1981"/>
    <x v="1979"/>
    <n v="7500"/>
    <n v="381"/>
    <x v="2"/>
    <x v="5"/>
    <x v="5"/>
    <n v="1404926665"/>
    <n v="1402334665"/>
    <x v="0"/>
    <n v="12"/>
    <x v="1"/>
    <x v="31"/>
    <n v="5.08"/>
    <x v="0"/>
    <x v="8"/>
    <x v="31"/>
  </r>
  <r>
    <n v="1982"/>
    <x v="1982"/>
    <x v="1980"/>
    <n v="180000"/>
    <n v="0"/>
    <x v="2"/>
    <x v="7"/>
    <x v="6"/>
    <n v="1480863887"/>
    <n v="1478268287"/>
    <x v="0"/>
    <n v="0"/>
    <x v="1"/>
    <x v="31"/>
    <n v="0"/>
    <x v="0"/>
    <x v="8"/>
    <x v="31"/>
  </r>
  <r>
    <n v="1983"/>
    <x v="1983"/>
    <x v="1981"/>
    <n v="33000"/>
    <n v="1419"/>
    <x v="2"/>
    <x v="0"/>
    <x v="0"/>
    <n v="1472799600"/>
    <n v="1470874618"/>
    <x v="0"/>
    <n v="16"/>
    <x v="1"/>
    <x v="31"/>
    <n v="4.3"/>
    <x v="0"/>
    <x v="8"/>
    <x v="31"/>
  </r>
  <r>
    <n v="1984"/>
    <x v="1984"/>
    <x v="1982"/>
    <n v="15000"/>
    <n v="3172"/>
    <x v="2"/>
    <x v="0"/>
    <x v="0"/>
    <n v="1417377481"/>
    <n v="1412189881"/>
    <x v="0"/>
    <n v="7"/>
    <x v="1"/>
    <x v="31"/>
    <n v="21.146666666666665"/>
    <x v="0"/>
    <x v="8"/>
    <x v="31"/>
  </r>
  <r>
    <n v="1985"/>
    <x v="1985"/>
    <x v="1983"/>
    <n v="1600"/>
    <n v="51"/>
    <x v="2"/>
    <x v="1"/>
    <x v="1"/>
    <n v="1470178800"/>
    <n v="1467650771"/>
    <x v="0"/>
    <n v="4"/>
    <x v="1"/>
    <x v="31"/>
    <n v="3.1875"/>
    <x v="0"/>
    <x v="8"/>
    <x v="31"/>
  </r>
  <r>
    <n v="1986"/>
    <x v="1986"/>
    <x v="1984"/>
    <n v="2000"/>
    <n v="1"/>
    <x v="2"/>
    <x v="1"/>
    <x v="1"/>
    <n v="1457947483"/>
    <n v="1455359083"/>
    <x v="0"/>
    <n v="1"/>
    <x v="1"/>
    <x v="31"/>
    <n v="0.05"/>
    <x v="0"/>
    <x v="8"/>
    <x v="31"/>
  </r>
  <r>
    <n v="1987"/>
    <x v="1987"/>
    <x v="1985"/>
    <n v="5500"/>
    <n v="2336"/>
    <x v="2"/>
    <x v="1"/>
    <x v="1"/>
    <n v="1425223276"/>
    <n v="1422631276"/>
    <x v="0"/>
    <n v="28"/>
    <x v="1"/>
    <x v="31"/>
    <n v="42.472727272727276"/>
    <x v="0"/>
    <x v="8"/>
    <x v="31"/>
  </r>
  <r>
    <n v="1988"/>
    <x v="1988"/>
    <x v="1986"/>
    <n v="6000"/>
    <n v="25"/>
    <x v="2"/>
    <x v="0"/>
    <x v="0"/>
    <n v="1440094742"/>
    <n v="1437502742"/>
    <x v="0"/>
    <n v="1"/>
    <x v="1"/>
    <x v="31"/>
    <n v="0.41666666666666669"/>
    <x v="0"/>
    <x v="8"/>
    <x v="31"/>
  </r>
  <r>
    <n v="1989"/>
    <x v="1989"/>
    <x v="1987"/>
    <n v="5000"/>
    <n v="50"/>
    <x v="2"/>
    <x v="0"/>
    <x v="0"/>
    <n v="1481473208"/>
    <n v="1478881208"/>
    <x v="0"/>
    <n v="1"/>
    <x v="1"/>
    <x v="31"/>
    <n v="1"/>
    <x v="0"/>
    <x v="8"/>
    <x v="31"/>
  </r>
  <r>
    <n v="1990"/>
    <x v="1990"/>
    <x v="1988"/>
    <n v="3000"/>
    <n v="509"/>
    <x v="2"/>
    <x v="0"/>
    <x v="0"/>
    <n v="1455338532"/>
    <n v="1454042532"/>
    <x v="0"/>
    <n v="5"/>
    <x v="1"/>
    <x v="31"/>
    <n v="16.966666666666665"/>
    <x v="0"/>
    <x v="8"/>
    <x v="31"/>
  </r>
  <r>
    <n v="1991"/>
    <x v="1991"/>
    <x v="1989"/>
    <n v="2000"/>
    <n v="140"/>
    <x v="2"/>
    <x v="0"/>
    <x v="0"/>
    <n v="1435958786"/>
    <n v="1434144386"/>
    <x v="0"/>
    <n v="3"/>
    <x v="1"/>
    <x v="31"/>
    <n v="7.0000000000000009"/>
    <x v="0"/>
    <x v="8"/>
    <x v="31"/>
  </r>
  <r>
    <n v="1992"/>
    <x v="1992"/>
    <x v="1990"/>
    <n v="1500"/>
    <n v="2"/>
    <x v="2"/>
    <x v="0"/>
    <x v="0"/>
    <n v="1424229991"/>
    <n v="1421637991"/>
    <x v="0"/>
    <n v="2"/>
    <x v="1"/>
    <x v="31"/>
    <n v="0.13333333333333333"/>
    <x v="0"/>
    <x v="8"/>
    <x v="31"/>
  </r>
  <r>
    <n v="1993"/>
    <x v="1993"/>
    <x v="1991"/>
    <n v="2000"/>
    <n v="0"/>
    <x v="2"/>
    <x v="1"/>
    <x v="1"/>
    <n v="1450706837"/>
    <n v="1448114837"/>
    <x v="0"/>
    <n v="0"/>
    <x v="1"/>
    <x v="31"/>
    <n v="0"/>
    <x v="0"/>
    <x v="8"/>
    <x v="31"/>
  </r>
  <r>
    <n v="1994"/>
    <x v="1994"/>
    <x v="1992"/>
    <n v="3200"/>
    <n v="0"/>
    <x v="2"/>
    <x v="0"/>
    <x v="0"/>
    <n v="1481072942"/>
    <n v="1475885342"/>
    <x v="0"/>
    <n v="0"/>
    <x v="1"/>
    <x v="31"/>
    <n v="0"/>
    <x v="0"/>
    <x v="8"/>
    <x v="31"/>
  </r>
  <r>
    <n v="1995"/>
    <x v="1995"/>
    <x v="1993"/>
    <n v="1000"/>
    <n v="78"/>
    <x v="2"/>
    <x v="5"/>
    <x v="5"/>
    <n v="1437082736"/>
    <n v="1435354736"/>
    <x v="0"/>
    <n v="3"/>
    <x v="1"/>
    <x v="31"/>
    <n v="7.8"/>
    <x v="0"/>
    <x v="8"/>
    <x v="31"/>
  </r>
  <r>
    <n v="1996"/>
    <x v="1996"/>
    <x v="1994"/>
    <n v="133800"/>
    <n v="0"/>
    <x v="2"/>
    <x v="0"/>
    <x v="0"/>
    <n v="1405021211"/>
    <n v="1402429211"/>
    <x v="0"/>
    <n v="0"/>
    <x v="1"/>
    <x v="31"/>
    <n v="0"/>
    <x v="0"/>
    <x v="8"/>
    <x v="31"/>
  </r>
  <r>
    <n v="1997"/>
    <x v="1997"/>
    <x v="1995"/>
    <n v="6500"/>
    <n v="0"/>
    <x v="2"/>
    <x v="0"/>
    <x v="0"/>
    <n v="1409091612"/>
    <n v="1406499612"/>
    <x v="0"/>
    <n v="0"/>
    <x v="1"/>
    <x v="31"/>
    <n v="0"/>
    <x v="0"/>
    <x v="8"/>
    <x v="31"/>
  </r>
  <r>
    <n v="1998"/>
    <x v="1998"/>
    <x v="1996"/>
    <n v="2500"/>
    <n v="655"/>
    <x v="2"/>
    <x v="0"/>
    <x v="0"/>
    <n v="1406861438"/>
    <n v="1402973438"/>
    <x v="0"/>
    <n v="3"/>
    <x v="1"/>
    <x v="31"/>
    <n v="26.200000000000003"/>
    <x v="0"/>
    <x v="8"/>
    <x v="31"/>
  </r>
  <r>
    <n v="1999"/>
    <x v="1999"/>
    <x v="1997"/>
    <n v="31000"/>
    <n v="236"/>
    <x v="2"/>
    <x v="1"/>
    <x v="1"/>
    <n v="1415882108"/>
    <n v="1413286508"/>
    <x v="0"/>
    <n v="7"/>
    <x v="1"/>
    <x v="31"/>
    <n v="0.76129032258064511"/>
    <x v="0"/>
    <x v="8"/>
    <x v="31"/>
  </r>
  <r>
    <n v="2000"/>
    <x v="2000"/>
    <x v="1998"/>
    <n v="5000"/>
    <n v="625"/>
    <x v="2"/>
    <x v="5"/>
    <x v="5"/>
    <n v="1452120613"/>
    <n v="1449528613"/>
    <x v="0"/>
    <n v="25"/>
    <x v="1"/>
    <x v="31"/>
    <n v="12.5"/>
    <x v="0"/>
    <x v="8"/>
    <x v="31"/>
  </r>
  <r>
    <n v="2001"/>
    <x v="2001"/>
    <x v="1999"/>
    <n v="55000"/>
    <n v="210171"/>
    <x v="0"/>
    <x v="12"/>
    <x v="3"/>
    <n v="1434139200"/>
    <n v="1431406916"/>
    <x v="1"/>
    <n v="1637"/>
    <x v="0"/>
    <x v="30"/>
    <n v="382.12909090909091"/>
    <x v="0"/>
    <x v="2"/>
    <x v="30"/>
  </r>
  <r>
    <n v="2002"/>
    <x v="2002"/>
    <x v="2000"/>
    <n v="50000"/>
    <n v="108397.11"/>
    <x v="0"/>
    <x v="0"/>
    <x v="0"/>
    <n v="1485191143"/>
    <n v="1482599143"/>
    <x v="1"/>
    <n v="1375"/>
    <x v="0"/>
    <x v="30"/>
    <n v="216.79422000000002"/>
    <x v="0"/>
    <x v="2"/>
    <x v="30"/>
  </r>
  <r>
    <n v="2003"/>
    <x v="2003"/>
    <x v="2001"/>
    <n v="500"/>
    <n v="1560"/>
    <x v="0"/>
    <x v="0"/>
    <x v="0"/>
    <n v="1278111600"/>
    <n v="1276830052"/>
    <x v="1"/>
    <n v="17"/>
    <x v="0"/>
    <x v="30"/>
    <n v="312"/>
    <x v="0"/>
    <x v="2"/>
    <x v="30"/>
  </r>
  <r>
    <n v="2004"/>
    <x v="2004"/>
    <x v="2002"/>
    <n v="50000"/>
    <n v="117210.24000000001"/>
    <x v="0"/>
    <x v="0"/>
    <x v="0"/>
    <n v="1405002663"/>
    <n v="1402410663"/>
    <x v="1"/>
    <n v="354"/>
    <x v="0"/>
    <x v="30"/>
    <n v="234.42048"/>
    <x v="0"/>
    <x v="2"/>
    <x v="30"/>
  </r>
  <r>
    <n v="2005"/>
    <x v="2005"/>
    <x v="2003"/>
    <n v="30000"/>
    <n v="37104.03"/>
    <x v="0"/>
    <x v="0"/>
    <x v="0"/>
    <n v="1381895940"/>
    <n v="1379532618"/>
    <x v="1"/>
    <n v="191"/>
    <x v="0"/>
    <x v="30"/>
    <n v="123.68010000000001"/>
    <x v="0"/>
    <x v="2"/>
    <x v="30"/>
  </r>
  <r>
    <n v="2006"/>
    <x v="2006"/>
    <x v="2004"/>
    <n v="50000"/>
    <n v="123920"/>
    <x v="0"/>
    <x v="0"/>
    <x v="0"/>
    <n v="1417611645"/>
    <n v="1414584045"/>
    <x v="1"/>
    <n v="303"/>
    <x v="0"/>
    <x v="30"/>
    <n v="247.84"/>
    <x v="0"/>
    <x v="2"/>
    <x v="30"/>
  </r>
  <r>
    <n v="2007"/>
    <x v="2007"/>
    <x v="2005"/>
    <n v="10000"/>
    <n v="11570.92"/>
    <x v="0"/>
    <x v="0"/>
    <x v="0"/>
    <n v="1282622400"/>
    <n v="1276891586"/>
    <x v="1"/>
    <n v="137"/>
    <x v="0"/>
    <x v="30"/>
    <n v="115.7092"/>
    <x v="0"/>
    <x v="2"/>
    <x v="30"/>
  </r>
  <r>
    <n v="2008"/>
    <x v="2008"/>
    <x v="2006"/>
    <n v="1570.79"/>
    <n v="1839"/>
    <x v="0"/>
    <x v="0"/>
    <x v="0"/>
    <n v="1316442622"/>
    <n v="1312641022"/>
    <x v="1"/>
    <n v="41"/>
    <x v="0"/>
    <x v="30"/>
    <n v="117.07484768810599"/>
    <x v="0"/>
    <x v="2"/>
    <x v="30"/>
  </r>
  <r>
    <n v="2009"/>
    <x v="2009"/>
    <x v="2007"/>
    <n v="50000"/>
    <n v="152579"/>
    <x v="0"/>
    <x v="12"/>
    <x v="3"/>
    <n v="1479890743"/>
    <n v="1476776743"/>
    <x v="1"/>
    <n v="398"/>
    <x v="0"/>
    <x v="30"/>
    <n v="305.15800000000002"/>
    <x v="0"/>
    <x v="2"/>
    <x v="30"/>
  </r>
  <r>
    <n v="2010"/>
    <x v="2010"/>
    <x v="2008"/>
    <n v="30000"/>
    <n v="96015.9"/>
    <x v="0"/>
    <x v="0"/>
    <x v="0"/>
    <n v="1471564491"/>
    <n v="1468972491"/>
    <x v="1"/>
    <n v="1737"/>
    <x v="0"/>
    <x v="30"/>
    <n v="320.05299999999994"/>
    <x v="0"/>
    <x v="2"/>
    <x v="30"/>
  </r>
  <r>
    <n v="2011"/>
    <x v="2011"/>
    <x v="2009"/>
    <n v="50000"/>
    <n v="409782"/>
    <x v="0"/>
    <x v="15"/>
    <x v="3"/>
    <n v="1452553200"/>
    <n v="1449650173"/>
    <x v="1"/>
    <n v="971"/>
    <x v="0"/>
    <x v="30"/>
    <n v="819.56399999999996"/>
    <x v="0"/>
    <x v="2"/>
    <x v="30"/>
  </r>
  <r>
    <n v="2012"/>
    <x v="2012"/>
    <x v="2010"/>
    <n v="5000"/>
    <n v="11745"/>
    <x v="0"/>
    <x v="0"/>
    <x v="0"/>
    <n v="1423165441"/>
    <n v="1420573441"/>
    <x v="1"/>
    <n v="183"/>
    <x v="0"/>
    <x v="30"/>
    <n v="234.90000000000003"/>
    <x v="0"/>
    <x v="2"/>
    <x v="30"/>
  </r>
  <r>
    <n v="2013"/>
    <x v="2013"/>
    <x v="2011"/>
    <n v="160000"/>
    <n v="791862"/>
    <x v="0"/>
    <x v="0"/>
    <x v="0"/>
    <n v="1468019014"/>
    <n v="1462835014"/>
    <x v="1"/>
    <n v="4562"/>
    <x v="0"/>
    <x v="30"/>
    <n v="494.91374999999999"/>
    <x v="0"/>
    <x v="2"/>
    <x v="30"/>
  </r>
  <r>
    <n v="2014"/>
    <x v="2014"/>
    <x v="2012"/>
    <n v="30000"/>
    <n v="2344134.67"/>
    <x v="0"/>
    <x v="0"/>
    <x v="0"/>
    <n v="1364184539"/>
    <n v="1361250539"/>
    <x v="1"/>
    <n v="26457"/>
    <x v="0"/>
    <x v="30"/>
    <n v="7813.7822333333334"/>
    <x v="0"/>
    <x v="2"/>
    <x v="30"/>
  </r>
  <r>
    <n v="2015"/>
    <x v="2015"/>
    <x v="2013"/>
    <n v="7200"/>
    <n v="8136.01"/>
    <x v="0"/>
    <x v="0"/>
    <x v="0"/>
    <n v="1315602163"/>
    <n v="1313010163"/>
    <x v="1"/>
    <n v="162"/>
    <x v="0"/>
    <x v="30"/>
    <n v="113.00013888888888"/>
    <x v="0"/>
    <x v="2"/>
    <x v="30"/>
  </r>
  <r>
    <n v="2016"/>
    <x v="2016"/>
    <x v="2014"/>
    <n v="10000"/>
    <n v="92154.22"/>
    <x v="0"/>
    <x v="0"/>
    <x v="0"/>
    <n v="1362863299"/>
    <n v="1360271299"/>
    <x v="1"/>
    <n v="479"/>
    <x v="0"/>
    <x v="30"/>
    <n v="921.54219999999998"/>
    <x v="0"/>
    <x v="2"/>
    <x v="30"/>
  </r>
  <r>
    <n v="2017"/>
    <x v="2017"/>
    <x v="2015"/>
    <n v="25000"/>
    <n v="31275.599999999999"/>
    <x v="0"/>
    <x v="0"/>
    <x v="0"/>
    <n v="1332561600"/>
    <n v="1329873755"/>
    <x v="1"/>
    <n v="426"/>
    <x v="0"/>
    <x v="30"/>
    <n v="125.10239999999999"/>
    <x v="0"/>
    <x v="2"/>
    <x v="30"/>
  </r>
  <r>
    <n v="2018"/>
    <x v="2018"/>
    <x v="2016"/>
    <n v="65000"/>
    <n v="66458.23"/>
    <x v="0"/>
    <x v="17"/>
    <x v="3"/>
    <n v="1439455609"/>
    <n v="1436863609"/>
    <x v="1"/>
    <n v="450"/>
    <x v="0"/>
    <x v="30"/>
    <n v="102.24343076923077"/>
    <x v="0"/>
    <x v="2"/>
    <x v="30"/>
  </r>
  <r>
    <n v="2019"/>
    <x v="2019"/>
    <x v="2017"/>
    <n v="40000"/>
    <n v="193963.9"/>
    <x v="0"/>
    <x v="0"/>
    <x v="0"/>
    <n v="1474563621"/>
    <n v="1471971621"/>
    <x v="1"/>
    <n v="1780"/>
    <x v="0"/>
    <x v="30"/>
    <n v="484.90975000000003"/>
    <x v="0"/>
    <x v="2"/>
    <x v="30"/>
  </r>
  <r>
    <n v="2020"/>
    <x v="2020"/>
    <x v="2018"/>
    <n v="1500"/>
    <n v="2885"/>
    <x v="0"/>
    <x v="0"/>
    <x v="0"/>
    <n v="1400108640"/>
    <n v="1396923624"/>
    <x v="1"/>
    <n v="122"/>
    <x v="0"/>
    <x v="30"/>
    <n v="192.33333333333334"/>
    <x v="0"/>
    <x v="2"/>
    <x v="30"/>
  </r>
  <r>
    <n v="2021"/>
    <x v="2021"/>
    <x v="2019"/>
    <n v="5000"/>
    <n v="14055"/>
    <x v="0"/>
    <x v="0"/>
    <x v="0"/>
    <n v="1411522897"/>
    <n v="1407634897"/>
    <x v="1"/>
    <n v="95"/>
    <x v="0"/>
    <x v="30"/>
    <n v="281.10000000000002"/>
    <x v="0"/>
    <x v="2"/>
    <x v="30"/>
  </r>
  <r>
    <n v="2022"/>
    <x v="2022"/>
    <x v="2020"/>
    <n v="100000"/>
    <n v="125137"/>
    <x v="0"/>
    <x v="0"/>
    <x v="0"/>
    <n v="1465652372"/>
    <n v="1463060372"/>
    <x v="1"/>
    <n v="325"/>
    <x v="0"/>
    <x v="30"/>
    <n v="125.13700000000001"/>
    <x v="0"/>
    <x v="2"/>
    <x v="30"/>
  </r>
  <r>
    <n v="2023"/>
    <x v="2023"/>
    <x v="2021"/>
    <n v="100000"/>
    <n v="161459"/>
    <x v="0"/>
    <x v="0"/>
    <x v="0"/>
    <n v="1434017153"/>
    <n v="1431425153"/>
    <x v="1"/>
    <n v="353"/>
    <x v="0"/>
    <x v="30"/>
    <n v="161.459"/>
    <x v="0"/>
    <x v="2"/>
    <x v="30"/>
  </r>
  <r>
    <n v="2024"/>
    <x v="2024"/>
    <x v="2022"/>
    <n v="4000"/>
    <n v="23414"/>
    <x v="0"/>
    <x v="0"/>
    <x v="0"/>
    <n v="1344826800"/>
    <n v="1341875544"/>
    <x v="1"/>
    <n v="105"/>
    <x v="0"/>
    <x v="30"/>
    <n v="585.35"/>
    <x v="0"/>
    <x v="2"/>
    <x v="30"/>
  </r>
  <r>
    <n v="2025"/>
    <x v="2025"/>
    <x v="2023"/>
    <n v="80000"/>
    <n v="160920"/>
    <x v="0"/>
    <x v="12"/>
    <x v="3"/>
    <n v="1433996746"/>
    <n v="1431404746"/>
    <x v="1"/>
    <n v="729"/>
    <x v="0"/>
    <x v="30"/>
    <n v="201.14999999999998"/>
    <x v="0"/>
    <x v="2"/>
    <x v="30"/>
  </r>
  <r>
    <n v="2026"/>
    <x v="2026"/>
    <x v="2024"/>
    <n v="25000"/>
    <n v="33370.769999999997"/>
    <x v="0"/>
    <x v="0"/>
    <x v="0"/>
    <n v="1398052740"/>
    <n v="1394127585"/>
    <x v="1"/>
    <n v="454"/>
    <x v="0"/>
    <x v="30"/>
    <n v="133.48307999999997"/>
    <x v="0"/>
    <x v="2"/>
    <x v="30"/>
  </r>
  <r>
    <n v="2027"/>
    <x v="2027"/>
    <x v="2025"/>
    <n v="100000"/>
    <n v="120249"/>
    <x v="0"/>
    <x v="0"/>
    <x v="0"/>
    <n v="1427740319"/>
    <n v="1423855919"/>
    <x v="1"/>
    <n v="539"/>
    <x v="0"/>
    <x v="30"/>
    <n v="120.24900000000001"/>
    <x v="0"/>
    <x v="2"/>
    <x v="30"/>
  </r>
  <r>
    <n v="2028"/>
    <x v="2028"/>
    <x v="2026"/>
    <n v="3000"/>
    <n v="3785"/>
    <x v="0"/>
    <x v="0"/>
    <x v="0"/>
    <n v="1268690100"/>
    <n v="1265493806"/>
    <x v="1"/>
    <n v="79"/>
    <x v="0"/>
    <x v="30"/>
    <n v="126.16666666666667"/>
    <x v="0"/>
    <x v="2"/>
    <x v="30"/>
  </r>
  <r>
    <n v="2029"/>
    <x v="2029"/>
    <x v="2027"/>
    <n v="2500"/>
    <n v="9030"/>
    <x v="0"/>
    <x v="0"/>
    <x v="0"/>
    <n v="1409099481"/>
    <n v="1406507481"/>
    <x v="1"/>
    <n v="94"/>
    <x v="0"/>
    <x v="30"/>
    <n v="361.2"/>
    <x v="0"/>
    <x v="2"/>
    <x v="30"/>
  </r>
  <r>
    <n v="2030"/>
    <x v="2030"/>
    <x v="2028"/>
    <n v="32768"/>
    <n v="74134"/>
    <x v="0"/>
    <x v="1"/>
    <x v="1"/>
    <n v="1354233296"/>
    <n v="1351641296"/>
    <x v="1"/>
    <n v="625"/>
    <x v="0"/>
    <x v="30"/>
    <n v="226.239013671875"/>
    <x v="0"/>
    <x v="2"/>
    <x v="30"/>
  </r>
  <r>
    <n v="2031"/>
    <x v="2031"/>
    <x v="2029"/>
    <n v="50000"/>
    <n v="60175"/>
    <x v="0"/>
    <x v="9"/>
    <x v="3"/>
    <n v="1420765200"/>
    <n v="1417506853"/>
    <x v="1"/>
    <n v="508"/>
    <x v="0"/>
    <x v="30"/>
    <n v="120.35"/>
    <x v="0"/>
    <x v="2"/>
    <x v="30"/>
  </r>
  <r>
    <n v="2032"/>
    <x v="2032"/>
    <x v="2030"/>
    <n v="25000"/>
    <n v="76047"/>
    <x v="0"/>
    <x v="0"/>
    <x v="0"/>
    <n v="1481778000"/>
    <n v="1479216874"/>
    <x v="1"/>
    <n v="531"/>
    <x v="0"/>
    <x v="30"/>
    <n v="304.18799999999999"/>
    <x v="0"/>
    <x v="2"/>
    <x v="30"/>
  </r>
  <r>
    <n v="2033"/>
    <x v="2033"/>
    <x v="2031"/>
    <n v="25000"/>
    <n v="44669"/>
    <x v="0"/>
    <x v="0"/>
    <x v="0"/>
    <n v="1398477518"/>
    <n v="1395885518"/>
    <x v="1"/>
    <n v="158"/>
    <x v="0"/>
    <x v="30"/>
    <n v="178.67599999999999"/>
    <x v="0"/>
    <x v="2"/>
    <x v="30"/>
  </r>
  <r>
    <n v="2034"/>
    <x v="2034"/>
    <x v="2032"/>
    <n v="78000"/>
    <n v="301719.59000000003"/>
    <x v="0"/>
    <x v="0"/>
    <x v="0"/>
    <n v="1430981880"/>
    <n v="1426216033"/>
    <x v="1"/>
    <n v="508"/>
    <x v="0"/>
    <x v="30"/>
    <n v="386.81998717948721"/>
    <x v="0"/>
    <x v="2"/>
    <x v="30"/>
  </r>
  <r>
    <n v="2035"/>
    <x v="2035"/>
    <x v="2033"/>
    <n v="80000"/>
    <n v="168829.14"/>
    <x v="0"/>
    <x v="0"/>
    <x v="0"/>
    <n v="1450486800"/>
    <n v="1446562807"/>
    <x v="1"/>
    <n v="644"/>
    <x v="0"/>
    <x v="30"/>
    <n v="211.03642500000004"/>
    <x v="0"/>
    <x v="2"/>
    <x v="30"/>
  </r>
  <r>
    <n v="2036"/>
    <x v="2036"/>
    <x v="2034"/>
    <n v="30000"/>
    <n v="39500.5"/>
    <x v="0"/>
    <x v="0"/>
    <x v="0"/>
    <n v="1399668319"/>
    <n v="1397076319"/>
    <x v="1"/>
    <n v="848"/>
    <x v="0"/>
    <x v="30"/>
    <n v="131.66833333333335"/>
    <x v="0"/>
    <x v="2"/>
    <x v="30"/>
  </r>
  <r>
    <n v="2037"/>
    <x v="2037"/>
    <x v="2035"/>
    <n v="10000"/>
    <n v="30047.64"/>
    <x v="0"/>
    <x v="0"/>
    <x v="0"/>
    <n v="1388383353"/>
    <n v="1383195753"/>
    <x v="1"/>
    <n v="429"/>
    <x v="0"/>
    <x v="30"/>
    <n v="300.47639999999996"/>
    <x v="0"/>
    <x v="2"/>
    <x v="30"/>
  </r>
  <r>
    <n v="2038"/>
    <x v="2038"/>
    <x v="2036"/>
    <n v="8000"/>
    <n v="33641"/>
    <x v="0"/>
    <x v="1"/>
    <x v="1"/>
    <n v="1372701600"/>
    <n v="1369895421"/>
    <x v="1"/>
    <n v="204"/>
    <x v="0"/>
    <x v="30"/>
    <n v="420.51249999999999"/>
    <x v="0"/>
    <x v="2"/>
    <x v="30"/>
  </r>
  <r>
    <n v="2039"/>
    <x v="2039"/>
    <x v="2037"/>
    <n v="125000"/>
    <n v="170271"/>
    <x v="0"/>
    <x v="0"/>
    <x v="0"/>
    <n v="1480568340"/>
    <n v="1477996325"/>
    <x v="1"/>
    <n v="379"/>
    <x v="0"/>
    <x v="30"/>
    <n v="136.21680000000001"/>
    <x v="0"/>
    <x v="2"/>
    <x v="30"/>
  </r>
  <r>
    <n v="2040"/>
    <x v="2040"/>
    <x v="2038"/>
    <n v="3000"/>
    <n v="7445.14"/>
    <x v="0"/>
    <x v="0"/>
    <x v="0"/>
    <n v="1384557303"/>
    <n v="1383257703"/>
    <x v="1"/>
    <n v="271"/>
    <x v="0"/>
    <x v="30"/>
    <n v="248.17133333333334"/>
    <x v="0"/>
    <x v="2"/>
    <x v="30"/>
  </r>
  <r>
    <n v="2041"/>
    <x v="2041"/>
    <x v="2039"/>
    <n v="9500"/>
    <n v="17277"/>
    <x v="0"/>
    <x v="0"/>
    <x v="0"/>
    <n v="1478785027"/>
    <n v="1476189427"/>
    <x v="0"/>
    <n v="120"/>
    <x v="0"/>
    <x v="30"/>
    <n v="181.86315789473684"/>
    <x v="0"/>
    <x v="2"/>
    <x v="30"/>
  </r>
  <r>
    <n v="2042"/>
    <x v="2042"/>
    <x v="2040"/>
    <n v="10000"/>
    <n v="12353"/>
    <x v="0"/>
    <x v="0"/>
    <x v="0"/>
    <n v="1453481974"/>
    <n v="1448297974"/>
    <x v="0"/>
    <n v="140"/>
    <x v="0"/>
    <x v="30"/>
    <n v="123.53"/>
    <x v="0"/>
    <x v="2"/>
    <x v="30"/>
  </r>
  <r>
    <n v="2043"/>
    <x v="2043"/>
    <x v="2041"/>
    <n v="1385"/>
    <n v="7011"/>
    <x v="0"/>
    <x v="0"/>
    <x v="0"/>
    <n v="1481432340"/>
    <n v="1476764077"/>
    <x v="0"/>
    <n v="193"/>
    <x v="0"/>
    <x v="30"/>
    <n v="506.20938628158842"/>
    <x v="0"/>
    <x v="2"/>
    <x v="30"/>
  </r>
  <r>
    <n v="2044"/>
    <x v="2044"/>
    <x v="2042"/>
    <n v="15000"/>
    <n v="16232"/>
    <x v="0"/>
    <x v="0"/>
    <x v="0"/>
    <n v="1434212714"/>
    <n v="1431620714"/>
    <x v="0"/>
    <n v="180"/>
    <x v="0"/>
    <x v="30"/>
    <n v="108.21333333333334"/>
    <x v="0"/>
    <x v="2"/>
    <x v="30"/>
  </r>
  <r>
    <n v="2045"/>
    <x v="2045"/>
    <x v="2043"/>
    <n v="4900"/>
    <n v="40140.01"/>
    <x v="0"/>
    <x v="0"/>
    <x v="0"/>
    <n v="1341799647"/>
    <n v="1339207647"/>
    <x v="0"/>
    <n v="263"/>
    <x v="0"/>
    <x v="30"/>
    <n v="819.18387755102037"/>
    <x v="0"/>
    <x v="2"/>
    <x v="30"/>
  </r>
  <r>
    <n v="2046"/>
    <x v="2046"/>
    <x v="2044"/>
    <n v="10000"/>
    <n v="12110"/>
    <x v="0"/>
    <x v="0"/>
    <x v="0"/>
    <n v="1369282044"/>
    <n v="1366690044"/>
    <x v="0"/>
    <n v="217"/>
    <x v="0"/>
    <x v="30"/>
    <n v="121.10000000000001"/>
    <x v="0"/>
    <x v="2"/>
    <x v="30"/>
  </r>
  <r>
    <n v="2047"/>
    <x v="2047"/>
    <x v="2045"/>
    <n v="98000"/>
    <n v="100939"/>
    <x v="0"/>
    <x v="2"/>
    <x v="2"/>
    <n v="1429228800"/>
    <n v="1426714870"/>
    <x v="0"/>
    <n v="443"/>
    <x v="0"/>
    <x v="30"/>
    <n v="102.99897959183673"/>
    <x v="0"/>
    <x v="2"/>
    <x v="30"/>
  </r>
  <r>
    <n v="2048"/>
    <x v="2048"/>
    <x v="2046"/>
    <n v="85000"/>
    <n v="126082.45"/>
    <x v="0"/>
    <x v="0"/>
    <x v="0"/>
    <n v="1369323491"/>
    <n v="1366731491"/>
    <x v="0"/>
    <n v="1373"/>
    <x v="0"/>
    <x v="30"/>
    <n v="148.33229411764705"/>
    <x v="0"/>
    <x v="2"/>
    <x v="30"/>
  </r>
  <r>
    <n v="2049"/>
    <x v="2049"/>
    <x v="2047"/>
    <n v="50000"/>
    <n v="60095.35"/>
    <x v="0"/>
    <x v="1"/>
    <x v="1"/>
    <n v="1386025140"/>
    <n v="1382963963"/>
    <x v="0"/>
    <n v="742"/>
    <x v="0"/>
    <x v="30"/>
    <n v="120.19070000000001"/>
    <x v="0"/>
    <x v="2"/>
    <x v="30"/>
  </r>
  <r>
    <n v="2050"/>
    <x v="2050"/>
    <x v="2048"/>
    <n v="10000"/>
    <n v="47327"/>
    <x v="0"/>
    <x v="0"/>
    <x v="0"/>
    <n v="1433036578"/>
    <n v="1429580578"/>
    <x v="0"/>
    <n v="170"/>
    <x v="0"/>
    <x v="30"/>
    <n v="473.27000000000004"/>
    <x v="0"/>
    <x v="2"/>
    <x v="30"/>
  </r>
  <r>
    <n v="2051"/>
    <x v="2051"/>
    <x v="2049"/>
    <n v="8000"/>
    <n v="10429"/>
    <x v="0"/>
    <x v="0"/>
    <x v="0"/>
    <n v="1388017937"/>
    <n v="1385425937"/>
    <x v="0"/>
    <n v="242"/>
    <x v="0"/>
    <x v="30"/>
    <n v="130.36250000000001"/>
    <x v="0"/>
    <x v="2"/>
    <x v="30"/>
  </r>
  <r>
    <n v="2052"/>
    <x v="2052"/>
    <x v="2050"/>
    <n v="50000"/>
    <n v="176524"/>
    <x v="0"/>
    <x v="0"/>
    <x v="0"/>
    <n v="1455933653"/>
    <n v="1452045653"/>
    <x v="0"/>
    <n v="541"/>
    <x v="0"/>
    <x v="30"/>
    <n v="353.048"/>
    <x v="0"/>
    <x v="2"/>
    <x v="30"/>
  </r>
  <r>
    <n v="2053"/>
    <x v="2053"/>
    <x v="2051"/>
    <n v="5000"/>
    <n v="5051"/>
    <x v="0"/>
    <x v="0"/>
    <x v="0"/>
    <n v="1448466551"/>
    <n v="1445870951"/>
    <x v="0"/>
    <n v="121"/>
    <x v="0"/>
    <x v="30"/>
    <n v="101.02"/>
    <x v="0"/>
    <x v="2"/>
    <x v="30"/>
  </r>
  <r>
    <n v="2054"/>
    <x v="2054"/>
    <x v="2052"/>
    <n v="35000"/>
    <n v="39757"/>
    <x v="0"/>
    <x v="1"/>
    <x v="1"/>
    <n v="1399033810"/>
    <n v="1396441810"/>
    <x v="0"/>
    <n v="621"/>
    <x v="0"/>
    <x v="30"/>
    <n v="113.59142857142857"/>
    <x v="0"/>
    <x v="2"/>
    <x v="30"/>
  </r>
  <r>
    <n v="2055"/>
    <x v="2055"/>
    <x v="2053"/>
    <n v="6000"/>
    <n v="10045"/>
    <x v="0"/>
    <x v="0"/>
    <x v="0"/>
    <n v="1417579200"/>
    <n v="1415031043"/>
    <x v="0"/>
    <n v="101"/>
    <x v="0"/>
    <x v="30"/>
    <n v="167.41666666666666"/>
    <x v="0"/>
    <x v="2"/>
    <x v="30"/>
  </r>
  <r>
    <n v="2056"/>
    <x v="2056"/>
    <x v="2054"/>
    <n v="50000"/>
    <n v="76726"/>
    <x v="0"/>
    <x v="0"/>
    <x v="0"/>
    <n v="1366222542"/>
    <n v="1363630542"/>
    <x v="0"/>
    <n v="554"/>
    <x v="0"/>
    <x v="30"/>
    <n v="153.452"/>
    <x v="0"/>
    <x v="2"/>
    <x v="30"/>
  </r>
  <r>
    <n v="2057"/>
    <x v="2057"/>
    <x v="2055"/>
    <n v="15000"/>
    <n v="30334.83"/>
    <x v="0"/>
    <x v="1"/>
    <x v="1"/>
    <n v="1456487532"/>
    <n v="1453895532"/>
    <x v="0"/>
    <n v="666"/>
    <x v="0"/>
    <x v="30"/>
    <n v="202.23220000000001"/>
    <x v="0"/>
    <x v="2"/>
    <x v="30"/>
  </r>
  <r>
    <n v="2058"/>
    <x v="2058"/>
    <x v="2056"/>
    <n v="2560"/>
    <n v="4308"/>
    <x v="0"/>
    <x v="1"/>
    <x v="1"/>
    <n v="1425326400"/>
    <n v="1421916830"/>
    <x v="0"/>
    <n v="410"/>
    <x v="0"/>
    <x v="30"/>
    <n v="168.28125"/>
    <x v="0"/>
    <x v="2"/>
    <x v="30"/>
  </r>
  <r>
    <n v="2059"/>
    <x v="2059"/>
    <x v="2057"/>
    <n v="30000"/>
    <n v="43037"/>
    <x v="0"/>
    <x v="0"/>
    <x v="0"/>
    <n v="1454277540"/>
    <n v="1450880854"/>
    <x v="0"/>
    <n v="375"/>
    <x v="0"/>
    <x v="30"/>
    <n v="143.45666666666668"/>
    <x v="0"/>
    <x v="2"/>
    <x v="30"/>
  </r>
  <r>
    <n v="2060"/>
    <x v="2060"/>
    <x v="2058"/>
    <n v="25000"/>
    <n v="49100"/>
    <x v="0"/>
    <x v="0"/>
    <x v="0"/>
    <n v="1406129150"/>
    <n v="1400945150"/>
    <x v="0"/>
    <n v="1364"/>
    <x v="0"/>
    <x v="30"/>
    <n v="196.4"/>
    <x v="0"/>
    <x v="2"/>
    <x v="30"/>
  </r>
  <r>
    <n v="2061"/>
    <x v="2061"/>
    <x v="2059"/>
    <n v="5000"/>
    <n v="5396"/>
    <x v="0"/>
    <x v="0"/>
    <x v="0"/>
    <n v="1483208454"/>
    <n v="1480616454"/>
    <x v="0"/>
    <n v="35"/>
    <x v="0"/>
    <x v="30"/>
    <n v="107.91999999999999"/>
    <x v="0"/>
    <x v="2"/>
    <x v="30"/>
  </r>
  <r>
    <n v="2062"/>
    <x v="2062"/>
    <x v="2060"/>
    <n v="100000"/>
    <n v="114977"/>
    <x v="0"/>
    <x v="8"/>
    <x v="7"/>
    <n v="1458807098"/>
    <n v="1456218698"/>
    <x v="0"/>
    <n v="203"/>
    <x v="0"/>
    <x v="30"/>
    <n v="114.97699999999999"/>
    <x v="0"/>
    <x v="2"/>
    <x v="30"/>
  </r>
  <r>
    <n v="2063"/>
    <x v="2063"/>
    <x v="2061"/>
    <n v="4000"/>
    <n v="5922"/>
    <x v="0"/>
    <x v="12"/>
    <x v="3"/>
    <n v="1463333701"/>
    <n v="1460482501"/>
    <x v="0"/>
    <n v="49"/>
    <x v="0"/>
    <x v="30"/>
    <n v="148.04999999999998"/>
    <x v="0"/>
    <x v="2"/>
    <x v="30"/>
  </r>
  <r>
    <n v="2064"/>
    <x v="2064"/>
    <x v="2062"/>
    <n v="261962"/>
    <n v="500784.27"/>
    <x v="0"/>
    <x v="0"/>
    <x v="0"/>
    <n v="1370001600"/>
    <n v="1366879523"/>
    <x v="0"/>
    <n v="5812"/>
    <x v="0"/>
    <x v="30"/>
    <n v="191.16676082790633"/>
    <x v="0"/>
    <x v="2"/>
    <x v="30"/>
  </r>
  <r>
    <n v="2065"/>
    <x v="2065"/>
    <x v="2063"/>
    <n v="40000"/>
    <n v="79686.05"/>
    <x v="0"/>
    <x v="1"/>
    <x v="1"/>
    <n v="1387958429"/>
    <n v="1385366429"/>
    <x v="0"/>
    <n v="1556"/>
    <x v="0"/>
    <x v="30"/>
    <n v="199.215125"/>
    <x v="0"/>
    <x v="2"/>
    <x v="30"/>
  </r>
  <r>
    <n v="2066"/>
    <x v="2066"/>
    <x v="2064"/>
    <n v="2000"/>
    <n v="4372"/>
    <x v="0"/>
    <x v="0"/>
    <x v="0"/>
    <n v="1408818683"/>
    <n v="1406226683"/>
    <x v="0"/>
    <n v="65"/>
    <x v="0"/>
    <x v="30"/>
    <n v="218.6"/>
    <x v="0"/>
    <x v="2"/>
    <x v="30"/>
  </r>
  <r>
    <n v="2067"/>
    <x v="2067"/>
    <x v="2065"/>
    <n v="495"/>
    <n v="628"/>
    <x v="0"/>
    <x v="1"/>
    <x v="1"/>
    <n v="1432499376"/>
    <n v="1429648176"/>
    <x v="0"/>
    <n v="10"/>
    <x v="0"/>
    <x v="30"/>
    <n v="126.86868686868686"/>
    <x v="0"/>
    <x v="2"/>
    <x v="30"/>
  </r>
  <r>
    <n v="2068"/>
    <x v="2068"/>
    <x v="2066"/>
    <n v="25000"/>
    <n v="26305.97"/>
    <x v="0"/>
    <x v="0"/>
    <x v="0"/>
    <n v="1476994315"/>
    <n v="1474402315"/>
    <x v="0"/>
    <n v="76"/>
    <x v="0"/>
    <x v="30"/>
    <n v="105.22388000000001"/>
    <x v="0"/>
    <x v="2"/>
    <x v="30"/>
  </r>
  <r>
    <n v="2069"/>
    <x v="2069"/>
    <x v="2067"/>
    <n v="50000"/>
    <n v="64203.33"/>
    <x v="0"/>
    <x v="0"/>
    <x v="0"/>
    <n v="1451776791"/>
    <n v="1449098391"/>
    <x v="0"/>
    <n v="263"/>
    <x v="0"/>
    <x v="30"/>
    <n v="128.40666000000002"/>
    <x v="0"/>
    <x v="2"/>
    <x v="30"/>
  </r>
  <r>
    <n v="2070"/>
    <x v="2070"/>
    <x v="2068"/>
    <n v="125000"/>
    <n v="396659"/>
    <x v="0"/>
    <x v="12"/>
    <x v="3"/>
    <n v="1467128723"/>
    <n v="1464536723"/>
    <x v="0"/>
    <n v="1530"/>
    <x v="0"/>
    <x v="30"/>
    <n v="317.3272"/>
    <x v="0"/>
    <x v="2"/>
    <x v="30"/>
  </r>
  <r>
    <n v="2071"/>
    <x v="2071"/>
    <x v="2069"/>
    <n v="20000"/>
    <n v="56146"/>
    <x v="0"/>
    <x v="0"/>
    <x v="0"/>
    <n v="1475390484"/>
    <n v="1471502484"/>
    <x v="0"/>
    <n v="278"/>
    <x v="0"/>
    <x v="30"/>
    <n v="280.73"/>
    <x v="0"/>
    <x v="2"/>
    <x v="30"/>
  </r>
  <r>
    <n v="2072"/>
    <x v="2072"/>
    <x v="2070"/>
    <n v="71500"/>
    <n v="79173"/>
    <x v="0"/>
    <x v="0"/>
    <x v="0"/>
    <n v="1462629432"/>
    <n v="1460037432"/>
    <x v="0"/>
    <n v="350"/>
    <x v="0"/>
    <x v="30"/>
    <n v="110.73146853146854"/>
    <x v="0"/>
    <x v="2"/>
    <x v="30"/>
  </r>
  <r>
    <n v="2073"/>
    <x v="2073"/>
    <x v="2071"/>
    <n v="100000"/>
    <n v="152604.29999999999"/>
    <x v="0"/>
    <x v="0"/>
    <x v="0"/>
    <n v="1431100918"/>
    <n v="1427212918"/>
    <x v="0"/>
    <n v="470"/>
    <x v="0"/>
    <x v="30"/>
    <n v="152.60429999999999"/>
    <x v="0"/>
    <x v="2"/>
    <x v="30"/>
  </r>
  <r>
    <n v="2074"/>
    <x v="2074"/>
    <x v="2072"/>
    <n v="600"/>
    <n v="615"/>
    <x v="0"/>
    <x v="0"/>
    <x v="0"/>
    <n v="1462564182"/>
    <n v="1459972182"/>
    <x v="0"/>
    <n v="3"/>
    <x v="0"/>
    <x v="30"/>
    <n v="102.49999999999999"/>
    <x v="0"/>
    <x v="2"/>
    <x v="30"/>
  </r>
  <r>
    <n v="2075"/>
    <x v="2075"/>
    <x v="2073"/>
    <n v="9999"/>
    <n v="167820.6"/>
    <x v="0"/>
    <x v="0"/>
    <x v="0"/>
    <n v="1374769288"/>
    <n v="1372177288"/>
    <x v="0"/>
    <n v="8200"/>
    <x v="0"/>
    <x v="30"/>
    <n v="1678.3738373837384"/>
    <x v="0"/>
    <x v="2"/>
    <x v="30"/>
  </r>
  <r>
    <n v="2076"/>
    <x v="2076"/>
    <x v="2074"/>
    <n v="179000"/>
    <n v="972594.99"/>
    <x v="0"/>
    <x v="1"/>
    <x v="1"/>
    <n v="1406149689"/>
    <n v="1402693689"/>
    <x v="0"/>
    <n v="8359"/>
    <x v="0"/>
    <x v="30"/>
    <n v="543.349156424581"/>
    <x v="0"/>
    <x v="2"/>
    <x v="30"/>
  </r>
  <r>
    <n v="2077"/>
    <x v="2077"/>
    <x v="2075"/>
    <n v="50000"/>
    <n v="57754"/>
    <x v="0"/>
    <x v="0"/>
    <x v="0"/>
    <n v="1433538000"/>
    <n v="1428541276"/>
    <x v="0"/>
    <n v="188"/>
    <x v="0"/>
    <x v="30"/>
    <n v="115.50800000000001"/>
    <x v="0"/>
    <x v="2"/>
    <x v="30"/>
  </r>
  <r>
    <n v="2078"/>
    <x v="2078"/>
    <x v="2076"/>
    <n v="20000"/>
    <n v="26241"/>
    <x v="0"/>
    <x v="3"/>
    <x v="3"/>
    <n v="1482085857"/>
    <n v="1479493857"/>
    <x v="0"/>
    <n v="48"/>
    <x v="0"/>
    <x v="30"/>
    <n v="131.20499999999998"/>
    <x v="0"/>
    <x v="2"/>
    <x v="30"/>
  </r>
  <r>
    <n v="2079"/>
    <x v="2079"/>
    <x v="2077"/>
    <n v="10000"/>
    <n v="28817"/>
    <x v="0"/>
    <x v="1"/>
    <x v="1"/>
    <n v="1435258800"/>
    <n v="1432659793"/>
    <x v="0"/>
    <n v="607"/>
    <x v="0"/>
    <x v="30"/>
    <n v="288.17"/>
    <x v="0"/>
    <x v="2"/>
    <x v="30"/>
  </r>
  <r>
    <n v="2080"/>
    <x v="2080"/>
    <x v="2078"/>
    <n v="1000"/>
    <n v="5078"/>
    <x v="0"/>
    <x v="0"/>
    <x v="0"/>
    <n v="1447286300"/>
    <n v="1444690700"/>
    <x v="0"/>
    <n v="50"/>
    <x v="0"/>
    <x v="30"/>
    <n v="507.8"/>
    <x v="0"/>
    <x v="2"/>
    <x v="30"/>
  </r>
  <r>
    <n v="2081"/>
    <x v="2081"/>
    <x v="2079"/>
    <n v="3500"/>
    <n v="4010"/>
    <x v="0"/>
    <x v="0"/>
    <x v="0"/>
    <n v="1337144340"/>
    <n v="1333597555"/>
    <x v="0"/>
    <n v="55"/>
    <x v="0"/>
    <x v="14"/>
    <n v="114.57142857142857"/>
    <x v="0"/>
    <x v="4"/>
    <x v="14"/>
  </r>
  <r>
    <n v="2082"/>
    <x v="2082"/>
    <x v="2080"/>
    <n v="1500"/>
    <n v="1661"/>
    <x v="0"/>
    <x v="0"/>
    <x v="0"/>
    <n v="1322106796"/>
    <n v="1316919196"/>
    <x v="0"/>
    <n v="38"/>
    <x v="0"/>
    <x v="14"/>
    <n v="110.73333333333333"/>
    <x v="0"/>
    <x v="4"/>
    <x v="14"/>
  </r>
  <r>
    <n v="2083"/>
    <x v="2083"/>
    <x v="2081"/>
    <n v="750"/>
    <n v="850"/>
    <x v="0"/>
    <x v="0"/>
    <x v="0"/>
    <n v="1338830395"/>
    <n v="1336238395"/>
    <x v="0"/>
    <n v="25"/>
    <x v="0"/>
    <x v="14"/>
    <n v="113.33333333333333"/>
    <x v="0"/>
    <x v="4"/>
    <x v="14"/>
  </r>
  <r>
    <n v="2084"/>
    <x v="2084"/>
    <x v="2082"/>
    <n v="3000"/>
    <n v="3250"/>
    <x v="0"/>
    <x v="0"/>
    <x v="0"/>
    <n v="1399186740"/>
    <n v="1396468782"/>
    <x v="0"/>
    <n v="46"/>
    <x v="0"/>
    <x v="14"/>
    <n v="108.33333333333333"/>
    <x v="0"/>
    <x v="4"/>
    <x v="14"/>
  </r>
  <r>
    <n v="2085"/>
    <x v="2085"/>
    <x v="2083"/>
    <n v="6000"/>
    <n v="7412"/>
    <x v="0"/>
    <x v="0"/>
    <x v="0"/>
    <n v="1342382587"/>
    <n v="1339790587"/>
    <x v="0"/>
    <n v="83"/>
    <x v="0"/>
    <x v="14"/>
    <n v="123.53333333333335"/>
    <x v="0"/>
    <x v="4"/>
    <x v="14"/>
  </r>
  <r>
    <n v="2086"/>
    <x v="2086"/>
    <x v="2084"/>
    <n v="4000"/>
    <n v="4028"/>
    <x v="0"/>
    <x v="0"/>
    <x v="0"/>
    <n v="1323838740"/>
    <n v="1321200332"/>
    <x v="0"/>
    <n v="35"/>
    <x v="0"/>
    <x v="14"/>
    <n v="100.69999999999999"/>
    <x v="0"/>
    <x v="4"/>
    <x v="14"/>
  </r>
  <r>
    <n v="2087"/>
    <x v="2087"/>
    <x v="2085"/>
    <n v="1500"/>
    <n v="1553"/>
    <x v="0"/>
    <x v="0"/>
    <x v="0"/>
    <n v="1315457658"/>
    <n v="1312865658"/>
    <x v="0"/>
    <n v="25"/>
    <x v="0"/>
    <x v="14"/>
    <n v="103.53333333333335"/>
    <x v="0"/>
    <x v="4"/>
    <x v="14"/>
  </r>
  <r>
    <n v="2088"/>
    <x v="2088"/>
    <x v="2086"/>
    <n v="3000"/>
    <n v="3465.32"/>
    <x v="0"/>
    <x v="0"/>
    <x v="0"/>
    <n v="1284177540"/>
    <n v="1281028152"/>
    <x v="0"/>
    <n v="75"/>
    <x v="0"/>
    <x v="14"/>
    <n v="115.51066666666668"/>
    <x v="0"/>
    <x v="4"/>
    <x v="14"/>
  </r>
  <r>
    <n v="2089"/>
    <x v="2089"/>
    <x v="2087"/>
    <n v="2500"/>
    <n v="3010.01"/>
    <x v="0"/>
    <x v="0"/>
    <x v="0"/>
    <n v="1375408194"/>
    <n v="1372384194"/>
    <x v="0"/>
    <n v="62"/>
    <x v="0"/>
    <x v="14"/>
    <n v="120.4004"/>
    <x v="0"/>
    <x v="4"/>
    <x v="14"/>
  </r>
  <r>
    <n v="2090"/>
    <x v="2090"/>
    <x v="2088"/>
    <n v="8000"/>
    <n v="9203.23"/>
    <x v="0"/>
    <x v="0"/>
    <x v="0"/>
    <n v="1361696955"/>
    <n v="1359104955"/>
    <x v="0"/>
    <n v="160"/>
    <x v="0"/>
    <x v="14"/>
    <n v="115.040375"/>
    <x v="0"/>
    <x v="4"/>
    <x v="14"/>
  </r>
  <r>
    <n v="2091"/>
    <x v="2091"/>
    <x v="2089"/>
    <n v="18000"/>
    <n v="21684.2"/>
    <x v="0"/>
    <x v="0"/>
    <x v="0"/>
    <n v="1299009600"/>
    <n v="1294818278"/>
    <x v="0"/>
    <n v="246"/>
    <x v="0"/>
    <x v="14"/>
    <n v="120.46777777777777"/>
    <x v="0"/>
    <x v="4"/>
    <x v="14"/>
  </r>
  <r>
    <n v="2092"/>
    <x v="2092"/>
    <x v="2090"/>
    <n v="6000"/>
    <n v="6077"/>
    <x v="0"/>
    <x v="0"/>
    <x v="0"/>
    <n v="1318006732"/>
    <n v="1312822732"/>
    <x v="0"/>
    <n v="55"/>
    <x v="0"/>
    <x v="14"/>
    <n v="101.28333333333333"/>
    <x v="0"/>
    <x v="4"/>
    <x v="14"/>
  </r>
  <r>
    <n v="2093"/>
    <x v="2093"/>
    <x v="2091"/>
    <n v="1500"/>
    <n v="1537"/>
    <x v="0"/>
    <x v="0"/>
    <x v="0"/>
    <n v="1356211832"/>
    <n v="1351024232"/>
    <x v="0"/>
    <n v="23"/>
    <x v="0"/>
    <x v="14"/>
    <n v="102.46666666666667"/>
    <x v="0"/>
    <x v="4"/>
    <x v="14"/>
  </r>
  <r>
    <n v="2094"/>
    <x v="2094"/>
    <x v="2092"/>
    <n v="3500"/>
    <n v="4219"/>
    <x v="0"/>
    <x v="0"/>
    <x v="0"/>
    <n v="1330916400"/>
    <n v="1327969730"/>
    <x v="0"/>
    <n v="72"/>
    <x v="0"/>
    <x v="14"/>
    <n v="120.54285714285714"/>
    <x v="0"/>
    <x v="4"/>
    <x v="14"/>
  </r>
  <r>
    <n v="2095"/>
    <x v="2095"/>
    <x v="2093"/>
    <n v="2500"/>
    <n v="2500"/>
    <x v="0"/>
    <x v="0"/>
    <x v="0"/>
    <n v="1317576973"/>
    <n v="1312392973"/>
    <x v="0"/>
    <n v="22"/>
    <x v="0"/>
    <x v="14"/>
    <n v="100"/>
    <x v="0"/>
    <x v="4"/>
    <x v="14"/>
  </r>
  <r>
    <n v="2096"/>
    <x v="2096"/>
    <x v="2094"/>
    <n v="600"/>
    <n v="610"/>
    <x v="0"/>
    <x v="0"/>
    <x v="0"/>
    <n v="1351223940"/>
    <n v="1349892735"/>
    <x v="0"/>
    <n v="14"/>
    <x v="0"/>
    <x v="14"/>
    <n v="101.66666666666666"/>
    <x v="0"/>
    <x v="4"/>
    <x v="14"/>
  </r>
  <r>
    <n v="2097"/>
    <x v="2097"/>
    <x v="2095"/>
    <n v="3000"/>
    <n v="3000"/>
    <x v="0"/>
    <x v="0"/>
    <x v="0"/>
    <n v="1322751735"/>
    <n v="1317564135"/>
    <x v="0"/>
    <n v="38"/>
    <x v="0"/>
    <x v="14"/>
    <n v="100"/>
    <x v="0"/>
    <x v="4"/>
    <x v="14"/>
  </r>
  <r>
    <n v="2098"/>
    <x v="2098"/>
    <x v="2096"/>
    <n v="6000"/>
    <n v="6020"/>
    <x v="0"/>
    <x v="0"/>
    <x v="0"/>
    <n v="1331174635"/>
    <n v="1328582635"/>
    <x v="0"/>
    <n v="32"/>
    <x v="0"/>
    <x v="14"/>
    <n v="100.33333333333334"/>
    <x v="0"/>
    <x v="4"/>
    <x v="14"/>
  </r>
  <r>
    <n v="2099"/>
    <x v="2099"/>
    <x v="2097"/>
    <n v="3000"/>
    <n v="3971"/>
    <x v="0"/>
    <x v="0"/>
    <x v="0"/>
    <n v="1435808400"/>
    <n v="1434650084"/>
    <x v="0"/>
    <n v="63"/>
    <x v="0"/>
    <x v="14"/>
    <n v="132.36666666666667"/>
    <x v="0"/>
    <x v="4"/>
    <x v="14"/>
  </r>
  <r>
    <n v="2100"/>
    <x v="2100"/>
    <x v="2098"/>
    <n v="600"/>
    <n v="820"/>
    <x v="0"/>
    <x v="0"/>
    <x v="0"/>
    <n v="1341028740"/>
    <n v="1339704141"/>
    <x v="0"/>
    <n v="27"/>
    <x v="0"/>
    <x v="14"/>
    <n v="136.66666666666666"/>
    <x v="0"/>
    <x v="4"/>
    <x v="14"/>
  </r>
  <r>
    <n v="2101"/>
    <x v="2101"/>
    <x v="2099"/>
    <n v="2000"/>
    <n v="2265"/>
    <x v="0"/>
    <x v="0"/>
    <x v="0"/>
    <n v="1329104114"/>
    <n v="1323920114"/>
    <x v="0"/>
    <n v="44"/>
    <x v="0"/>
    <x v="14"/>
    <n v="113.25"/>
    <x v="0"/>
    <x v="4"/>
    <x v="14"/>
  </r>
  <r>
    <n v="2102"/>
    <x v="2102"/>
    <x v="2100"/>
    <n v="1000"/>
    <n v="1360"/>
    <x v="0"/>
    <x v="0"/>
    <x v="0"/>
    <n v="1304628648"/>
    <n v="1302036648"/>
    <x v="0"/>
    <n v="38"/>
    <x v="0"/>
    <x v="14"/>
    <n v="136"/>
    <x v="0"/>
    <x v="4"/>
    <x v="14"/>
  </r>
  <r>
    <n v="2103"/>
    <x v="2103"/>
    <x v="2101"/>
    <n v="7777"/>
    <n v="11364"/>
    <x v="0"/>
    <x v="0"/>
    <x v="0"/>
    <n v="1352488027"/>
    <n v="1349892427"/>
    <x v="0"/>
    <n v="115"/>
    <x v="0"/>
    <x v="14"/>
    <n v="146.12318374694613"/>
    <x v="0"/>
    <x v="4"/>
    <x v="14"/>
  </r>
  <r>
    <n v="2104"/>
    <x v="2104"/>
    <x v="2102"/>
    <n v="800"/>
    <n v="1036"/>
    <x v="0"/>
    <x v="0"/>
    <x v="0"/>
    <n v="1369958400"/>
    <n v="1367286434"/>
    <x v="0"/>
    <n v="37"/>
    <x v="0"/>
    <x v="14"/>
    <n v="129.5"/>
    <x v="0"/>
    <x v="4"/>
    <x v="14"/>
  </r>
  <r>
    <n v="2105"/>
    <x v="2105"/>
    <x v="2103"/>
    <n v="2000"/>
    <n v="5080"/>
    <x v="0"/>
    <x v="0"/>
    <x v="0"/>
    <n v="1416542400"/>
    <n v="1415472953"/>
    <x v="0"/>
    <n v="99"/>
    <x v="0"/>
    <x v="14"/>
    <n v="254"/>
    <x v="0"/>
    <x v="4"/>
    <x v="14"/>
  </r>
  <r>
    <n v="2106"/>
    <x v="2106"/>
    <x v="2104"/>
    <n v="2200"/>
    <n v="2355"/>
    <x v="0"/>
    <x v="0"/>
    <x v="0"/>
    <n v="1359176974"/>
    <n v="1356584974"/>
    <x v="0"/>
    <n v="44"/>
    <x v="0"/>
    <x v="14"/>
    <n v="107.04545454545456"/>
    <x v="0"/>
    <x v="4"/>
    <x v="14"/>
  </r>
  <r>
    <n v="2107"/>
    <x v="2107"/>
    <x v="2105"/>
    <n v="2000"/>
    <n v="2154.66"/>
    <x v="0"/>
    <x v="0"/>
    <x v="0"/>
    <n v="1415815393"/>
    <n v="1413997393"/>
    <x v="0"/>
    <n v="58"/>
    <x v="0"/>
    <x v="14"/>
    <n v="107.73299999999999"/>
    <x v="0"/>
    <x v="4"/>
    <x v="14"/>
  </r>
  <r>
    <n v="2108"/>
    <x v="2108"/>
    <x v="2106"/>
    <n v="16000"/>
    <n v="17170"/>
    <x v="0"/>
    <x v="0"/>
    <x v="0"/>
    <n v="1347249300"/>
    <n v="1344917580"/>
    <x v="0"/>
    <n v="191"/>
    <x v="0"/>
    <x v="14"/>
    <n v="107.31250000000001"/>
    <x v="0"/>
    <x v="4"/>
    <x v="14"/>
  </r>
  <r>
    <n v="2109"/>
    <x v="2109"/>
    <x v="2107"/>
    <n v="4000"/>
    <n v="4261"/>
    <x v="0"/>
    <x v="0"/>
    <x v="0"/>
    <n v="1436115617"/>
    <n v="1433523617"/>
    <x v="0"/>
    <n v="40"/>
    <x v="0"/>
    <x v="14"/>
    <n v="106.52500000000001"/>
    <x v="0"/>
    <x v="4"/>
    <x v="14"/>
  </r>
  <r>
    <n v="2110"/>
    <x v="2110"/>
    <x v="2108"/>
    <n v="2000"/>
    <n v="2007"/>
    <x v="0"/>
    <x v="0"/>
    <x v="0"/>
    <n v="1401253140"/>
    <n v="1398873969"/>
    <x v="0"/>
    <n v="38"/>
    <x v="0"/>
    <x v="14"/>
    <n v="100.35000000000001"/>
    <x v="0"/>
    <x v="4"/>
    <x v="14"/>
  </r>
  <r>
    <n v="2111"/>
    <x v="2111"/>
    <x v="2109"/>
    <n v="2000"/>
    <n v="2130"/>
    <x v="0"/>
    <x v="0"/>
    <x v="0"/>
    <n v="1313370000"/>
    <n v="1307594625"/>
    <x v="0"/>
    <n v="39"/>
    <x v="0"/>
    <x v="14"/>
    <n v="106.5"/>
    <x v="0"/>
    <x v="4"/>
    <x v="14"/>
  </r>
  <r>
    <n v="2112"/>
    <x v="2112"/>
    <x v="2110"/>
    <n v="300"/>
    <n v="300"/>
    <x v="0"/>
    <x v="0"/>
    <x v="0"/>
    <n v="1366064193"/>
    <n v="1364854593"/>
    <x v="0"/>
    <n v="11"/>
    <x v="0"/>
    <x v="14"/>
    <n v="100"/>
    <x v="0"/>
    <x v="4"/>
    <x v="14"/>
  </r>
  <r>
    <n v="2113"/>
    <x v="2113"/>
    <x v="2111"/>
    <n v="7000"/>
    <n v="7340"/>
    <x v="0"/>
    <x v="0"/>
    <x v="0"/>
    <n v="1411505176"/>
    <n v="1408481176"/>
    <x v="0"/>
    <n v="107"/>
    <x v="0"/>
    <x v="14"/>
    <n v="104.85714285714285"/>
    <x v="0"/>
    <x v="4"/>
    <x v="14"/>
  </r>
  <r>
    <n v="2114"/>
    <x v="2114"/>
    <x v="2112"/>
    <n v="5000"/>
    <n v="5235"/>
    <x v="0"/>
    <x v="0"/>
    <x v="0"/>
    <n v="1291870740"/>
    <n v="1286480070"/>
    <x v="0"/>
    <n v="147"/>
    <x v="0"/>
    <x v="14"/>
    <n v="104.69999999999999"/>
    <x v="0"/>
    <x v="4"/>
    <x v="14"/>
  </r>
  <r>
    <n v="2115"/>
    <x v="2115"/>
    <x v="2113"/>
    <n v="1500"/>
    <n v="3385"/>
    <x v="0"/>
    <x v="0"/>
    <x v="0"/>
    <n v="1298167001"/>
    <n v="1295575001"/>
    <x v="0"/>
    <n v="36"/>
    <x v="0"/>
    <x v="14"/>
    <n v="225.66666666666669"/>
    <x v="0"/>
    <x v="4"/>
    <x v="14"/>
  </r>
  <r>
    <n v="2116"/>
    <x v="2116"/>
    <x v="2114"/>
    <n v="48000"/>
    <n v="48434"/>
    <x v="0"/>
    <x v="0"/>
    <x v="0"/>
    <n v="1349203203"/>
    <n v="1345056003"/>
    <x v="0"/>
    <n v="92"/>
    <x v="0"/>
    <x v="14"/>
    <n v="100.90416666666667"/>
    <x v="0"/>
    <x v="4"/>
    <x v="14"/>
  </r>
  <r>
    <n v="2117"/>
    <x v="2117"/>
    <x v="2115"/>
    <n v="1200"/>
    <n v="1773"/>
    <x v="0"/>
    <x v="0"/>
    <x v="0"/>
    <n v="1445921940"/>
    <n v="1444699549"/>
    <x v="0"/>
    <n v="35"/>
    <x v="0"/>
    <x v="14"/>
    <n v="147.75"/>
    <x v="0"/>
    <x v="4"/>
    <x v="14"/>
  </r>
  <r>
    <n v="2118"/>
    <x v="2118"/>
    <x v="2116"/>
    <n v="1000"/>
    <n v="1346.11"/>
    <x v="0"/>
    <x v="0"/>
    <x v="0"/>
    <n v="1311538136"/>
    <n v="1308946136"/>
    <x v="0"/>
    <n v="17"/>
    <x v="0"/>
    <x v="14"/>
    <n v="134.61099999999999"/>
    <x v="0"/>
    <x v="4"/>
    <x v="14"/>
  </r>
  <r>
    <n v="2119"/>
    <x v="2119"/>
    <x v="2117"/>
    <n v="2000"/>
    <n v="2015"/>
    <x v="0"/>
    <x v="0"/>
    <x v="0"/>
    <n v="1345086445"/>
    <n v="1342494445"/>
    <x v="0"/>
    <n v="22"/>
    <x v="0"/>
    <x v="14"/>
    <n v="100.75"/>
    <x v="0"/>
    <x v="4"/>
    <x v="14"/>
  </r>
  <r>
    <n v="2120"/>
    <x v="2120"/>
    <x v="2118"/>
    <n v="8000"/>
    <n v="8070.43"/>
    <x v="0"/>
    <x v="0"/>
    <x v="0"/>
    <n v="1388617736"/>
    <n v="1384384136"/>
    <x v="0"/>
    <n v="69"/>
    <x v="0"/>
    <x v="14"/>
    <n v="100.880375"/>
    <x v="0"/>
    <x v="4"/>
    <x v="14"/>
  </r>
  <r>
    <n v="2121"/>
    <x v="2121"/>
    <x v="2119"/>
    <n v="50000"/>
    <n v="284"/>
    <x v="2"/>
    <x v="16"/>
    <x v="11"/>
    <n v="1484156948"/>
    <n v="1481564948"/>
    <x v="0"/>
    <n v="10"/>
    <x v="1"/>
    <x v="17"/>
    <n v="0.56800000000000006"/>
    <x v="0"/>
    <x v="6"/>
    <x v="17"/>
  </r>
  <r>
    <n v="2122"/>
    <x v="2122"/>
    <x v="2120"/>
    <n v="80000"/>
    <n v="310"/>
    <x v="2"/>
    <x v="14"/>
    <x v="10"/>
    <n v="1483773169"/>
    <n v="1481181169"/>
    <x v="0"/>
    <n v="3"/>
    <x v="1"/>
    <x v="17"/>
    <n v="0.38750000000000001"/>
    <x v="0"/>
    <x v="6"/>
    <x v="17"/>
  </r>
  <r>
    <n v="2123"/>
    <x v="2123"/>
    <x v="2121"/>
    <n v="500"/>
    <n v="50"/>
    <x v="2"/>
    <x v="0"/>
    <x v="0"/>
    <n v="1268636340"/>
    <n v="1263982307"/>
    <x v="0"/>
    <n v="5"/>
    <x v="1"/>
    <x v="17"/>
    <n v="10"/>
    <x v="0"/>
    <x v="6"/>
    <x v="17"/>
  </r>
  <r>
    <n v="2124"/>
    <x v="2124"/>
    <x v="2122"/>
    <n v="1100"/>
    <n v="115"/>
    <x v="2"/>
    <x v="0"/>
    <x v="0"/>
    <n v="1291093200"/>
    <n v="1286930435"/>
    <x v="0"/>
    <n v="5"/>
    <x v="1"/>
    <x v="17"/>
    <n v="10.454545454545453"/>
    <x v="0"/>
    <x v="6"/>
    <x v="17"/>
  </r>
  <r>
    <n v="2125"/>
    <x v="2125"/>
    <x v="2123"/>
    <n v="60000"/>
    <n v="852"/>
    <x v="2"/>
    <x v="0"/>
    <x v="0"/>
    <n v="1438734833"/>
    <n v="1436142833"/>
    <x v="0"/>
    <n v="27"/>
    <x v="1"/>
    <x v="17"/>
    <n v="1.4200000000000002"/>
    <x v="0"/>
    <x v="6"/>
    <x v="17"/>
  </r>
  <r>
    <n v="2126"/>
    <x v="2126"/>
    <x v="2124"/>
    <n v="20000"/>
    <n v="10"/>
    <x v="2"/>
    <x v="0"/>
    <x v="0"/>
    <n v="1418080887"/>
    <n v="1415488887"/>
    <x v="0"/>
    <n v="2"/>
    <x v="1"/>
    <x v="17"/>
    <n v="0.05"/>
    <x v="0"/>
    <x v="6"/>
    <x v="17"/>
  </r>
  <r>
    <n v="2127"/>
    <x v="2127"/>
    <x v="2125"/>
    <n v="28000"/>
    <n v="8076"/>
    <x v="2"/>
    <x v="1"/>
    <x v="1"/>
    <n v="1426158463"/>
    <n v="1423570063"/>
    <x v="0"/>
    <n v="236"/>
    <x v="1"/>
    <x v="17"/>
    <n v="28.842857142857142"/>
    <x v="0"/>
    <x v="6"/>
    <x v="17"/>
  </r>
  <r>
    <n v="2128"/>
    <x v="2128"/>
    <x v="2126"/>
    <n v="15000"/>
    <n v="25"/>
    <x v="2"/>
    <x v="5"/>
    <x v="5"/>
    <n v="1411324369"/>
    <n v="1406140369"/>
    <x v="0"/>
    <n v="1"/>
    <x v="1"/>
    <x v="17"/>
    <n v="0.16666666666666669"/>
    <x v="0"/>
    <x v="6"/>
    <x v="17"/>
  </r>
  <r>
    <n v="2129"/>
    <x v="2129"/>
    <x v="2127"/>
    <n v="2000"/>
    <n v="236"/>
    <x v="2"/>
    <x v="0"/>
    <x v="0"/>
    <n v="1457570100"/>
    <n v="1454978100"/>
    <x v="0"/>
    <n v="12"/>
    <x v="1"/>
    <x v="17"/>
    <n v="11.799999999999999"/>
    <x v="0"/>
    <x v="6"/>
    <x v="17"/>
  </r>
  <r>
    <n v="2130"/>
    <x v="2130"/>
    <x v="2128"/>
    <n v="42000"/>
    <n v="85"/>
    <x v="2"/>
    <x v="0"/>
    <x v="0"/>
    <n v="1408154663"/>
    <n v="1405130663"/>
    <x v="0"/>
    <n v="4"/>
    <x v="1"/>
    <x v="17"/>
    <n v="0.20238095238095236"/>
    <x v="0"/>
    <x v="6"/>
    <x v="17"/>
  </r>
  <r>
    <n v="2131"/>
    <x v="2131"/>
    <x v="2129"/>
    <n v="500"/>
    <n v="25"/>
    <x v="2"/>
    <x v="0"/>
    <x v="0"/>
    <n v="1436677091"/>
    <n v="1434085091"/>
    <x v="0"/>
    <n v="3"/>
    <x v="1"/>
    <x v="17"/>
    <n v="5"/>
    <x v="0"/>
    <x v="6"/>
    <x v="17"/>
  </r>
  <r>
    <n v="2132"/>
    <x v="2132"/>
    <x v="2130"/>
    <n v="100000"/>
    <n v="2112.9899999999998"/>
    <x v="2"/>
    <x v="0"/>
    <x v="0"/>
    <n v="1391427692"/>
    <n v="1388835692"/>
    <x v="0"/>
    <n v="99"/>
    <x v="1"/>
    <x v="17"/>
    <n v="2.1129899999999995"/>
    <x v="0"/>
    <x v="6"/>
    <x v="17"/>
  </r>
  <r>
    <n v="2133"/>
    <x v="2133"/>
    <x v="2131"/>
    <n v="1000"/>
    <n v="16"/>
    <x v="2"/>
    <x v="0"/>
    <x v="0"/>
    <n v="1303628340"/>
    <n v="1300328399"/>
    <x v="0"/>
    <n v="3"/>
    <x v="1"/>
    <x v="17"/>
    <n v="1.6"/>
    <x v="0"/>
    <x v="6"/>
    <x v="17"/>
  </r>
  <r>
    <n v="2134"/>
    <x v="2134"/>
    <x v="2132"/>
    <n v="6000"/>
    <n v="104"/>
    <x v="2"/>
    <x v="0"/>
    <x v="0"/>
    <n v="1367097391"/>
    <n v="1364505391"/>
    <x v="0"/>
    <n v="3"/>
    <x v="1"/>
    <x v="17"/>
    <n v="1.7333333333333332"/>
    <x v="0"/>
    <x v="6"/>
    <x v="17"/>
  </r>
  <r>
    <n v="2135"/>
    <x v="2135"/>
    <x v="2133"/>
    <n v="5000"/>
    <n v="478"/>
    <x v="2"/>
    <x v="0"/>
    <x v="0"/>
    <n v="1349392033"/>
    <n v="1346800033"/>
    <x v="0"/>
    <n v="22"/>
    <x v="1"/>
    <x v="17"/>
    <n v="9.56"/>
    <x v="0"/>
    <x v="6"/>
    <x v="17"/>
  </r>
  <r>
    <n v="2136"/>
    <x v="2136"/>
    <x v="2134"/>
    <n v="80000"/>
    <n v="47.69"/>
    <x v="2"/>
    <x v="0"/>
    <x v="0"/>
    <n v="1382184786"/>
    <n v="1379592786"/>
    <x v="0"/>
    <n v="4"/>
    <x v="1"/>
    <x v="17"/>
    <n v="5.9612499999999999E-2"/>
    <x v="0"/>
    <x v="6"/>
    <x v="17"/>
  </r>
  <r>
    <n v="2137"/>
    <x v="2137"/>
    <x v="2135"/>
    <n v="50000"/>
    <n v="14203"/>
    <x v="2"/>
    <x v="5"/>
    <x v="5"/>
    <n v="1417804229"/>
    <n v="1415212229"/>
    <x v="0"/>
    <n v="534"/>
    <x v="1"/>
    <x v="17"/>
    <n v="28.405999999999999"/>
    <x v="0"/>
    <x v="6"/>
    <x v="17"/>
  </r>
  <r>
    <n v="2138"/>
    <x v="2138"/>
    <x v="2136"/>
    <n v="1000"/>
    <n v="128"/>
    <x v="2"/>
    <x v="1"/>
    <x v="1"/>
    <n v="1383959939"/>
    <n v="1381364339"/>
    <x v="0"/>
    <n v="12"/>
    <x v="1"/>
    <x v="17"/>
    <n v="12.8"/>
    <x v="0"/>
    <x v="6"/>
    <x v="17"/>
  </r>
  <r>
    <n v="2139"/>
    <x v="2139"/>
    <x v="2137"/>
    <n v="30000"/>
    <n v="1626"/>
    <x v="2"/>
    <x v="0"/>
    <x v="0"/>
    <n v="1478196008"/>
    <n v="1475604008"/>
    <x v="0"/>
    <n v="56"/>
    <x v="1"/>
    <x v="17"/>
    <n v="5.42"/>
    <x v="0"/>
    <x v="6"/>
    <x v="17"/>
  </r>
  <r>
    <n v="2140"/>
    <x v="2140"/>
    <x v="2138"/>
    <n v="500000"/>
    <n v="560"/>
    <x v="2"/>
    <x v="0"/>
    <x v="0"/>
    <n v="1357934424"/>
    <n v="1355342424"/>
    <x v="0"/>
    <n v="11"/>
    <x v="1"/>
    <x v="17"/>
    <n v="0.11199999999999999"/>
    <x v="0"/>
    <x v="6"/>
    <x v="17"/>
  </r>
  <r>
    <n v="2141"/>
    <x v="2141"/>
    <x v="2139"/>
    <n v="15000"/>
    <n v="0"/>
    <x v="2"/>
    <x v="0"/>
    <x v="0"/>
    <n v="1415947159"/>
    <n v="1413351559"/>
    <x v="0"/>
    <n v="0"/>
    <x v="1"/>
    <x v="17"/>
    <n v="0"/>
    <x v="0"/>
    <x v="6"/>
    <x v="17"/>
  </r>
  <r>
    <n v="2142"/>
    <x v="2142"/>
    <x v="2140"/>
    <n v="10500"/>
    <n v="601"/>
    <x v="2"/>
    <x v="12"/>
    <x v="3"/>
    <n v="1451494210"/>
    <n v="1449075010"/>
    <x v="0"/>
    <n v="12"/>
    <x v="1"/>
    <x v="17"/>
    <n v="5.7238095238095239"/>
    <x v="0"/>
    <x v="6"/>
    <x v="17"/>
  </r>
  <r>
    <n v="2143"/>
    <x v="2143"/>
    <x v="2141"/>
    <n v="2000"/>
    <n v="225"/>
    <x v="2"/>
    <x v="0"/>
    <x v="0"/>
    <n v="1279738800"/>
    <n v="1275599812"/>
    <x v="0"/>
    <n v="5"/>
    <x v="1"/>
    <x v="17"/>
    <n v="11.25"/>
    <x v="0"/>
    <x v="6"/>
    <x v="17"/>
  </r>
  <r>
    <n v="2144"/>
    <x v="2144"/>
    <x v="2142"/>
    <n v="35500"/>
    <n v="607"/>
    <x v="2"/>
    <x v="0"/>
    <x v="0"/>
    <n v="1379164040"/>
    <n v="1376399240"/>
    <x v="0"/>
    <n v="24"/>
    <x v="1"/>
    <x v="17"/>
    <n v="1.7098591549295776"/>
    <x v="0"/>
    <x v="6"/>
    <x v="17"/>
  </r>
  <r>
    <n v="2145"/>
    <x v="2145"/>
    <x v="2143"/>
    <n v="15000"/>
    <n v="4565"/>
    <x v="2"/>
    <x v="0"/>
    <x v="0"/>
    <n v="1385534514"/>
    <n v="1382938914"/>
    <x v="0"/>
    <n v="89"/>
    <x v="1"/>
    <x v="17"/>
    <n v="30.433333333333334"/>
    <x v="0"/>
    <x v="6"/>
    <x v="17"/>
  </r>
  <r>
    <n v="2146"/>
    <x v="2146"/>
    <x v="2144"/>
    <n v="5000"/>
    <n v="1"/>
    <x v="2"/>
    <x v="0"/>
    <x v="0"/>
    <n v="1455207510"/>
    <n v="1453997910"/>
    <x v="0"/>
    <n v="1"/>
    <x v="1"/>
    <x v="17"/>
    <n v="0.02"/>
    <x v="0"/>
    <x v="6"/>
    <x v="17"/>
  </r>
  <r>
    <n v="2147"/>
    <x v="2147"/>
    <x v="2145"/>
    <n v="390000"/>
    <n v="2716"/>
    <x v="2"/>
    <x v="0"/>
    <x v="0"/>
    <n v="1416125148"/>
    <n v="1413356748"/>
    <x v="0"/>
    <n v="55"/>
    <x v="1"/>
    <x v="17"/>
    <n v="0.69641025641025645"/>
    <x v="0"/>
    <x v="6"/>
    <x v="17"/>
  </r>
  <r>
    <n v="2148"/>
    <x v="2148"/>
    <x v="2146"/>
    <n v="100"/>
    <n v="2"/>
    <x v="2"/>
    <x v="1"/>
    <x v="1"/>
    <n v="1427992582"/>
    <n v="1425404182"/>
    <x v="0"/>
    <n v="2"/>
    <x v="1"/>
    <x v="17"/>
    <n v="2"/>
    <x v="0"/>
    <x v="6"/>
    <x v="17"/>
  </r>
  <r>
    <n v="2149"/>
    <x v="2149"/>
    <x v="2147"/>
    <n v="2000"/>
    <n v="0"/>
    <x v="2"/>
    <x v="0"/>
    <x v="0"/>
    <n v="1280534400"/>
    <n v="1277512556"/>
    <x v="0"/>
    <n v="0"/>
    <x v="1"/>
    <x v="17"/>
    <n v="0"/>
    <x v="0"/>
    <x v="6"/>
    <x v="17"/>
  </r>
  <r>
    <n v="2150"/>
    <x v="2150"/>
    <x v="2148"/>
    <n v="50000"/>
    <n v="405"/>
    <x v="2"/>
    <x v="10"/>
    <x v="8"/>
    <n v="1468392599"/>
    <n v="1465800599"/>
    <x v="0"/>
    <n v="4"/>
    <x v="1"/>
    <x v="17"/>
    <n v="0.80999999999999994"/>
    <x v="0"/>
    <x v="6"/>
    <x v="17"/>
  </r>
  <r>
    <n v="2151"/>
    <x v="2151"/>
    <x v="2149"/>
    <n v="45000"/>
    <n v="118"/>
    <x v="2"/>
    <x v="0"/>
    <x v="0"/>
    <n v="1467231614"/>
    <n v="1464639614"/>
    <x v="0"/>
    <n v="6"/>
    <x v="1"/>
    <x v="17"/>
    <n v="0.26222222222222225"/>
    <x v="0"/>
    <x v="6"/>
    <x v="17"/>
  </r>
  <r>
    <n v="2152"/>
    <x v="2152"/>
    <x v="2150"/>
    <n v="30000"/>
    <n v="50"/>
    <x v="2"/>
    <x v="0"/>
    <x v="0"/>
    <n v="1394909909"/>
    <n v="1392321509"/>
    <x v="0"/>
    <n v="4"/>
    <x v="1"/>
    <x v="17"/>
    <n v="0.16666666666666669"/>
    <x v="0"/>
    <x v="6"/>
    <x v="17"/>
  </r>
  <r>
    <n v="2153"/>
    <x v="2153"/>
    <x v="2151"/>
    <n v="372625"/>
    <n v="34"/>
    <x v="2"/>
    <x v="0"/>
    <x v="0"/>
    <n v="1420876740"/>
    <n v="1417470718"/>
    <x v="0"/>
    <n v="4"/>
    <x v="1"/>
    <x v="17"/>
    <n v="9.124454880912446E-3"/>
    <x v="0"/>
    <x v="6"/>
    <x v="17"/>
  </r>
  <r>
    <n v="2154"/>
    <x v="2154"/>
    <x v="2152"/>
    <n v="250"/>
    <n v="2"/>
    <x v="2"/>
    <x v="0"/>
    <x v="0"/>
    <n v="1390921827"/>
    <n v="1389193827"/>
    <x v="0"/>
    <n v="2"/>
    <x v="1"/>
    <x v="17"/>
    <n v="0.8"/>
    <x v="0"/>
    <x v="6"/>
    <x v="17"/>
  </r>
  <r>
    <n v="2155"/>
    <x v="2155"/>
    <x v="2153"/>
    <n v="5000"/>
    <n v="115"/>
    <x v="2"/>
    <x v="1"/>
    <x v="1"/>
    <n v="1459443385"/>
    <n v="1456854985"/>
    <x v="0"/>
    <n v="5"/>
    <x v="1"/>
    <x v="17"/>
    <n v="2.2999999999999998"/>
    <x v="0"/>
    <x v="6"/>
    <x v="17"/>
  </r>
  <r>
    <n v="2156"/>
    <x v="2156"/>
    <x v="2154"/>
    <n v="56000"/>
    <n v="1493"/>
    <x v="2"/>
    <x v="0"/>
    <x v="0"/>
    <n v="1379363406"/>
    <n v="1375475406"/>
    <x v="0"/>
    <n v="83"/>
    <x v="1"/>
    <x v="17"/>
    <n v="2.6660714285714282"/>
    <x v="0"/>
    <x v="6"/>
    <x v="17"/>
  </r>
  <r>
    <n v="2157"/>
    <x v="2157"/>
    <x v="2155"/>
    <n v="75000"/>
    <n v="21144"/>
    <x v="2"/>
    <x v="0"/>
    <x v="0"/>
    <n v="1482479940"/>
    <n v="1479684783"/>
    <x v="0"/>
    <n v="57"/>
    <x v="1"/>
    <x v="17"/>
    <n v="28.192"/>
    <x v="0"/>
    <x v="6"/>
    <x v="17"/>
  </r>
  <r>
    <n v="2158"/>
    <x v="2158"/>
    <x v="2156"/>
    <n v="300000"/>
    <n v="19770.11"/>
    <x v="2"/>
    <x v="0"/>
    <x v="0"/>
    <n v="1360009774"/>
    <n v="1356121774"/>
    <x v="0"/>
    <n v="311"/>
    <x v="1"/>
    <x v="17"/>
    <n v="6.5900366666666672"/>
    <x v="0"/>
    <x v="6"/>
    <x v="17"/>
  </r>
  <r>
    <n v="2159"/>
    <x v="2159"/>
    <x v="2157"/>
    <n v="3600"/>
    <n v="26"/>
    <x v="2"/>
    <x v="0"/>
    <x v="0"/>
    <n v="1310837574"/>
    <n v="1308245574"/>
    <x v="0"/>
    <n v="2"/>
    <x v="1"/>
    <x v="17"/>
    <n v="0.72222222222222221"/>
    <x v="0"/>
    <x v="6"/>
    <x v="17"/>
  </r>
  <r>
    <n v="2160"/>
    <x v="2160"/>
    <x v="2158"/>
    <n v="10000"/>
    <n v="85"/>
    <x v="2"/>
    <x v="0"/>
    <x v="0"/>
    <n v="1337447105"/>
    <n v="1334855105"/>
    <x v="0"/>
    <n v="16"/>
    <x v="1"/>
    <x v="17"/>
    <n v="0.85000000000000009"/>
    <x v="0"/>
    <x v="6"/>
    <x v="17"/>
  </r>
  <r>
    <n v="2161"/>
    <x v="2161"/>
    <x v="2159"/>
    <n v="400"/>
    <n v="463"/>
    <x v="0"/>
    <x v="0"/>
    <x v="0"/>
    <n v="1443040059"/>
    <n v="1440448059"/>
    <x v="0"/>
    <n v="13"/>
    <x v="0"/>
    <x v="11"/>
    <n v="115.75"/>
    <x v="0"/>
    <x v="4"/>
    <x v="11"/>
  </r>
  <r>
    <n v="2162"/>
    <x v="2162"/>
    <x v="2160"/>
    <n v="4500"/>
    <n v="5052"/>
    <x v="0"/>
    <x v="0"/>
    <x v="0"/>
    <n v="1406226191"/>
    <n v="1403547791"/>
    <x v="0"/>
    <n v="58"/>
    <x v="0"/>
    <x v="11"/>
    <n v="112.26666666666667"/>
    <x v="0"/>
    <x v="4"/>
    <x v="11"/>
  </r>
  <r>
    <n v="2163"/>
    <x v="2163"/>
    <x v="2161"/>
    <n v="2500"/>
    <n v="3305"/>
    <x v="0"/>
    <x v="0"/>
    <x v="0"/>
    <n v="1433735400"/>
    <n v="1429306520"/>
    <x v="0"/>
    <n v="44"/>
    <x v="0"/>
    <x v="11"/>
    <n v="132.20000000000002"/>
    <x v="0"/>
    <x v="4"/>
    <x v="11"/>
  </r>
  <r>
    <n v="2164"/>
    <x v="2164"/>
    <x v="2162"/>
    <n v="5500"/>
    <n v="5645"/>
    <x v="0"/>
    <x v="0"/>
    <x v="0"/>
    <n v="1466827140"/>
    <n v="1464196414"/>
    <x v="0"/>
    <n v="83"/>
    <x v="0"/>
    <x v="11"/>
    <n v="102.63636363636364"/>
    <x v="0"/>
    <x v="4"/>
    <x v="11"/>
  </r>
  <r>
    <n v="2165"/>
    <x v="2165"/>
    <x v="2163"/>
    <n v="2500"/>
    <n v="3466"/>
    <x v="0"/>
    <x v="6"/>
    <x v="3"/>
    <n v="1460127635"/>
    <n v="1457539235"/>
    <x v="0"/>
    <n v="117"/>
    <x v="0"/>
    <x v="11"/>
    <n v="138.64000000000001"/>
    <x v="0"/>
    <x v="4"/>
    <x v="11"/>
  </r>
  <r>
    <n v="2166"/>
    <x v="2166"/>
    <x v="2164"/>
    <n v="2000"/>
    <n v="2932"/>
    <x v="0"/>
    <x v="0"/>
    <x v="0"/>
    <n v="1417813618"/>
    <n v="1413922018"/>
    <x v="0"/>
    <n v="32"/>
    <x v="0"/>
    <x v="11"/>
    <n v="146.6"/>
    <x v="0"/>
    <x v="4"/>
    <x v="11"/>
  </r>
  <r>
    <n v="2167"/>
    <x v="2167"/>
    <x v="2165"/>
    <n v="150"/>
    <n v="180"/>
    <x v="0"/>
    <x v="0"/>
    <x v="0"/>
    <n v="1347672937"/>
    <n v="1346463337"/>
    <x v="0"/>
    <n v="8"/>
    <x v="0"/>
    <x v="11"/>
    <n v="120"/>
    <x v="0"/>
    <x v="4"/>
    <x v="11"/>
  </r>
  <r>
    <n v="2168"/>
    <x v="2168"/>
    <x v="2166"/>
    <n v="18000"/>
    <n v="21884.69"/>
    <x v="0"/>
    <x v="0"/>
    <x v="0"/>
    <n v="1486702800"/>
    <n v="1484058261"/>
    <x v="0"/>
    <n v="340"/>
    <x v="0"/>
    <x v="11"/>
    <n v="121.5816111111111"/>
    <x v="0"/>
    <x v="4"/>
    <x v="11"/>
  </r>
  <r>
    <n v="2169"/>
    <x v="2169"/>
    <x v="2167"/>
    <n v="153"/>
    <n v="153"/>
    <x v="0"/>
    <x v="0"/>
    <x v="0"/>
    <n v="1488473351"/>
    <n v="1488214151"/>
    <x v="0"/>
    <n v="7"/>
    <x v="0"/>
    <x v="11"/>
    <n v="100"/>
    <x v="0"/>
    <x v="4"/>
    <x v="11"/>
  </r>
  <r>
    <n v="2170"/>
    <x v="2170"/>
    <x v="2168"/>
    <n v="350"/>
    <n v="633"/>
    <x v="0"/>
    <x v="0"/>
    <x v="0"/>
    <n v="1440266422"/>
    <n v="1436810422"/>
    <x v="0"/>
    <n v="19"/>
    <x v="0"/>
    <x v="11"/>
    <n v="180.85714285714286"/>
    <x v="0"/>
    <x v="4"/>
    <x v="11"/>
  </r>
  <r>
    <n v="2171"/>
    <x v="2171"/>
    <x v="2169"/>
    <n v="4000"/>
    <n v="4243"/>
    <x v="0"/>
    <x v="0"/>
    <x v="0"/>
    <n v="1434949200"/>
    <n v="1431903495"/>
    <x v="0"/>
    <n v="47"/>
    <x v="0"/>
    <x v="11"/>
    <n v="106.075"/>
    <x v="0"/>
    <x v="4"/>
    <x v="11"/>
  </r>
  <r>
    <n v="2172"/>
    <x v="2172"/>
    <x v="2170"/>
    <n v="1000"/>
    <n v="1000"/>
    <x v="0"/>
    <x v="0"/>
    <x v="0"/>
    <n v="1429365320"/>
    <n v="1426773320"/>
    <x v="0"/>
    <n v="13"/>
    <x v="0"/>
    <x v="11"/>
    <n v="100"/>
    <x v="0"/>
    <x v="4"/>
    <x v="11"/>
  </r>
  <r>
    <n v="2173"/>
    <x v="2173"/>
    <x v="2171"/>
    <n v="4200"/>
    <n v="5331"/>
    <x v="0"/>
    <x v="0"/>
    <x v="0"/>
    <n v="1378785540"/>
    <n v="1376066243"/>
    <x v="0"/>
    <n v="90"/>
    <x v="0"/>
    <x v="11"/>
    <n v="126.92857142857143"/>
    <x v="0"/>
    <x v="4"/>
    <x v="11"/>
  </r>
  <r>
    <n v="2174"/>
    <x v="2174"/>
    <x v="2172"/>
    <n v="4000"/>
    <n v="4119"/>
    <x v="0"/>
    <x v="1"/>
    <x v="1"/>
    <n v="1462453307"/>
    <n v="1459861307"/>
    <x v="0"/>
    <n v="63"/>
    <x v="0"/>
    <x v="11"/>
    <n v="102.97499999999999"/>
    <x v="0"/>
    <x v="4"/>
    <x v="11"/>
  </r>
  <r>
    <n v="2175"/>
    <x v="2175"/>
    <x v="2173"/>
    <n v="700"/>
    <n v="1750"/>
    <x v="0"/>
    <x v="0"/>
    <x v="0"/>
    <n v="1469059986"/>
    <n v="1468455186"/>
    <x v="0"/>
    <n v="26"/>
    <x v="0"/>
    <x v="11"/>
    <n v="250"/>
    <x v="0"/>
    <x v="4"/>
    <x v="11"/>
  </r>
  <r>
    <n v="2176"/>
    <x v="2176"/>
    <x v="2174"/>
    <n v="5000"/>
    <n v="6301"/>
    <x v="0"/>
    <x v="0"/>
    <x v="0"/>
    <n v="1430579509"/>
    <n v="1427987509"/>
    <x v="0"/>
    <n v="71"/>
    <x v="0"/>
    <x v="11"/>
    <n v="126.02"/>
    <x v="0"/>
    <x v="4"/>
    <x v="11"/>
  </r>
  <r>
    <n v="2177"/>
    <x v="2177"/>
    <x v="2175"/>
    <n v="2500"/>
    <n v="2503"/>
    <x v="0"/>
    <x v="0"/>
    <x v="0"/>
    <n v="1465192867"/>
    <n v="1463032867"/>
    <x v="0"/>
    <n v="38"/>
    <x v="0"/>
    <x v="11"/>
    <n v="100.12"/>
    <x v="0"/>
    <x v="4"/>
    <x v="11"/>
  </r>
  <r>
    <n v="2178"/>
    <x v="2178"/>
    <x v="2176"/>
    <n v="25000"/>
    <n v="34660"/>
    <x v="0"/>
    <x v="0"/>
    <x v="0"/>
    <n v="1484752597"/>
    <n v="1482160597"/>
    <x v="0"/>
    <n v="859"/>
    <x v="0"/>
    <x v="11"/>
    <n v="138.64000000000001"/>
    <x v="0"/>
    <x v="4"/>
    <x v="11"/>
  </r>
  <r>
    <n v="2179"/>
    <x v="2179"/>
    <x v="2177"/>
    <n v="1000"/>
    <n v="1614"/>
    <x v="0"/>
    <x v="0"/>
    <x v="0"/>
    <n v="1428725192"/>
    <n v="1426133192"/>
    <x v="0"/>
    <n v="21"/>
    <x v="0"/>
    <x v="11"/>
    <n v="161.4"/>
    <x v="0"/>
    <x v="4"/>
    <x v="11"/>
  </r>
  <r>
    <n v="2180"/>
    <x v="2180"/>
    <x v="2178"/>
    <n v="5000"/>
    <n v="5359.21"/>
    <x v="0"/>
    <x v="0"/>
    <x v="0"/>
    <n v="1447434268"/>
    <n v="1443801868"/>
    <x v="0"/>
    <n v="78"/>
    <x v="0"/>
    <x v="11"/>
    <n v="107.18419999999999"/>
    <x v="0"/>
    <x v="4"/>
    <x v="11"/>
  </r>
  <r>
    <n v="2181"/>
    <x v="2181"/>
    <x v="2179"/>
    <n v="2000"/>
    <n v="3062"/>
    <x v="0"/>
    <x v="0"/>
    <x v="0"/>
    <n v="1487635653"/>
    <n v="1486426053"/>
    <x v="0"/>
    <n v="53"/>
    <x v="0"/>
    <x v="32"/>
    <n v="153.1"/>
    <x v="0"/>
    <x v="6"/>
    <x v="32"/>
  </r>
  <r>
    <n v="2182"/>
    <x v="2182"/>
    <x v="2180"/>
    <n v="3000"/>
    <n v="15725"/>
    <x v="0"/>
    <x v="5"/>
    <x v="5"/>
    <n v="1412285825"/>
    <n v="1409261825"/>
    <x v="0"/>
    <n v="356"/>
    <x v="0"/>
    <x v="32"/>
    <n v="524.16666666666663"/>
    <x v="0"/>
    <x v="6"/>
    <x v="32"/>
  </r>
  <r>
    <n v="2183"/>
    <x v="2183"/>
    <x v="2181"/>
    <n v="1800"/>
    <n v="8807"/>
    <x v="0"/>
    <x v="0"/>
    <x v="0"/>
    <n v="1486616400"/>
    <n v="1484037977"/>
    <x v="0"/>
    <n v="279"/>
    <x v="0"/>
    <x v="32"/>
    <n v="489.27777777777777"/>
    <x v="0"/>
    <x v="6"/>
    <x v="32"/>
  </r>
  <r>
    <n v="2184"/>
    <x v="2184"/>
    <x v="2182"/>
    <n v="10000"/>
    <n v="28474"/>
    <x v="0"/>
    <x v="0"/>
    <x v="0"/>
    <n v="1453737600"/>
    <n v="1452530041"/>
    <x v="1"/>
    <n v="266"/>
    <x v="0"/>
    <x v="32"/>
    <n v="284.74"/>
    <x v="0"/>
    <x v="6"/>
    <x v="32"/>
  </r>
  <r>
    <n v="2185"/>
    <x v="2185"/>
    <x v="2183"/>
    <n v="5000"/>
    <n v="92848.5"/>
    <x v="0"/>
    <x v="1"/>
    <x v="1"/>
    <n v="1364286239"/>
    <n v="1360830239"/>
    <x v="0"/>
    <n v="623"/>
    <x v="0"/>
    <x v="32"/>
    <n v="1856.97"/>
    <x v="0"/>
    <x v="6"/>
    <x v="32"/>
  </r>
  <r>
    <n v="2186"/>
    <x v="2186"/>
    <x v="2184"/>
    <n v="20000"/>
    <n v="21935"/>
    <x v="0"/>
    <x v="0"/>
    <x v="0"/>
    <n v="1473213600"/>
    <n v="1470062743"/>
    <x v="0"/>
    <n v="392"/>
    <x v="0"/>
    <x v="32"/>
    <n v="109.67499999999998"/>
    <x v="0"/>
    <x v="6"/>
    <x v="32"/>
  </r>
  <r>
    <n v="2187"/>
    <x v="2187"/>
    <x v="2185"/>
    <n v="20000"/>
    <n v="202928.5"/>
    <x v="0"/>
    <x v="0"/>
    <x v="0"/>
    <n v="1428033540"/>
    <n v="1425531666"/>
    <x v="1"/>
    <n v="3562"/>
    <x v="0"/>
    <x v="32"/>
    <n v="1014.6425"/>
    <x v="0"/>
    <x v="6"/>
    <x v="32"/>
  </r>
  <r>
    <n v="2188"/>
    <x v="2188"/>
    <x v="2186"/>
    <n v="5494"/>
    <n v="22645"/>
    <x v="0"/>
    <x v="2"/>
    <x v="2"/>
    <n v="1477414800"/>
    <n v="1474380241"/>
    <x v="0"/>
    <n v="514"/>
    <x v="0"/>
    <x v="32"/>
    <n v="412.17692027666544"/>
    <x v="0"/>
    <x v="6"/>
    <x v="32"/>
  </r>
  <r>
    <n v="2189"/>
    <x v="2189"/>
    <x v="2187"/>
    <n v="1200"/>
    <n v="6039"/>
    <x v="0"/>
    <x v="1"/>
    <x v="1"/>
    <n v="1461276000"/>
    <n v="1460055300"/>
    <x v="0"/>
    <n v="88"/>
    <x v="0"/>
    <x v="32"/>
    <n v="503.25"/>
    <x v="0"/>
    <x v="6"/>
    <x v="32"/>
  </r>
  <r>
    <n v="2190"/>
    <x v="2190"/>
    <x v="2188"/>
    <n v="19000"/>
    <n v="35076"/>
    <x v="0"/>
    <x v="0"/>
    <x v="0"/>
    <n v="1458716340"/>
    <n v="1455721204"/>
    <x v="0"/>
    <n v="537"/>
    <x v="0"/>
    <x v="32"/>
    <n v="184.61052631578946"/>
    <x v="0"/>
    <x v="6"/>
    <x v="32"/>
  </r>
  <r>
    <n v="2191"/>
    <x v="2191"/>
    <x v="2189"/>
    <n v="750"/>
    <n v="898"/>
    <x v="0"/>
    <x v="1"/>
    <x v="1"/>
    <n v="1487102427"/>
    <n v="1486065627"/>
    <x v="0"/>
    <n v="25"/>
    <x v="0"/>
    <x v="32"/>
    <n v="119.73333333333333"/>
    <x v="0"/>
    <x v="6"/>
    <x v="32"/>
  </r>
  <r>
    <n v="2192"/>
    <x v="2192"/>
    <x v="2190"/>
    <n v="12000"/>
    <n v="129748.82"/>
    <x v="0"/>
    <x v="1"/>
    <x v="1"/>
    <n v="1481842800"/>
    <n v="1479414344"/>
    <x v="0"/>
    <n v="3238"/>
    <x v="0"/>
    <x v="32"/>
    <n v="1081.2401666666667"/>
    <x v="0"/>
    <x v="6"/>
    <x v="32"/>
  </r>
  <r>
    <n v="2193"/>
    <x v="2193"/>
    <x v="2191"/>
    <n v="15000"/>
    <n v="67856"/>
    <x v="0"/>
    <x v="0"/>
    <x v="0"/>
    <n v="1479704340"/>
    <n v="1477043072"/>
    <x v="0"/>
    <n v="897"/>
    <x v="0"/>
    <x v="32"/>
    <n v="452.37333333333333"/>
    <x v="0"/>
    <x v="6"/>
    <x v="32"/>
  </r>
  <r>
    <n v="2194"/>
    <x v="2194"/>
    <x v="2192"/>
    <n v="10000"/>
    <n v="53737"/>
    <x v="0"/>
    <x v="0"/>
    <x v="0"/>
    <n v="1459012290"/>
    <n v="1456423890"/>
    <x v="0"/>
    <n v="878"/>
    <x v="0"/>
    <x v="32"/>
    <n v="537.37"/>
    <x v="0"/>
    <x v="6"/>
    <x v="32"/>
  </r>
  <r>
    <n v="2195"/>
    <x v="2195"/>
    <x v="2193"/>
    <n v="4600"/>
    <n v="5535"/>
    <x v="0"/>
    <x v="0"/>
    <x v="0"/>
    <n v="1439317900"/>
    <n v="1436725900"/>
    <x v="0"/>
    <n v="115"/>
    <x v="0"/>
    <x v="32"/>
    <n v="120.32608695652173"/>
    <x v="0"/>
    <x v="6"/>
    <x v="32"/>
  </r>
  <r>
    <n v="2196"/>
    <x v="2196"/>
    <x v="2194"/>
    <n v="14000"/>
    <n v="15937"/>
    <x v="0"/>
    <x v="0"/>
    <x v="0"/>
    <n v="1480662000"/>
    <n v="1478000502"/>
    <x v="0"/>
    <n v="234"/>
    <x v="0"/>
    <x v="32"/>
    <n v="113.83571428571429"/>
    <x v="0"/>
    <x v="6"/>
    <x v="32"/>
  </r>
  <r>
    <n v="2197"/>
    <x v="2197"/>
    <x v="2195"/>
    <n v="30000"/>
    <n v="285309.33"/>
    <x v="0"/>
    <x v="0"/>
    <x v="0"/>
    <n v="1425132059"/>
    <n v="1422540059"/>
    <x v="0"/>
    <n v="4330"/>
    <x v="0"/>
    <x v="32"/>
    <n v="951.03109999999992"/>
    <x v="0"/>
    <x v="6"/>
    <x v="32"/>
  </r>
  <r>
    <n v="2198"/>
    <x v="2198"/>
    <x v="2196"/>
    <n v="40000"/>
    <n v="53157"/>
    <x v="0"/>
    <x v="0"/>
    <x v="0"/>
    <n v="1447507200"/>
    <n v="1444911600"/>
    <x v="0"/>
    <n v="651"/>
    <x v="0"/>
    <x v="32"/>
    <n v="132.89249999999998"/>
    <x v="0"/>
    <x v="6"/>
    <x v="32"/>
  </r>
  <r>
    <n v="2199"/>
    <x v="2199"/>
    <x v="2197"/>
    <n v="9000"/>
    <n v="13228"/>
    <x v="0"/>
    <x v="17"/>
    <x v="3"/>
    <n v="1444903198"/>
    <n v="1442311198"/>
    <x v="1"/>
    <n v="251"/>
    <x v="0"/>
    <x v="32"/>
    <n v="146.97777777777779"/>
    <x v="0"/>
    <x v="6"/>
    <x v="32"/>
  </r>
  <r>
    <n v="2200"/>
    <x v="2200"/>
    <x v="2198"/>
    <n v="2000"/>
    <n v="10843"/>
    <x v="0"/>
    <x v="1"/>
    <x v="1"/>
    <n v="1436151600"/>
    <n v="1433775668"/>
    <x v="0"/>
    <n v="263"/>
    <x v="0"/>
    <x v="32"/>
    <n v="542.15"/>
    <x v="0"/>
    <x v="6"/>
    <x v="32"/>
  </r>
  <r>
    <n v="2201"/>
    <x v="2201"/>
    <x v="2199"/>
    <n v="110"/>
    <n v="420.99"/>
    <x v="0"/>
    <x v="1"/>
    <x v="1"/>
    <n v="1358367565"/>
    <n v="1357157965"/>
    <x v="0"/>
    <n v="28"/>
    <x v="0"/>
    <x v="15"/>
    <n v="382.71818181818185"/>
    <x v="0"/>
    <x v="4"/>
    <x v="15"/>
  </r>
  <r>
    <n v="2202"/>
    <x v="2202"/>
    <x v="2200"/>
    <n v="4000"/>
    <n v="28167.25"/>
    <x v="0"/>
    <x v="0"/>
    <x v="0"/>
    <n v="1351801368"/>
    <n v="1349209368"/>
    <x v="0"/>
    <n v="721"/>
    <x v="0"/>
    <x v="15"/>
    <n v="704.18124999999998"/>
    <x v="0"/>
    <x v="4"/>
    <x v="15"/>
  </r>
  <r>
    <n v="2203"/>
    <x v="2203"/>
    <x v="2201"/>
    <n v="2000"/>
    <n v="2191"/>
    <x v="0"/>
    <x v="5"/>
    <x v="5"/>
    <n v="1443127082"/>
    <n v="1440535082"/>
    <x v="0"/>
    <n v="50"/>
    <x v="0"/>
    <x v="15"/>
    <n v="109.55"/>
    <x v="0"/>
    <x v="4"/>
    <x v="15"/>
  </r>
  <r>
    <n v="2204"/>
    <x v="2204"/>
    <x v="2202"/>
    <n v="1500"/>
    <n v="1993"/>
    <x v="0"/>
    <x v="0"/>
    <x v="0"/>
    <n v="1362814119"/>
    <n v="1360222119"/>
    <x v="0"/>
    <n v="73"/>
    <x v="0"/>
    <x v="15"/>
    <n v="132.86666666666667"/>
    <x v="0"/>
    <x v="4"/>
    <x v="15"/>
  </r>
  <r>
    <n v="2205"/>
    <x v="2205"/>
    <x v="2203"/>
    <n v="750"/>
    <n v="1140"/>
    <x v="0"/>
    <x v="0"/>
    <x v="0"/>
    <n v="1338579789"/>
    <n v="1335987789"/>
    <x v="0"/>
    <n v="27"/>
    <x v="0"/>
    <x v="15"/>
    <n v="152"/>
    <x v="0"/>
    <x v="4"/>
    <x v="15"/>
  </r>
  <r>
    <n v="2206"/>
    <x v="2206"/>
    <x v="2204"/>
    <n v="1100"/>
    <n v="1130"/>
    <x v="0"/>
    <x v="0"/>
    <x v="0"/>
    <n v="1334556624"/>
    <n v="1333001424"/>
    <x v="0"/>
    <n v="34"/>
    <x v="0"/>
    <x v="15"/>
    <n v="102.72727272727273"/>
    <x v="0"/>
    <x v="4"/>
    <x v="15"/>
  </r>
  <r>
    <n v="2207"/>
    <x v="2207"/>
    <x v="2205"/>
    <n v="2000"/>
    <n v="2000"/>
    <x v="0"/>
    <x v="0"/>
    <x v="0"/>
    <n v="1384580373"/>
    <n v="1381984773"/>
    <x v="0"/>
    <n v="7"/>
    <x v="0"/>
    <x v="15"/>
    <n v="100"/>
    <x v="0"/>
    <x v="4"/>
    <x v="15"/>
  </r>
  <r>
    <n v="2208"/>
    <x v="2208"/>
    <x v="2206"/>
    <n v="1000"/>
    <n v="1016"/>
    <x v="0"/>
    <x v="0"/>
    <x v="0"/>
    <n v="1333771200"/>
    <n v="1328649026"/>
    <x v="0"/>
    <n v="24"/>
    <x v="0"/>
    <x v="15"/>
    <n v="101.6"/>
    <x v="0"/>
    <x v="4"/>
    <x v="15"/>
  </r>
  <r>
    <n v="2209"/>
    <x v="2209"/>
    <x v="2207"/>
    <n v="500"/>
    <n v="754"/>
    <x v="0"/>
    <x v="1"/>
    <x v="1"/>
    <n v="1397516400"/>
    <n v="1396524644"/>
    <x v="0"/>
    <n v="15"/>
    <x v="0"/>
    <x v="15"/>
    <n v="150.80000000000001"/>
    <x v="0"/>
    <x v="4"/>
    <x v="15"/>
  </r>
  <r>
    <n v="2210"/>
    <x v="2210"/>
    <x v="2208"/>
    <n v="4000"/>
    <n v="4457"/>
    <x v="0"/>
    <x v="0"/>
    <x v="0"/>
    <n v="1334424960"/>
    <n v="1329442510"/>
    <x v="0"/>
    <n v="72"/>
    <x v="0"/>
    <x v="15"/>
    <n v="111.425"/>
    <x v="0"/>
    <x v="4"/>
    <x v="15"/>
  </r>
  <r>
    <n v="2211"/>
    <x v="2211"/>
    <x v="2209"/>
    <n v="2500"/>
    <n v="4890"/>
    <x v="0"/>
    <x v="0"/>
    <x v="0"/>
    <n v="1397113140"/>
    <n v="1395168625"/>
    <x v="0"/>
    <n v="120"/>
    <x v="0"/>
    <x v="15"/>
    <n v="195.6"/>
    <x v="0"/>
    <x v="4"/>
    <x v="15"/>
  </r>
  <r>
    <n v="2212"/>
    <x v="2212"/>
    <x v="2210"/>
    <n v="6000"/>
    <n v="6863"/>
    <x v="0"/>
    <x v="0"/>
    <x v="0"/>
    <n v="1383526800"/>
    <n v="1380650177"/>
    <x v="0"/>
    <n v="123"/>
    <x v="0"/>
    <x v="15"/>
    <n v="114.38333333333333"/>
    <x v="0"/>
    <x v="4"/>
    <x v="15"/>
  </r>
  <r>
    <n v="2213"/>
    <x v="2213"/>
    <x v="2211"/>
    <n v="5"/>
    <n v="10"/>
    <x v="0"/>
    <x v="0"/>
    <x v="0"/>
    <n v="1431719379"/>
    <n v="1429127379"/>
    <x v="0"/>
    <n v="1"/>
    <x v="0"/>
    <x v="15"/>
    <n v="200"/>
    <x v="0"/>
    <x v="4"/>
    <x v="15"/>
  </r>
  <r>
    <n v="2214"/>
    <x v="2214"/>
    <x v="2212"/>
    <n v="600"/>
    <n v="1755.01"/>
    <x v="0"/>
    <x v="0"/>
    <x v="0"/>
    <n v="1391713248"/>
    <n v="1389121248"/>
    <x v="0"/>
    <n v="24"/>
    <x v="0"/>
    <x v="15"/>
    <n v="292.50166666666667"/>
    <x v="0"/>
    <x v="4"/>
    <x v="15"/>
  </r>
  <r>
    <n v="2215"/>
    <x v="2215"/>
    <x v="2213"/>
    <n v="550"/>
    <n v="860"/>
    <x v="0"/>
    <x v="0"/>
    <x v="0"/>
    <n v="1331621940"/>
    <n v="1329671572"/>
    <x v="0"/>
    <n v="33"/>
    <x v="0"/>
    <x v="15"/>
    <n v="156.36363636363637"/>
    <x v="0"/>
    <x v="4"/>
    <x v="15"/>
  </r>
  <r>
    <n v="2216"/>
    <x v="2216"/>
    <x v="2214"/>
    <n v="300"/>
    <n v="317"/>
    <x v="0"/>
    <x v="0"/>
    <x v="0"/>
    <n v="1437674545"/>
    <n v="1436464945"/>
    <x v="0"/>
    <n v="14"/>
    <x v="0"/>
    <x v="15"/>
    <n v="105.66666666666666"/>
    <x v="0"/>
    <x v="4"/>
    <x v="15"/>
  </r>
  <r>
    <n v="2217"/>
    <x v="2217"/>
    <x v="2215"/>
    <n v="420"/>
    <n v="425"/>
    <x v="0"/>
    <x v="0"/>
    <x v="0"/>
    <n v="1446451200"/>
    <n v="1445539113"/>
    <x v="0"/>
    <n v="9"/>
    <x v="0"/>
    <x v="15"/>
    <n v="101.19047619047619"/>
    <x v="0"/>
    <x v="4"/>
    <x v="15"/>
  </r>
  <r>
    <n v="2218"/>
    <x v="2218"/>
    <x v="2216"/>
    <n v="2000"/>
    <n v="2456.66"/>
    <x v="0"/>
    <x v="0"/>
    <x v="0"/>
    <n v="1346198400"/>
    <n v="1344281383"/>
    <x v="0"/>
    <n v="76"/>
    <x v="0"/>
    <x v="15"/>
    <n v="122.833"/>
    <x v="0"/>
    <x v="4"/>
    <x v="15"/>
  </r>
  <r>
    <n v="2219"/>
    <x v="2219"/>
    <x v="2217"/>
    <n v="1000"/>
    <n v="1015"/>
    <x v="0"/>
    <x v="0"/>
    <x v="0"/>
    <n v="1440004512"/>
    <n v="1437412512"/>
    <x v="0"/>
    <n v="19"/>
    <x v="0"/>
    <x v="15"/>
    <n v="101.49999999999999"/>
    <x v="0"/>
    <x v="4"/>
    <x v="15"/>
  </r>
  <r>
    <n v="2220"/>
    <x v="2220"/>
    <x v="2218"/>
    <n v="3500"/>
    <n v="3540"/>
    <x v="0"/>
    <x v="0"/>
    <x v="0"/>
    <n v="1374888436"/>
    <n v="1372296436"/>
    <x v="0"/>
    <n v="69"/>
    <x v="0"/>
    <x v="15"/>
    <n v="101.14285714285714"/>
    <x v="0"/>
    <x v="4"/>
    <x v="15"/>
  </r>
  <r>
    <n v="2221"/>
    <x v="2221"/>
    <x v="2219"/>
    <n v="7500"/>
    <n v="8109"/>
    <x v="0"/>
    <x v="0"/>
    <x v="0"/>
    <n v="1461369600"/>
    <n v="1458748809"/>
    <x v="0"/>
    <n v="218"/>
    <x v="0"/>
    <x v="32"/>
    <n v="108.11999999999999"/>
    <x v="0"/>
    <x v="6"/>
    <x v="32"/>
  </r>
  <r>
    <n v="2222"/>
    <x v="2222"/>
    <x v="2220"/>
    <n v="500"/>
    <n v="813"/>
    <x v="0"/>
    <x v="0"/>
    <x v="0"/>
    <n v="1327776847"/>
    <n v="1325184847"/>
    <x v="0"/>
    <n v="30"/>
    <x v="0"/>
    <x v="32"/>
    <n v="162.6"/>
    <x v="0"/>
    <x v="6"/>
    <x v="32"/>
  </r>
  <r>
    <n v="2223"/>
    <x v="2223"/>
    <x v="2221"/>
    <n v="19500"/>
    <n v="20631"/>
    <x v="0"/>
    <x v="5"/>
    <x v="5"/>
    <n v="1435418568"/>
    <n v="1432826568"/>
    <x v="0"/>
    <n v="100"/>
    <x v="0"/>
    <x v="32"/>
    <n v="105.80000000000001"/>
    <x v="0"/>
    <x v="6"/>
    <x v="32"/>
  </r>
  <r>
    <n v="2224"/>
    <x v="2224"/>
    <x v="2222"/>
    <n v="10000"/>
    <n v="24315"/>
    <x v="0"/>
    <x v="0"/>
    <x v="0"/>
    <n v="1477767600"/>
    <n v="1475337675"/>
    <x v="0"/>
    <n v="296"/>
    <x v="0"/>
    <x v="32"/>
    <n v="243.15000000000003"/>
    <x v="0"/>
    <x v="6"/>
    <x v="32"/>
  </r>
  <r>
    <n v="2225"/>
    <x v="2225"/>
    <x v="2223"/>
    <n v="21000"/>
    <n v="198415.01"/>
    <x v="0"/>
    <x v="1"/>
    <x v="1"/>
    <n v="1411326015"/>
    <n v="1408734015"/>
    <x v="0"/>
    <n v="1204"/>
    <x v="0"/>
    <x v="32"/>
    <n v="944.83338095238094"/>
    <x v="0"/>
    <x v="6"/>
    <x v="32"/>
  </r>
  <r>
    <n v="2226"/>
    <x v="2226"/>
    <x v="2224"/>
    <n v="18000"/>
    <n v="19523.310000000001"/>
    <x v="0"/>
    <x v="0"/>
    <x v="0"/>
    <n v="1455253140"/>
    <n v="1452625822"/>
    <x v="0"/>
    <n v="321"/>
    <x v="0"/>
    <x v="32"/>
    <n v="108.46283333333334"/>
    <x v="0"/>
    <x v="6"/>
    <x v="32"/>
  </r>
  <r>
    <n v="2227"/>
    <x v="2227"/>
    <x v="2225"/>
    <n v="13000"/>
    <n v="20459"/>
    <x v="0"/>
    <x v="1"/>
    <x v="1"/>
    <n v="1384374155"/>
    <n v="1381778555"/>
    <x v="0"/>
    <n v="301"/>
    <x v="0"/>
    <x v="32"/>
    <n v="157.37692307692308"/>
    <x v="0"/>
    <x v="6"/>
    <x v="32"/>
  </r>
  <r>
    <n v="2228"/>
    <x v="2228"/>
    <x v="2226"/>
    <n v="1000"/>
    <n v="11744.9"/>
    <x v="0"/>
    <x v="12"/>
    <x v="3"/>
    <n v="1439707236"/>
    <n v="1437115236"/>
    <x v="0"/>
    <n v="144"/>
    <x v="0"/>
    <x v="32"/>
    <n v="1174.49"/>
    <x v="0"/>
    <x v="6"/>
    <x v="32"/>
  </r>
  <r>
    <n v="2229"/>
    <x v="2229"/>
    <x v="2227"/>
    <n v="8012"/>
    <n v="13704.33"/>
    <x v="0"/>
    <x v="0"/>
    <x v="0"/>
    <n v="1378180800"/>
    <n v="1375113391"/>
    <x v="0"/>
    <n v="539"/>
    <x v="0"/>
    <x v="32"/>
    <n v="171.04755366949576"/>
    <x v="0"/>
    <x v="6"/>
    <x v="32"/>
  </r>
  <r>
    <n v="2230"/>
    <x v="2230"/>
    <x v="2228"/>
    <n v="8500"/>
    <n v="10706"/>
    <x v="0"/>
    <x v="0"/>
    <x v="0"/>
    <n v="1398460127"/>
    <n v="1395868127"/>
    <x v="0"/>
    <n v="498"/>
    <x v="0"/>
    <x v="32"/>
    <n v="125.95294117647057"/>
    <x v="0"/>
    <x v="6"/>
    <x v="32"/>
  </r>
  <r>
    <n v="2231"/>
    <x v="2231"/>
    <x v="2229"/>
    <n v="2500"/>
    <n v="30303.24"/>
    <x v="0"/>
    <x v="0"/>
    <x v="0"/>
    <n v="1372136400"/>
    <n v="1369864301"/>
    <x v="0"/>
    <n v="1113"/>
    <x v="0"/>
    <x v="32"/>
    <n v="1212.1296000000002"/>
    <x v="0"/>
    <x v="6"/>
    <x v="32"/>
  </r>
  <r>
    <n v="2232"/>
    <x v="2232"/>
    <x v="2230"/>
    <n v="5000"/>
    <n v="24790"/>
    <x v="0"/>
    <x v="0"/>
    <x v="0"/>
    <n v="1405738800"/>
    <n v="1402945408"/>
    <x v="0"/>
    <n v="988"/>
    <x v="0"/>
    <x v="32"/>
    <n v="495.8"/>
    <x v="0"/>
    <x v="6"/>
    <x v="32"/>
  </r>
  <r>
    <n v="2233"/>
    <x v="2233"/>
    <x v="2231"/>
    <n v="2500"/>
    <n v="8301"/>
    <x v="0"/>
    <x v="1"/>
    <x v="1"/>
    <n v="1450051200"/>
    <n v="1448269539"/>
    <x v="0"/>
    <n v="391"/>
    <x v="0"/>
    <x v="32"/>
    <n v="332.03999999999996"/>
    <x v="0"/>
    <x v="6"/>
    <x v="32"/>
  </r>
  <r>
    <n v="2234"/>
    <x v="2234"/>
    <x v="2232"/>
    <n v="100"/>
    <n v="1165"/>
    <x v="0"/>
    <x v="0"/>
    <x v="0"/>
    <n v="1483645647"/>
    <n v="1481053647"/>
    <x v="0"/>
    <n v="28"/>
    <x v="0"/>
    <x v="32"/>
    <n v="1165"/>
    <x v="0"/>
    <x v="6"/>
    <x v="32"/>
  </r>
  <r>
    <n v="2235"/>
    <x v="2235"/>
    <x v="2233"/>
    <n v="13000"/>
    <n v="19931"/>
    <x v="0"/>
    <x v="5"/>
    <x v="5"/>
    <n v="1427585511"/>
    <n v="1424997111"/>
    <x v="0"/>
    <n v="147"/>
    <x v="0"/>
    <x v="32"/>
    <n v="153.3153846153846"/>
    <x v="0"/>
    <x v="6"/>
    <x v="32"/>
  </r>
  <r>
    <n v="2236"/>
    <x v="2236"/>
    <x v="2234"/>
    <n v="2800"/>
    <n v="15039"/>
    <x v="0"/>
    <x v="0"/>
    <x v="0"/>
    <n v="1454338123"/>
    <n v="1451746123"/>
    <x v="0"/>
    <n v="680"/>
    <x v="0"/>
    <x v="32"/>
    <n v="537.10714285714289"/>
    <x v="0"/>
    <x v="6"/>
    <x v="32"/>
  </r>
  <r>
    <n v="2237"/>
    <x v="2237"/>
    <x v="2235"/>
    <n v="18000"/>
    <n v="63527"/>
    <x v="0"/>
    <x v="0"/>
    <x v="0"/>
    <n v="1415779140"/>
    <n v="1412294683"/>
    <x v="0"/>
    <n v="983"/>
    <x v="0"/>
    <x v="32"/>
    <n v="352.92777777777775"/>
    <x v="0"/>
    <x v="6"/>
    <x v="32"/>
  </r>
  <r>
    <n v="2238"/>
    <x v="2238"/>
    <x v="2236"/>
    <n v="4000"/>
    <n v="5496"/>
    <x v="0"/>
    <x v="12"/>
    <x v="3"/>
    <n v="1489157716"/>
    <n v="1486565716"/>
    <x v="0"/>
    <n v="79"/>
    <x v="0"/>
    <x v="32"/>
    <n v="137.4"/>
    <x v="0"/>
    <x v="6"/>
    <x v="32"/>
  </r>
  <r>
    <n v="2239"/>
    <x v="2239"/>
    <x v="2237"/>
    <n v="25000"/>
    <n v="32006.67"/>
    <x v="0"/>
    <x v="0"/>
    <x v="0"/>
    <n v="1385870520"/>
    <n v="1382742014"/>
    <x v="0"/>
    <n v="426"/>
    <x v="0"/>
    <x v="32"/>
    <n v="128.02668"/>
    <x v="0"/>
    <x v="6"/>
    <x v="32"/>
  </r>
  <r>
    <n v="2240"/>
    <x v="2240"/>
    <x v="2238"/>
    <n v="5000"/>
    <n v="13534"/>
    <x v="0"/>
    <x v="0"/>
    <x v="0"/>
    <n v="1461354544"/>
    <n v="1458762544"/>
    <x v="0"/>
    <n v="96"/>
    <x v="0"/>
    <x v="32"/>
    <n v="270.68"/>
    <x v="0"/>
    <x v="6"/>
    <x v="32"/>
  </r>
  <r>
    <n v="2241"/>
    <x v="2241"/>
    <x v="2239"/>
    <n v="1000"/>
    <n v="8064"/>
    <x v="0"/>
    <x v="1"/>
    <x v="1"/>
    <n v="1488484300"/>
    <n v="1485892300"/>
    <x v="0"/>
    <n v="163"/>
    <x v="0"/>
    <x v="32"/>
    <n v="806.4"/>
    <x v="0"/>
    <x v="6"/>
    <x v="32"/>
  </r>
  <r>
    <n v="2242"/>
    <x v="2242"/>
    <x v="2240"/>
    <n v="10000"/>
    <n v="136009.76"/>
    <x v="0"/>
    <x v="0"/>
    <x v="0"/>
    <n v="1385521320"/>
    <n v="1382449733"/>
    <x v="0"/>
    <n v="2525"/>
    <x v="0"/>
    <x v="32"/>
    <n v="1360.0976000000001"/>
    <x v="0"/>
    <x v="6"/>
    <x v="32"/>
  </r>
  <r>
    <n v="2243"/>
    <x v="2243"/>
    <x v="2241"/>
    <n v="1"/>
    <n v="9302.5"/>
    <x v="0"/>
    <x v="0"/>
    <x v="0"/>
    <n v="1489374000"/>
    <n v="1488823290"/>
    <x v="0"/>
    <n v="2035"/>
    <x v="0"/>
    <x v="32"/>
    <n v="930250"/>
    <x v="0"/>
    <x v="6"/>
    <x v="32"/>
  </r>
  <r>
    <n v="2244"/>
    <x v="2244"/>
    <x v="2242"/>
    <n v="5000"/>
    <n v="18851"/>
    <x v="0"/>
    <x v="0"/>
    <x v="0"/>
    <n v="1476649800"/>
    <n v="1475609946"/>
    <x v="0"/>
    <n v="290"/>
    <x v="0"/>
    <x v="32"/>
    <n v="377.02"/>
    <x v="0"/>
    <x v="6"/>
    <x v="32"/>
  </r>
  <r>
    <n v="2245"/>
    <x v="2245"/>
    <x v="2243"/>
    <n v="4000"/>
    <n v="105881"/>
    <x v="0"/>
    <x v="0"/>
    <x v="0"/>
    <n v="1393005600"/>
    <n v="1390323617"/>
    <x v="0"/>
    <n v="1980"/>
    <x v="0"/>
    <x v="32"/>
    <n v="2647.0250000000001"/>
    <x v="0"/>
    <x v="6"/>
    <x v="32"/>
  </r>
  <r>
    <n v="2246"/>
    <x v="2246"/>
    <x v="2244"/>
    <n v="2500"/>
    <n v="2503"/>
    <x v="0"/>
    <x v="1"/>
    <x v="1"/>
    <n v="1441393210"/>
    <n v="1438801210"/>
    <x v="0"/>
    <n v="57"/>
    <x v="0"/>
    <x v="32"/>
    <n v="100.12"/>
    <x v="0"/>
    <x v="6"/>
    <x v="32"/>
  </r>
  <r>
    <n v="2247"/>
    <x v="2247"/>
    <x v="2245"/>
    <n v="18500"/>
    <n v="19324"/>
    <x v="0"/>
    <x v="0"/>
    <x v="0"/>
    <n v="1438185565"/>
    <n v="1436975965"/>
    <x v="0"/>
    <n v="380"/>
    <x v="0"/>
    <x v="32"/>
    <n v="104.45405405405405"/>
    <x v="0"/>
    <x v="6"/>
    <x v="32"/>
  </r>
  <r>
    <n v="2248"/>
    <x v="2248"/>
    <x v="2246"/>
    <n v="7000"/>
    <n v="7505"/>
    <x v="0"/>
    <x v="1"/>
    <x v="1"/>
    <n v="1481749278"/>
    <n v="1479157278"/>
    <x v="0"/>
    <n v="128"/>
    <x v="0"/>
    <x v="32"/>
    <n v="107.21428571428571"/>
    <x v="0"/>
    <x v="6"/>
    <x v="32"/>
  </r>
  <r>
    <n v="2249"/>
    <x v="2249"/>
    <x v="2247"/>
    <n v="3500"/>
    <n v="5907"/>
    <x v="0"/>
    <x v="0"/>
    <x v="0"/>
    <n v="1364917965"/>
    <n v="1362329565"/>
    <x v="0"/>
    <n v="180"/>
    <x v="0"/>
    <x v="32"/>
    <n v="168.77142857142857"/>
    <x v="0"/>
    <x v="6"/>
    <x v="32"/>
  </r>
  <r>
    <n v="2250"/>
    <x v="2250"/>
    <x v="2248"/>
    <n v="25000"/>
    <n v="243778"/>
    <x v="0"/>
    <x v="0"/>
    <x v="0"/>
    <n v="1480727273"/>
    <n v="1478131673"/>
    <x v="0"/>
    <n v="571"/>
    <x v="0"/>
    <x v="32"/>
    <n v="975.11200000000008"/>
    <x v="0"/>
    <x v="6"/>
    <x v="32"/>
  </r>
  <r>
    <n v="2251"/>
    <x v="2251"/>
    <x v="2249"/>
    <n v="8500"/>
    <n v="11428.19"/>
    <x v="0"/>
    <x v="0"/>
    <x v="0"/>
    <n v="1408177077"/>
    <n v="1406362677"/>
    <x v="0"/>
    <n v="480"/>
    <x v="0"/>
    <x v="32"/>
    <n v="134.44929411764704"/>
    <x v="0"/>
    <x v="6"/>
    <x v="32"/>
  </r>
  <r>
    <n v="2252"/>
    <x v="2252"/>
    <x v="2250"/>
    <n v="9000"/>
    <n v="24505"/>
    <x v="0"/>
    <x v="3"/>
    <x v="3"/>
    <n v="1470469938"/>
    <n v="1469173938"/>
    <x v="0"/>
    <n v="249"/>
    <x v="0"/>
    <x v="32"/>
    <n v="272.27777777777777"/>
    <x v="0"/>
    <x v="6"/>
    <x v="32"/>
  </r>
  <r>
    <n v="2253"/>
    <x v="2253"/>
    <x v="2251"/>
    <n v="8000"/>
    <n v="9015"/>
    <x v="0"/>
    <x v="0"/>
    <x v="0"/>
    <n v="1447862947"/>
    <n v="1445267347"/>
    <x v="0"/>
    <n v="84"/>
    <x v="0"/>
    <x v="32"/>
    <n v="112.6875"/>
    <x v="0"/>
    <x v="6"/>
    <x v="32"/>
  </r>
  <r>
    <n v="2254"/>
    <x v="2254"/>
    <x v="2252"/>
    <n v="500"/>
    <n v="2299"/>
    <x v="0"/>
    <x v="0"/>
    <x v="0"/>
    <n v="1485271968"/>
    <n v="1484667168"/>
    <x v="0"/>
    <n v="197"/>
    <x v="0"/>
    <x v="32"/>
    <n v="459.8"/>
    <x v="0"/>
    <x v="6"/>
    <x v="32"/>
  </r>
  <r>
    <n v="2255"/>
    <x v="2255"/>
    <x v="2253"/>
    <n v="3950"/>
    <n v="11323"/>
    <x v="0"/>
    <x v="0"/>
    <x v="0"/>
    <n v="1462661451"/>
    <n v="1460069451"/>
    <x v="0"/>
    <n v="271"/>
    <x v="0"/>
    <x v="32"/>
    <n v="286.65822784810126"/>
    <x v="0"/>
    <x v="6"/>
    <x v="32"/>
  </r>
  <r>
    <n v="2256"/>
    <x v="2256"/>
    <x v="2254"/>
    <n v="480"/>
    <n v="1069"/>
    <x v="0"/>
    <x v="1"/>
    <x v="1"/>
    <n v="1479811846"/>
    <n v="1478602246"/>
    <x v="0"/>
    <n v="50"/>
    <x v="0"/>
    <x v="32"/>
    <n v="222.70833333333334"/>
    <x v="0"/>
    <x v="6"/>
    <x v="32"/>
  </r>
  <r>
    <n v="2257"/>
    <x v="2257"/>
    <x v="2255"/>
    <n v="2500"/>
    <n v="15903.5"/>
    <x v="0"/>
    <x v="1"/>
    <x v="1"/>
    <n v="1466377200"/>
    <n v="1463351329"/>
    <x v="0"/>
    <n v="169"/>
    <x v="0"/>
    <x v="32"/>
    <n v="636.14"/>
    <x v="0"/>
    <x v="6"/>
    <x v="32"/>
  </r>
  <r>
    <n v="2258"/>
    <x v="2258"/>
    <x v="2256"/>
    <n v="2200"/>
    <n v="3223"/>
    <x v="0"/>
    <x v="0"/>
    <x v="0"/>
    <n v="1434045687"/>
    <n v="1431453687"/>
    <x v="0"/>
    <n v="205"/>
    <x v="0"/>
    <x v="32"/>
    <n v="146.5"/>
    <x v="0"/>
    <x v="6"/>
    <x v="32"/>
  </r>
  <r>
    <n v="2259"/>
    <x v="2259"/>
    <x v="2257"/>
    <n v="1000"/>
    <n v="18671"/>
    <x v="0"/>
    <x v="1"/>
    <x v="1"/>
    <n v="1481224736"/>
    <n v="1480360736"/>
    <x v="0"/>
    <n v="206"/>
    <x v="0"/>
    <x v="32"/>
    <n v="1867.1"/>
    <x v="0"/>
    <x v="6"/>
    <x v="32"/>
  </r>
  <r>
    <n v="2260"/>
    <x v="2260"/>
    <x v="2258"/>
    <n v="2500"/>
    <n v="8173"/>
    <x v="0"/>
    <x v="0"/>
    <x v="0"/>
    <n v="1395876250"/>
    <n v="1393287850"/>
    <x v="0"/>
    <n v="84"/>
    <x v="0"/>
    <x v="32"/>
    <n v="326.92"/>
    <x v="0"/>
    <x v="6"/>
    <x v="32"/>
  </r>
  <r>
    <n v="2261"/>
    <x v="2261"/>
    <x v="2259"/>
    <n v="1000"/>
    <n v="7795"/>
    <x v="0"/>
    <x v="2"/>
    <x v="2"/>
    <n v="1487093020"/>
    <n v="1485278620"/>
    <x v="0"/>
    <n v="210"/>
    <x v="0"/>
    <x v="32"/>
    <n v="779.5"/>
    <x v="0"/>
    <x v="6"/>
    <x v="32"/>
  </r>
  <r>
    <n v="2262"/>
    <x v="2262"/>
    <x v="2260"/>
    <n v="3300"/>
    <n v="5087"/>
    <x v="0"/>
    <x v="0"/>
    <x v="0"/>
    <n v="1416268800"/>
    <n v="1413295358"/>
    <x v="0"/>
    <n v="181"/>
    <x v="0"/>
    <x v="32"/>
    <n v="154.15151515151516"/>
    <x v="0"/>
    <x v="6"/>
    <x v="32"/>
  </r>
  <r>
    <n v="2263"/>
    <x v="2263"/>
    <x v="2261"/>
    <n v="7500"/>
    <n v="8666"/>
    <x v="0"/>
    <x v="11"/>
    <x v="9"/>
    <n v="1422734313"/>
    <n v="1420919913"/>
    <x v="0"/>
    <n v="60"/>
    <x v="0"/>
    <x v="32"/>
    <n v="115.54666666666667"/>
    <x v="0"/>
    <x v="6"/>
    <x v="32"/>
  </r>
  <r>
    <n v="2264"/>
    <x v="2264"/>
    <x v="2262"/>
    <n v="6000"/>
    <n v="10802"/>
    <x v="0"/>
    <x v="0"/>
    <x v="0"/>
    <n v="1463972400"/>
    <n v="1462543114"/>
    <x v="0"/>
    <n v="445"/>
    <x v="0"/>
    <x v="32"/>
    <n v="180.03333333333333"/>
    <x v="0"/>
    <x v="6"/>
    <x v="32"/>
  </r>
  <r>
    <n v="2265"/>
    <x v="2265"/>
    <x v="2263"/>
    <n v="200"/>
    <n v="597"/>
    <x v="0"/>
    <x v="1"/>
    <x v="1"/>
    <n v="1479846507"/>
    <n v="1479241707"/>
    <x v="0"/>
    <n v="17"/>
    <x v="0"/>
    <x v="32"/>
    <n v="298.5"/>
    <x v="0"/>
    <x v="6"/>
    <x v="32"/>
  </r>
  <r>
    <n v="2266"/>
    <x v="2266"/>
    <x v="2264"/>
    <n v="1500"/>
    <n v="4804"/>
    <x v="0"/>
    <x v="0"/>
    <x v="0"/>
    <n v="1461722400"/>
    <n v="1460235592"/>
    <x v="0"/>
    <n v="194"/>
    <x v="0"/>
    <x v="32"/>
    <n v="320.26666666666665"/>
    <x v="0"/>
    <x v="6"/>
    <x v="32"/>
  </r>
  <r>
    <n v="2267"/>
    <x v="2267"/>
    <x v="2265"/>
    <n v="20000"/>
    <n v="76105"/>
    <x v="0"/>
    <x v="0"/>
    <x v="0"/>
    <n v="1419123600"/>
    <n v="1416945297"/>
    <x v="0"/>
    <n v="404"/>
    <x v="0"/>
    <x v="32"/>
    <n v="380.52499999999998"/>
    <x v="0"/>
    <x v="6"/>
    <x v="32"/>
  </r>
  <r>
    <n v="2268"/>
    <x v="2268"/>
    <x v="2266"/>
    <n v="28000"/>
    <n v="28728"/>
    <x v="0"/>
    <x v="0"/>
    <x v="0"/>
    <n v="1489283915"/>
    <n v="1486691915"/>
    <x v="0"/>
    <n v="194"/>
    <x v="0"/>
    <x v="32"/>
    <n v="102.60000000000001"/>
    <x v="0"/>
    <x v="6"/>
    <x v="32"/>
  </r>
  <r>
    <n v="2269"/>
    <x v="2269"/>
    <x v="2267"/>
    <n v="2500"/>
    <n v="45041"/>
    <x v="0"/>
    <x v="0"/>
    <x v="0"/>
    <n v="1488862800"/>
    <n v="1486745663"/>
    <x v="0"/>
    <n v="902"/>
    <x v="0"/>
    <x v="32"/>
    <n v="1801.64"/>
    <x v="0"/>
    <x v="6"/>
    <x v="32"/>
  </r>
  <r>
    <n v="2270"/>
    <x v="2270"/>
    <x v="2268"/>
    <n v="25000"/>
    <n v="180062"/>
    <x v="0"/>
    <x v="0"/>
    <x v="0"/>
    <n v="1484085540"/>
    <n v="1482353513"/>
    <x v="0"/>
    <n v="1670"/>
    <x v="0"/>
    <x v="32"/>
    <n v="720.24800000000005"/>
    <x v="0"/>
    <x v="6"/>
    <x v="32"/>
  </r>
  <r>
    <n v="2271"/>
    <x v="2271"/>
    <x v="2269"/>
    <n v="20000"/>
    <n v="56618"/>
    <x v="0"/>
    <x v="0"/>
    <x v="0"/>
    <n v="1481328004"/>
    <n v="1478736004"/>
    <x v="0"/>
    <n v="1328"/>
    <x v="0"/>
    <x v="32"/>
    <n v="283.09000000000003"/>
    <x v="0"/>
    <x v="6"/>
    <x v="32"/>
  </r>
  <r>
    <n v="2272"/>
    <x v="2272"/>
    <x v="2270"/>
    <n v="1000"/>
    <n v="13566"/>
    <x v="0"/>
    <x v="0"/>
    <x v="0"/>
    <n v="1449506836"/>
    <n v="1446914836"/>
    <x v="0"/>
    <n v="944"/>
    <x v="0"/>
    <x v="32"/>
    <n v="1356.6000000000001"/>
    <x v="0"/>
    <x v="6"/>
    <x v="32"/>
  </r>
  <r>
    <n v="2273"/>
    <x v="2273"/>
    <x v="2271"/>
    <n v="2500"/>
    <n v="5509"/>
    <x v="0"/>
    <x v="5"/>
    <x v="5"/>
    <n v="1489320642"/>
    <n v="1487164242"/>
    <x v="0"/>
    <n v="147"/>
    <x v="0"/>
    <x v="32"/>
    <n v="220.35999999999999"/>
    <x v="0"/>
    <x v="6"/>
    <x v="32"/>
  </r>
  <r>
    <n v="2274"/>
    <x v="2274"/>
    <x v="2272"/>
    <n v="2500"/>
    <n v="2990"/>
    <x v="0"/>
    <x v="0"/>
    <x v="0"/>
    <n v="1393156857"/>
    <n v="1390564857"/>
    <x v="0"/>
    <n v="99"/>
    <x v="0"/>
    <x v="32"/>
    <n v="119.6"/>
    <x v="0"/>
    <x v="6"/>
    <x v="32"/>
  </r>
  <r>
    <n v="2275"/>
    <x v="2275"/>
    <x v="2273"/>
    <n v="650"/>
    <n v="2650.5"/>
    <x v="0"/>
    <x v="1"/>
    <x v="1"/>
    <n v="1419259679"/>
    <n v="1416667679"/>
    <x v="0"/>
    <n v="79"/>
    <x v="0"/>
    <x v="32"/>
    <n v="407.76923076923077"/>
    <x v="0"/>
    <x v="6"/>
    <x v="32"/>
  </r>
  <r>
    <n v="2276"/>
    <x v="2276"/>
    <x v="2274"/>
    <n v="4589"/>
    <n v="4856"/>
    <x v="0"/>
    <x v="0"/>
    <x v="0"/>
    <n v="1388936289"/>
    <n v="1386344289"/>
    <x v="0"/>
    <n v="75"/>
    <x v="0"/>
    <x v="32"/>
    <n v="105.81826105905425"/>
    <x v="0"/>
    <x v="6"/>
    <x v="32"/>
  </r>
  <r>
    <n v="2277"/>
    <x v="2277"/>
    <x v="2275"/>
    <n v="8500"/>
    <n v="11992"/>
    <x v="0"/>
    <x v="0"/>
    <x v="0"/>
    <n v="1330359423"/>
    <n v="1327767423"/>
    <x v="0"/>
    <n v="207"/>
    <x v="0"/>
    <x v="32"/>
    <n v="141.08235294117648"/>
    <x v="0"/>
    <x v="6"/>
    <x v="32"/>
  </r>
  <r>
    <n v="2278"/>
    <x v="2278"/>
    <x v="2276"/>
    <n v="2000"/>
    <n v="5414"/>
    <x v="0"/>
    <x v="13"/>
    <x v="3"/>
    <n v="1451861940"/>
    <n v="1448902867"/>
    <x v="0"/>
    <n v="102"/>
    <x v="0"/>
    <x v="32"/>
    <n v="270.7"/>
    <x v="0"/>
    <x v="6"/>
    <x v="32"/>
  </r>
  <r>
    <n v="2279"/>
    <x v="2279"/>
    <x v="2277"/>
    <n v="1000"/>
    <n v="1538"/>
    <x v="0"/>
    <x v="0"/>
    <x v="0"/>
    <n v="1423022400"/>
    <n v="1421436099"/>
    <x v="0"/>
    <n v="32"/>
    <x v="0"/>
    <x v="32"/>
    <n v="153.80000000000001"/>
    <x v="0"/>
    <x v="6"/>
    <x v="32"/>
  </r>
  <r>
    <n v="2280"/>
    <x v="2280"/>
    <x v="2278"/>
    <n v="9800"/>
    <n v="39550.5"/>
    <x v="0"/>
    <x v="0"/>
    <x v="0"/>
    <n v="1442501991"/>
    <n v="1439909991"/>
    <x v="0"/>
    <n v="480"/>
    <x v="0"/>
    <x v="32"/>
    <n v="403.57653061224488"/>
    <x v="0"/>
    <x v="6"/>
    <x v="32"/>
  </r>
  <r>
    <n v="2281"/>
    <x v="2281"/>
    <x v="2279"/>
    <n v="300"/>
    <n v="555"/>
    <x v="0"/>
    <x v="0"/>
    <x v="0"/>
    <n v="1311576600"/>
    <n v="1306219897"/>
    <x v="0"/>
    <n v="11"/>
    <x v="0"/>
    <x v="11"/>
    <n v="185"/>
    <x v="0"/>
    <x v="4"/>
    <x v="11"/>
  </r>
  <r>
    <n v="2282"/>
    <x v="2282"/>
    <x v="2280"/>
    <n v="750"/>
    <n v="1390"/>
    <x v="0"/>
    <x v="0"/>
    <x v="0"/>
    <n v="1452744686"/>
    <n v="1447560686"/>
    <x v="0"/>
    <n v="12"/>
    <x v="0"/>
    <x v="11"/>
    <n v="185.33333333333331"/>
    <x v="0"/>
    <x v="4"/>
    <x v="11"/>
  </r>
  <r>
    <n v="2283"/>
    <x v="2283"/>
    <x v="2281"/>
    <n v="3000"/>
    <n v="3025.66"/>
    <x v="0"/>
    <x v="0"/>
    <x v="0"/>
    <n v="1336528804"/>
    <n v="1331348404"/>
    <x v="0"/>
    <n v="48"/>
    <x v="0"/>
    <x v="11"/>
    <n v="100.85533333333332"/>
    <x v="0"/>
    <x v="4"/>
    <x v="11"/>
  </r>
  <r>
    <n v="2284"/>
    <x v="2284"/>
    <x v="2282"/>
    <n v="6000"/>
    <n v="6373.27"/>
    <x v="0"/>
    <x v="0"/>
    <x v="0"/>
    <n v="1299902400"/>
    <n v="1297451245"/>
    <x v="0"/>
    <n v="59"/>
    <x v="0"/>
    <x v="11"/>
    <n v="106.22116666666668"/>
    <x v="0"/>
    <x v="4"/>
    <x v="11"/>
  </r>
  <r>
    <n v="2285"/>
    <x v="2285"/>
    <x v="2283"/>
    <n v="3000"/>
    <n v="3641"/>
    <x v="0"/>
    <x v="0"/>
    <x v="0"/>
    <n v="1340944043"/>
    <n v="1338352043"/>
    <x v="0"/>
    <n v="79"/>
    <x v="0"/>
    <x v="11"/>
    <n v="121.36666666666667"/>
    <x v="0"/>
    <x v="4"/>
    <x v="11"/>
  </r>
  <r>
    <n v="2286"/>
    <x v="2286"/>
    <x v="2284"/>
    <n v="1500"/>
    <n v="1501"/>
    <x v="0"/>
    <x v="0"/>
    <x v="0"/>
    <n v="1378439940"/>
    <n v="1376003254"/>
    <x v="0"/>
    <n v="14"/>
    <x v="0"/>
    <x v="11"/>
    <n v="100.06666666666666"/>
    <x v="0"/>
    <x v="4"/>
    <x v="11"/>
  </r>
  <r>
    <n v="2287"/>
    <x v="2287"/>
    <x v="2285"/>
    <n v="4500"/>
    <n v="5398.99"/>
    <x v="0"/>
    <x v="0"/>
    <x v="0"/>
    <n v="1403539260"/>
    <n v="1401724860"/>
    <x v="0"/>
    <n v="106"/>
    <x v="0"/>
    <x v="11"/>
    <n v="119.97755555555555"/>
    <x v="0"/>
    <x v="4"/>
    <x v="11"/>
  </r>
  <r>
    <n v="2288"/>
    <x v="2288"/>
    <x v="2286"/>
    <n v="1000"/>
    <n v="1001"/>
    <x v="0"/>
    <x v="0"/>
    <x v="0"/>
    <n v="1340733600"/>
    <n v="1339098689"/>
    <x v="0"/>
    <n v="25"/>
    <x v="0"/>
    <x v="11"/>
    <n v="100.1"/>
    <x v="0"/>
    <x v="4"/>
    <x v="11"/>
  </r>
  <r>
    <n v="2289"/>
    <x v="2289"/>
    <x v="2287"/>
    <n v="1500"/>
    <n v="1611"/>
    <x v="0"/>
    <x v="0"/>
    <x v="0"/>
    <n v="1386372120"/>
    <n v="1382659060"/>
    <x v="0"/>
    <n v="25"/>
    <x v="0"/>
    <x v="11"/>
    <n v="107.4"/>
    <x v="0"/>
    <x v="4"/>
    <x v="11"/>
  </r>
  <r>
    <n v="2290"/>
    <x v="2290"/>
    <x v="2288"/>
    <n v="1500"/>
    <n v="1561"/>
    <x v="0"/>
    <x v="0"/>
    <x v="0"/>
    <n v="1259686800"/>
    <n v="1252908330"/>
    <x v="0"/>
    <n v="29"/>
    <x v="0"/>
    <x v="11"/>
    <n v="104.06666666666666"/>
    <x v="0"/>
    <x v="4"/>
    <x v="11"/>
  </r>
  <r>
    <n v="2291"/>
    <x v="2291"/>
    <x v="2289"/>
    <n v="2500"/>
    <n v="4320"/>
    <x v="0"/>
    <x v="0"/>
    <x v="0"/>
    <n v="1335153600"/>
    <n v="1332199618"/>
    <x v="0"/>
    <n v="43"/>
    <x v="0"/>
    <x v="11"/>
    <n v="172.8"/>
    <x v="0"/>
    <x v="4"/>
    <x v="11"/>
  </r>
  <r>
    <n v="2292"/>
    <x v="2292"/>
    <x v="2290"/>
    <n v="2000"/>
    <n v="2145.0100000000002"/>
    <x v="0"/>
    <x v="0"/>
    <x v="0"/>
    <n v="1334767476"/>
    <n v="1332175476"/>
    <x v="0"/>
    <n v="46"/>
    <x v="0"/>
    <x v="11"/>
    <n v="107.2505"/>
    <x v="0"/>
    <x v="4"/>
    <x v="11"/>
  </r>
  <r>
    <n v="2293"/>
    <x v="2293"/>
    <x v="2291"/>
    <n v="850"/>
    <n v="920"/>
    <x v="0"/>
    <x v="0"/>
    <x v="0"/>
    <n v="1348545540"/>
    <n v="1346345999"/>
    <x v="0"/>
    <n v="27"/>
    <x v="0"/>
    <x v="11"/>
    <n v="108.23529411764706"/>
    <x v="0"/>
    <x v="4"/>
    <x v="11"/>
  </r>
  <r>
    <n v="2294"/>
    <x v="2294"/>
    <x v="2292"/>
    <n v="5000"/>
    <n v="7304.04"/>
    <x v="0"/>
    <x v="0"/>
    <x v="0"/>
    <n v="1358702480"/>
    <n v="1356110480"/>
    <x v="0"/>
    <n v="112"/>
    <x v="0"/>
    <x v="11"/>
    <n v="146.08079999999998"/>
    <x v="0"/>
    <x v="4"/>
    <x v="11"/>
  </r>
  <r>
    <n v="2295"/>
    <x v="2295"/>
    <x v="2293"/>
    <n v="1200"/>
    <n v="1503"/>
    <x v="0"/>
    <x v="0"/>
    <x v="0"/>
    <n v="1359240856"/>
    <n v="1356648856"/>
    <x v="0"/>
    <n v="34"/>
    <x v="0"/>
    <x v="11"/>
    <n v="125.25"/>
    <x v="0"/>
    <x v="4"/>
    <x v="11"/>
  </r>
  <r>
    <n v="2296"/>
    <x v="2296"/>
    <x v="2294"/>
    <n v="7000"/>
    <n v="10435"/>
    <x v="0"/>
    <x v="0"/>
    <x v="0"/>
    <n v="1330018426"/>
    <n v="1326994426"/>
    <x v="0"/>
    <n v="145"/>
    <x v="0"/>
    <x v="11"/>
    <n v="149.07142857142856"/>
    <x v="0"/>
    <x v="4"/>
    <x v="11"/>
  </r>
  <r>
    <n v="2297"/>
    <x v="2297"/>
    <x v="2295"/>
    <n v="1000"/>
    <n v="1006"/>
    <x v="0"/>
    <x v="0"/>
    <x v="0"/>
    <n v="1331697540"/>
    <n v="1328749249"/>
    <x v="0"/>
    <n v="19"/>
    <x v="0"/>
    <x v="11"/>
    <n v="100.6"/>
    <x v="0"/>
    <x v="4"/>
    <x v="11"/>
  </r>
  <r>
    <n v="2298"/>
    <x v="2298"/>
    <x v="2296"/>
    <n v="30000"/>
    <n v="31522"/>
    <x v="0"/>
    <x v="0"/>
    <x v="0"/>
    <n v="1395861033"/>
    <n v="1393272633"/>
    <x v="0"/>
    <n v="288"/>
    <x v="0"/>
    <x v="11"/>
    <n v="105.07333333333332"/>
    <x v="0"/>
    <x v="4"/>
    <x v="11"/>
  </r>
  <r>
    <n v="2299"/>
    <x v="2299"/>
    <x v="2297"/>
    <n v="300"/>
    <n v="1050.5"/>
    <x v="0"/>
    <x v="0"/>
    <x v="0"/>
    <n v="1296953209"/>
    <n v="1295657209"/>
    <x v="0"/>
    <n v="14"/>
    <x v="0"/>
    <x v="11"/>
    <n v="350.16666666666663"/>
    <x v="0"/>
    <x v="4"/>
    <x v="11"/>
  </r>
  <r>
    <n v="2300"/>
    <x v="2300"/>
    <x v="2298"/>
    <n v="800"/>
    <n v="810"/>
    <x v="0"/>
    <x v="0"/>
    <x v="0"/>
    <n v="1340904416"/>
    <n v="1339694816"/>
    <x v="0"/>
    <n v="7"/>
    <x v="0"/>
    <x v="11"/>
    <n v="101.25"/>
    <x v="0"/>
    <x v="4"/>
    <x v="11"/>
  </r>
  <r>
    <n v="2301"/>
    <x v="2301"/>
    <x v="2299"/>
    <n v="5000"/>
    <n v="6680.22"/>
    <x v="0"/>
    <x v="0"/>
    <x v="0"/>
    <n v="1371785496"/>
    <n v="1369193496"/>
    <x v="1"/>
    <n v="211"/>
    <x v="0"/>
    <x v="14"/>
    <n v="133.6044"/>
    <x v="0"/>
    <x v="4"/>
    <x v="14"/>
  </r>
  <r>
    <n v="2302"/>
    <x v="2302"/>
    <x v="2300"/>
    <n v="2300"/>
    <n v="3925"/>
    <x v="0"/>
    <x v="0"/>
    <x v="0"/>
    <n v="1388473200"/>
    <n v="1385585434"/>
    <x v="1"/>
    <n v="85"/>
    <x v="0"/>
    <x v="14"/>
    <n v="170.65217391304347"/>
    <x v="0"/>
    <x v="4"/>
    <x v="14"/>
  </r>
  <r>
    <n v="2303"/>
    <x v="2303"/>
    <x v="2301"/>
    <n v="6450"/>
    <n v="7053.61"/>
    <x v="0"/>
    <x v="0"/>
    <x v="0"/>
    <n v="1323747596"/>
    <n v="1320287996"/>
    <x v="1"/>
    <n v="103"/>
    <x v="0"/>
    <x v="14"/>
    <n v="109.35829457364341"/>
    <x v="0"/>
    <x v="4"/>
    <x v="14"/>
  </r>
  <r>
    <n v="2304"/>
    <x v="2304"/>
    <x v="2302"/>
    <n v="6000"/>
    <n v="6042.02"/>
    <x v="0"/>
    <x v="0"/>
    <x v="0"/>
    <n v="1293857940"/>
    <n v="1290281691"/>
    <x v="1"/>
    <n v="113"/>
    <x v="0"/>
    <x v="14"/>
    <n v="100.70033333333335"/>
    <x v="0"/>
    <x v="4"/>
    <x v="14"/>
  </r>
  <r>
    <n v="2305"/>
    <x v="2305"/>
    <x v="2303"/>
    <n v="18000"/>
    <n v="18221"/>
    <x v="0"/>
    <x v="0"/>
    <x v="0"/>
    <n v="1407520800"/>
    <n v="1405356072"/>
    <x v="1"/>
    <n v="167"/>
    <x v="0"/>
    <x v="14"/>
    <n v="101.22777777777779"/>
    <x v="0"/>
    <x v="4"/>
    <x v="14"/>
  </r>
  <r>
    <n v="2306"/>
    <x v="2306"/>
    <x v="2304"/>
    <n v="3500"/>
    <n v="3736.55"/>
    <x v="0"/>
    <x v="0"/>
    <x v="0"/>
    <n v="1331352129"/>
    <n v="1328760129"/>
    <x v="1"/>
    <n v="73"/>
    <x v="0"/>
    <x v="14"/>
    <n v="106.75857142857143"/>
    <x v="0"/>
    <x v="4"/>
    <x v="14"/>
  </r>
  <r>
    <n v="2307"/>
    <x v="2307"/>
    <x v="2305"/>
    <n v="1964.47"/>
    <n v="2095.2600000000002"/>
    <x v="0"/>
    <x v="0"/>
    <x v="0"/>
    <n v="1336245328"/>
    <n v="1333653333"/>
    <x v="1"/>
    <n v="75"/>
    <x v="0"/>
    <x v="14"/>
    <n v="106.65777537961894"/>
    <x v="0"/>
    <x v="4"/>
    <x v="14"/>
  </r>
  <r>
    <n v="2308"/>
    <x v="2308"/>
    <x v="2306"/>
    <n v="50000"/>
    <n v="50653.11"/>
    <x v="0"/>
    <x v="0"/>
    <x v="0"/>
    <n v="1409274000"/>
    <n v="1406847996"/>
    <x v="1"/>
    <n v="614"/>
    <x v="0"/>
    <x v="14"/>
    <n v="101.30622"/>
    <x v="0"/>
    <x v="4"/>
    <x v="14"/>
  </r>
  <r>
    <n v="2309"/>
    <x v="2309"/>
    <x v="2307"/>
    <n v="6000"/>
    <n v="6400.47"/>
    <x v="0"/>
    <x v="0"/>
    <x v="0"/>
    <n v="1362872537"/>
    <n v="1359848537"/>
    <x v="1"/>
    <n v="107"/>
    <x v="0"/>
    <x v="14"/>
    <n v="106.67450000000001"/>
    <x v="0"/>
    <x v="4"/>
    <x v="14"/>
  </r>
  <r>
    <n v="2310"/>
    <x v="2310"/>
    <x v="2308"/>
    <n v="18500"/>
    <n v="79335.360000000001"/>
    <x v="0"/>
    <x v="0"/>
    <x v="0"/>
    <n v="1363889015"/>
    <n v="1361300615"/>
    <x v="1"/>
    <n v="1224"/>
    <x v="0"/>
    <x v="14"/>
    <n v="428.83978378378379"/>
    <x v="0"/>
    <x v="4"/>
    <x v="14"/>
  </r>
  <r>
    <n v="2311"/>
    <x v="2311"/>
    <x v="2309"/>
    <n v="9000"/>
    <n v="9370"/>
    <x v="0"/>
    <x v="0"/>
    <x v="0"/>
    <n v="1399421189"/>
    <n v="1396829189"/>
    <x v="1"/>
    <n v="104"/>
    <x v="0"/>
    <x v="14"/>
    <n v="104.11111111111111"/>
    <x v="0"/>
    <x v="4"/>
    <x v="14"/>
  </r>
  <r>
    <n v="2312"/>
    <x v="2312"/>
    <x v="2310"/>
    <n v="3000"/>
    <n v="3236"/>
    <x v="0"/>
    <x v="0"/>
    <x v="0"/>
    <n v="1397862000"/>
    <n v="1395155478"/>
    <x v="1"/>
    <n v="79"/>
    <x v="0"/>
    <x v="14"/>
    <n v="107.86666666666666"/>
    <x v="0"/>
    <x v="4"/>
    <x v="14"/>
  </r>
  <r>
    <n v="2313"/>
    <x v="2313"/>
    <x v="2311"/>
    <n v="5000"/>
    <n v="8792.02"/>
    <x v="0"/>
    <x v="0"/>
    <x v="0"/>
    <n v="1336086026"/>
    <n v="1333494026"/>
    <x v="1"/>
    <n v="157"/>
    <x v="0"/>
    <x v="14"/>
    <n v="175.84040000000002"/>
    <x v="0"/>
    <x v="4"/>
    <x v="14"/>
  </r>
  <r>
    <n v="2314"/>
    <x v="2314"/>
    <x v="2312"/>
    <n v="1200"/>
    <n v="1883.64"/>
    <x v="0"/>
    <x v="0"/>
    <x v="0"/>
    <n v="1339074857"/>
    <n v="1336482857"/>
    <x v="1"/>
    <n v="50"/>
    <x v="0"/>
    <x v="14"/>
    <n v="156.97"/>
    <x v="0"/>
    <x v="4"/>
    <x v="14"/>
  </r>
  <r>
    <n v="2315"/>
    <x v="2315"/>
    <x v="2313"/>
    <n v="2500"/>
    <n v="2565"/>
    <x v="0"/>
    <x v="0"/>
    <x v="0"/>
    <n v="1336238743"/>
    <n v="1333646743"/>
    <x v="1"/>
    <n v="64"/>
    <x v="0"/>
    <x v="14"/>
    <n v="102.60000000000001"/>
    <x v="0"/>
    <x v="4"/>
    <x v="14"/>
  </r>
  <r>
    <n v="2316"/>
    <x v="2316"/>
    <x v="2314"/>
    <n v="15000"/>
    <n v="15606.4"/>
    <x v="0"/>
    <x v="0"/>
    <x v="0"/>
    <n v="1260383040"/>
    <n v="1253726650"/>
    <x v="1"/>
    <n v="200"/>
    <x v="0"/>
    <x v="14"/>
    <n v="104.04266666666666"/>
    <x v="0"/>
    <x v="4"/>
    <x v="14"/>
  </r>
  <r>
    <n v="2317"/>
    <x v="2317"/>
    <x v="2315"/>
    <n v="400"/>
    <n v="416"/>
    <x v="0"/>
    <x v="0"/>
    <x v="0"/>
    <n v="1266210000"/>
    <n v="1263474049"/>
    <x v="1"/>
    <n v="22"/>
    <x v="0"/>
    <x v="14"/>
    <n v="104"/>
    <x v="0"/>
    <x v="4"/>
    <x v="14"/>
  </r>
  <r>
    <n v="2318"/>
    <x v="2318"/>
    <x v="2316"/>
    <n v="5000"/>
    <n v="6053"/>
    <x v="0"/>
    <x v="0"/>
    <x v="0"/>
    <n v="1253937540"/>
    <n v="1251214014"/>
    <x v="1"/>
    <n v="163"/>
    <x v="0"/>
    <x v="14"/>
    <n v="121.05999999999999"/>
    <x v="0"/>
    <x v="4"/>
    <x v="14"/>
  </r>
  <r>
    <n v="2319"/>
    <x v="2319"/>
    <x v="2317"/>
    <n v="3000"/>
    <n v="3231"/>
    <x v="0"/>
    <x v="0"/>
    <x v="0"/>
    <n v="1387072685"/>
    <n v="1384480685"/>
    <x v="1"/>
    <n v="77"/>
    <x v="0"/>
    <x v="14"/>
    <n v="107.69999999999999"/>
    <x v="0"/>
    <x v="4"/>
    <x v="14"/>
  </r>
  <r>
    <n v="2320"/>
    <x v="2320"/>
    <x v="2318"/>
    <n v="5000"/>
    <n v="5433"/>
    <x v="0"/>
    <x v="0"/>
    <x v="0"/>
    <n v="1396463800"/>
    <n v="1393443400"/>
    <x v="1"/>
    <n v="89"/>
    <x v="0"/>
    <x v="14"/>
    <n v="108.66"/>
    <x v="0"/>
    <x v="4"/>
    <x v="14"/>
  </r>
  <r>
    <n v="2321"/>
    <x v="2321"/>
    <x v="2319"/>
    <n v="10557"/>
    <n v="4130"/>
    <x v="3"/>
    <x v="15"/>
    <x v="3"/>
    <n v="1491282901"/>
    <n v="1488694501"/>
    <x v="0"/>
    <n v="64"/>
    <x v="1"/>
    <x v="33"/>
    <n v="39.120962394619681"/>
    <x v="0"/>
    <x v="7"/>
    <x v="33"/>
  </r>
  <r>
    <n v="2322"/>
    <x v="2322"/>
    <x v="2320"/>
    <n v="2700"/>
    <n v="85"/>
    <x v="3"/>
    <x v="0"/>
    <x v="0"/>
    <n v="1491769769"/>
    <n v="1489181369"/>
    <x v="0"/>
    <n v="4"/>
    <x v="1"/>
    <x v="33"/>
    <n v="3.1481481481481479"/>
    <x v="0"/>
    <x v="7"/>
    <x v="33"/>
  </r>
  <r>
    <n v="2323"/>
    <x v="2323"/>
    <x v="2321"/>
    <n v="250"/>
    <n v="120"/>
    <x v="3"/>
    <x v="0"/>
    <x v="0"/>
    <n v="1490033247"/>
    <n v="1489428447"/>
    <x v="0"/>
    <n v="4"/>
    <x v="1"/>
    <x v="33"/>
    <n v="48"/>
    <x v="0"/>
    <x v="7"/>
    <x v="33"/>
  </r>
  <r>
    <n v="2324"/>
    <x v="2324"/>
    <x v="2322"/>
    <n v="7500"/>
    <n v="1555"/>
    <x v="3"/>
    <x v="1"/>
    <x v="1"/>
    <n v="1490559285"/>
    <n v="1487970885"/>
    <x v="0"/>
    <n v="61"/>
    <x v="1"/>
    <x v="33"/>
    <n v="20.733333333333334"/>
    <x v="0"/>
    <x v="7"/>
    <x v="33"/>
  </r>
  <r>
    <n v="2325"/>
    <x v="2325"/>
    <x v="2323"/>
    <n v="1000"/>
    <n v="80"/>
    <x v="3"/>
    <x v="0"/>
    <x v="0"/>
    <n v="1490830331"/>
    <n v="1488241931"/>
    <x v="0"/>
    <n v="7"/>
    <x v="1"/>
    <x v="33"/>
    <n v="8"/>
    <x v="0"/>
    <x v="7"/>
    <x v="33"/>
  </r>
  <r>
    <n v="2326"/>
    <x v="2326"/>
    <x v="2324"/>
    <n v="15000"/>
    <n v="108"/>
    <x v="3"/>
    <x v="0"/>
    <x v="0"/>
    <n v="1493571600"/>
    <n v="1489106948"/>
    <x v="0"/>
    <n v="1"/>
    <x v="1"/>
    <x v="33"/>
    <n v="0.72"/>
    <x v="0"/>
    <x v="7"/>
    <x v="33"/>
  </r>
  <r>
    <n v="2327"/>
    <x v="2327"/>
    <x v="2325"/>
    <n v="35000"/>
    <n v="184133.01"/>
    <x v="0"/>
    <x v="0"/>
    <x v="0"/>
    <n v="1409090440"/>
    <n v="1406066440"/>
    <x v="1"/>
    <n v="3355"/>
    <x v="0"/>
    <x v="33"/>
    <n v="526.09431428571429"/>
    <x v="0"/>
    <x v="7"/>
    <x v="33"/>
  </r>
  <r>
    <n v="2328"/>
    <x v="2328"/>
    <x v="2326"/>
    <n v="10000"/>
    <n v="25445"/>
    <x v="0"/>
    <x v="0"/>
    <x v="0"/>
    <n v="1434307537"/>
    <n v="1431715537"/>
    <x v="1"/>
    <n v="537"/>
    <x v="0"/>
    <x v="33"/>
    <n v="254.45000000000002"/>
    <x v="0"/>
    <x v="7"/>
    <x v="33"/>
  </r>
  <r>
    <n v="2329"/>
    <x v="2329"/>
    <x v="2327"/>
    <n v="25000"/>
    <n v="26480"/>
    <x v="0"/>
    <x v="0"/>
    <x v="0"/>
    <n v="1405609146"/>
    <n v="1403017146"/>
    <x v="1"/>
    <n v="125"/>
    <x v="0"/>
    <x v="33"/>
    <n v="105.91999999999999"/>
    <x v="0"/>
    <x v="7"/>
    <x v="33"/>
  </r>
  <r>
    <n v="2330"/>
    <x v="2330"/>
    <x v="2328"/>
    <n v="35000"/>
    <n v="35848"/>
    <x v="0"/>
    <x v="0"/>
    <x v="0"/>
    <n v="1451001600"/>
    <n v="1448400943"/>
    <x v="1"/>
    <n v="163"/>
    <x v="0"/>
    <x v="33"/>
    <n v="102.42285714285715"/>
    <x v="0"/>
    <x v="7"/>
    <x v="33"/>
  </r>
  <r>
    <n v="2331"/>
    <x v="2331"/>
    <x v="2329"/>
    <n v="8000"/>
    <n v="11545.1"/>
    <x v="0"/>
    <x v="0"/>
    <x v="0"/>
    <n v="1408320490"/>
    <n v="1405728490"/>
    <x v="1"/>
    <n v="283"/>
    <x v="0"/>
    <x v="33"/>
    <n v="144.31375"/>
    <x v="0"/>
    <x v="7"/>
    <x v="33"/>
  </r>
  <r>
    <n v="2332"/>
    <x v="2332"/>
    <x v="2330"/>
    <n v="25000"/>
    <n v="26577"/>
    <x v="0"/>
    <x v="0"/>
    <x v="0"/>
    <n v="1423235071"/>
    <n v="1420643071"/>
    <x v="1"/>
    <n v="352"/>
    <x v="0"/>
    <x v="33"/>
    <n v="106.30800000000001"/>
    <x v="0"/>
    <x v="7"/>
    <x v="33"/>
  </r>
  <r>
    <n v="2333"/>
    <x v="2333"/>
    <x v="2331"/>
    <n v="600"/>
    <n v="1273"/>
    <x v="0"/>
    <x v="0"/>
    <x v="0"/>
    <n v="1401385800"/>
    <n v="1399563390"/>
    <x v="1"/>
    <n v="94"/>
    <x v="0"/>
    <x v="33"/>
    <n v="212.16666666666666"/>
    <x v="0"/>
    <x v="7"/>
    <x v="33"/>
  </r>
  <r>
    <n v="2334"/>
    <x v="2334"/>
    <x v="2332"/>
    <n v="4000"/>
    <n v="4078"/>
    <x v="0"/>
    <x v="0"/>
    <x v="0"/>
    <n v="1415208840"/>
    <n v="1412611498"/>
    <x v="1"/>
    <n v="67"/>
    <x v="0"/>
    <x v="33"/>
    <n v="101.95"/>
    <x v="0"/>
    <x v="7"/>
    <x v="33"/>
  </r>
  <r>
    <n v="2335"/>
    <x v="2335"/>
    <x v="2333"/>
    <n v="25000"/>
    <n v="25568"/>
    <x v="0"/>
    <x v="0"/>
    <x v="0"/>
    <n v="1402494243"/>
    <n v="1399902243"/>
    <x v="1"/>
    <n v="221"/>
    <x v="0"/>
    <x v="33"/>
    <n v="102.27200000000001"/>
    <x v="0"/>
    <x v="7"/>
    <x v="33"/>
  </r>
  <r>
    <n v="2336"/>
    <x v="2336"/>
    <x v="2334"/>
    <n v="20000"/>
    <n v="104146.51"/>
    <x v="0"/>
    <x v="0"/>
    <x v="0"/>
    <n v="1394316695"/>
    <n v="1390860695"/>
    <x v="1"/>
    <n v="2165"/>
    <x v="0"/>
    <x v="33"/>
    <n v="520.73254999999995"/>
    <x v="0"/>
    <x v="7"/>
    <x v="33"/>
  </r>
  <r>
    <n v="2337"/>
    <x v="2337"/>
    <x v="2335"/>
    <n v="12000"/>
    <n v="13279"/>
    <x v="0"/>
    <x v="0"/>
    <x v="0"/>
    <n v="1403796143"/>
    <n v="1401204143"/>
    <x v="1"/>
    <n v="179"/>
    <x v="0"/>
    <x v="33"/>
    <n v="110.65833333333333"/>
    <x v="0"/>
    <x v="7"/>
    <x v="33"/>
  </r>
  <r>
    <n v="2338"/>
    <x v="2338"/>
    <x v="2336"/>
    <n v="15000"/>
    <n v="15171.5"/>
    <x v="0"/>
    <x v="0"/>
    <x v="0"/>
    <n v="1404077484"/>
    <n v="1401485484"/>
    <x v="1"/>
    <n v="123"/>
    <x v="0"/>
    <x v="33"/>
    <n v="101.14333333333335"/>
    <x v="0"/>
    <x v="7"/>
    <x v="33"/>
  </r>
  <r>
    <n v="2339"/>
    <x v="2339"/>
    <x v="2337"/>
    <n v="25000"/>
    <n v="73552"/>
    <x v="0"/>
    <x v="0"/>
    <x v="0"/>
    <n v="1482134340"/>
    <n v="1479496309"/>
    <x v="1"/>
    <n v="1104"/>
    <x v="0"/>
    <x v="33"/>
    <n v="294.20799999999997"/>
    <x v="0"/>
    <x v="7"/>
    <x v="33"/>
  </r>
  <r>
    <n v="2340"/>
    <x v="2340"/>
    <x v="2338"/>
    <n v="40000"/>
    <n v="42311"/>
    <x v="0"/>
    <x v="0"/>
    <x v="0"/>
    <n v="1477841138"/>
    <n v="1475249138"/>
    <x v="1"/>
    <n v="403"/>
    <x v="0"/>
    <x v="33"/>
    <n v="105.77749999999999"/>
    <x v="0"/>
    <x v="7"/>
    <x v="33"/>
  </r>
  <r>
    <n v="2341"/>
    <x v="2341"/>
    <x v="2339"/>
    <n v="5000"/>
    <n v="0"/>
    <x v="1"/>
    <x v="0"/>
    <x v="0"/>
    <n v="1436729504"/>
    <n v="1434137504"/>
    <x v="0"/>
    <n v="0"/>
    <x v="1"/>
    <x v="7"/>
    <n v="0"/>
    <x v="0"/>
    <x v="2"/>
    <x v="7"/>
  </r>
  <r>
    <n v="2342"/>
    <x v="2342"/>
    <x v="2340"/>
    <n v="5500"/>
    <n v="0"/>
    <x v="1"/>
    <x v="0"/>
    <x v="0"/>
    <n v="1412571600"/>
    <n v="1410799870"/>
    <x v="0"/>
    <n v="0"/>
    <x v="1"/>
    <x v="7"/>
    <n v="0"/>
    <x v="0"/>
    <x v="2"/>
    <x v="7"/>
  </r>
  <r>
    <n v="2343"/>
    <x v="2343"/>
    <x v="2341"/>
    <n v="10000"/>
    <n v="300"/>
    <x v="1"/>
    <x v="0"/>
    <x v="0"/>
    <n v="1452282420"/>
    <n v="1447962505"/>
    <x v="0"/>
    <n v="1"/>
    <x v="1"/>
    <x v="7"/>
    <n v="3"/>
    <x v="0"/>
    <x v="2"/>
    <x v="7"/>
  </r>
  <r>
    <n v="2344"/>
    <x v="2344"/>
    <x v="2342"/>
    <n v="1000"/>
    <n v="1"/>
    <x v="1"/>
    <x v="5"/>
    <x v="5"/>
    <n v="1466789269"/>
    <n v="1464197269"/>
    <x v="0"/>
    <n v="1"/>
    <x v="1"/>
    <x v="7"/>
    <n v="0.1"/>
    <x v="0"/>
    <x v="2"/>
    <x v="7"/>
  </r>
  <r>
    <n v="2345"/>
    <x v="2345"/>
    <x v="2343"/>
    <n v="3000"/>
    <n v="0"/>
    <x v="1"/>
    <x v="0"/>
    <x v="0"/>
    <n v="1427845140"/>
    <n v="1424822556"/>
    <x v="0"/>
    <n v="0"/>
    <x v="1"/>
    <x v="7"/>
    <n v="0"/>
    <x v="0"/>
    <x v="2"/>
    <x v="7"/>
  </r>
  <r>
    <n v="2346"/>
    <x v="2346"/>
    <x v="2344"/>
    <n v="60000"/>
    <n v="39"/>
    <x v="1"/>
    <x v="0"/>
    <x v="0"/>
    <n v="1476731431"/>
    <n v="1472843431"/>
    <x v="0"/>
    <n v="3"/>
    <x v="1"/>
    <x v="7"/>
    <n v="6.5000000000000002E-2"/>
    <x v="0"/>
    <x v="2"/>
    <x v="7"/>
  </r>
  <r>
    <n v="2347"/>
    <x v="2347"/>
    <x v="2345"/>
    <n v="1000"/>
    <n v="15"/>
    <x v="1"/>
    <x v="0"/>
    <x v="0"/>
    <n v="1472135676"/>
    <n v="1469543676"/>
    <x v="0"/>
    <n v="1"/>
    <x v="1"/>
    <x v="7"/>
    <n v="1.5"/>
    <x v="0"/>
    <x v="2"/>
    <x v="7"/>
  </r>
  <r>
    <n v="2348"/>
    <x v="2348"/>
    <x v="2346"/>
    <n v="70000"/>
    <n v="270"/>
    <x v="1"/>
    <x v="0"/>
    <x v="0"/>
    <n v="1456006938"/>
    <n v="1450822938"/>
    <x v="0"/>
    <n v="5"/>
    <x v="1"/>
    <x v="7"/>
    <n v="0.38571428571428573"/>
    <x v="0"/>
    <x v="2"/>
    <x v="7"/>
  </r>
  <r>
    <n v="2349"/>
    <x v="2349"/>
    <x v="2347"/>
    <n v="474900"/>
    <n v="0"/>
    <x v="1"/>
    <x v="11"/>
    <x v="9"/>
    <n v="1439318228"/>
    <n v="1436812628"/>
    <x v="0"/>
    <n v="0"/>
    <x v="1"/>
    <x v="7"/>
    <n v="0"/>
    <x v="0"/>
    <x v="2"/>
    <x v="7"/>
  </r>
  <r>
    <n v="2350"/>
    <x v="2350"/>
    <x v="2348"/>
    <n v="50000"/>
    <n v="0"/>
    <x v="1"/>
    <x v="17"/>
    <x v="3"/>
    <n v="1483474370"/>
    <n v="1480882370"/>
    <x v="0"/>
    <n v="0"/>
    <x v="1"/>
    <x v="7"/>
    <n v="0"/>
    <x v="0"/>
    <x v="2"/>
    <x v="7"/>
  </r>
  <r>
    <n v="2351"/>
    <x v="2351"/>
    <x v="2349"/>
    <n v="18900"/>
    <n v="108"/>
    <x v="1"/>
    <x v="4"/>
    <x v="4"/>
    <n v="1430360739"/>
    <n v="1427768739"/>
    <x v="0"/>
    <n v="7"/>
    <x v="1"/>
    <x v="7"/>
    <n v="0.5714285714285714"/>
    <x v="0"/>
    <x v="2"/>
    <x v="7"/>
  </r>
  <r>
    <n v="2352"/>
    <x v="2352"/>
    <x v="2350"/>
    <n v="2000"/>
    <n v="0"/>
    <x v="1"/>
    <x v="0"/>
    <x v="0"/>
    <n v="1433603552"/>
    <n v="1428419552"/>
    <x v="0"/>
    <n v="0"/>
    <x v="1"/>
    <x v="7"/>
    <n v="0"/>
    <x v="0"/>
    <x v="2"/>
    <x v="7"/>
  </r>
  <r>
    <n v="2353"/>
    <x v="2353"/>
    <x v="2351"/>
    <n v="1000"/>
    <n v="0"/>
    <x v="1"/>
    <x v="0"/>
    <x v="0"/>
    <n v="1429632822"/>
    <n v="1428596022"/>
    <x v="0"/>
    <n v="0"/>
    <x v="1"/>
    <x v="7"/>
    <n v="0"/>
    <x v="0"/>
    <x v="2"/>
    <x v="7"/>
  </r>
  <r>
    <n v="2354"/>
    <x v="2354"/>
    <x v="2352"/>
    <n v="35000"/>
    <n v="25"/>
    <x v="1"/>
    <x v="0"/>
    <x v="0"/>
    <n v="1420910460"/>
    <n v="1415726460"/>
    <x v="0"/>
    <n v="1"/>
    <x v="1"/>
    <x v="7"/>
    <n v="7.1428571428571425E-2"/>
    <x v="0"/>
    <x v="2"/>
    <x v="7"/>
  </r>
  <r>
    <n v="2355"/>
    <x v="2355"/>
    <x v="2353"/>
    <n v="8000"/>
    <n v="55"/>
    <x v="1"/>
    <x v="2"/>
    <x v="2"/>
    <n v="1430604136"/>
    <n v="1428012136"/>
    <x v="0"/>
    <n v="2"/>
    <x v="1"/>
    <x v="7"/>
    <n v="0.6875"/>
    <x v="0"/>
    <x v="2"/>
    <x v="7"/>
  </r>
  <r>
    <n v="2356"/>
    <x v="2356"/>
    <x v="2354"/>
    <n v="10000"/>
    <n v="0"/>
    <x v="1"/>
    <x v="9"/>
    <x v="3"/>
    <n v="1433530104"/>
    <n v="1430938104"/>
    <x v="0"/>
    <n v="0"/>
    <x v="1"/>
    <x v="7"/>
    <n v="0"/>
    <x v="0"/>
    <x v="2"/>
    <x v="7"/>
  </r>
  <r>
    <n v="2357"/>
    <x v="2357"/>
    <x v="2355"/>
    <n v="27000"/>
    <n v="0"/>
    <x v="1"/>
    <x v="1"/>
    <x v="1"/>
    <n v="1445093578"/>
    <n v="1442501578"/>
    <x v="0"/>
    <n v="0"/>
    <x v="1"/>
    <x v="7"/>
    <n v="0"/>
    <x v="0"/>
    <x v="2"/>
    <x v="7"/>
  </r>
  <r>
    <n v="2358"/>
    <x v="2358"/>
    <x v="2356"/>
    <n v="1500"/>
    <n v="0"/>
    <x v="1"/>
    <x v="1"/>
    <x v="1"/>
    <n v="1422664740"/>
    <n v="1417818036"/>
    <x v="0"/>
    <n v="0"/>
    <x v="1"/>
    <x v="7"/>
    <n v="0"/>
    <x v="0"/>
    <x v="2"/>
    <x v="7"/>
  </r>
  <r>
    <n v="2359"/>
    <x v="2359"/>
    <x v="2357"/>
    <n v="7500"/>
    <n v="1101"/>
    <x v="1"/>
    <x v="0"/>
    <x v="0"/>
    <n v="1438616124"/>
    <n v="1433432124"/>
    <x v="0"/>
    <n v="3"/>
    <x v="1"/>
    <x v="7"/>
    <n v="14.680000000000001"/>
    <x v="0"/>
    <x v="2"/>
    <x v="7"/>
  </r>
  <r>
    <n v="2360"/>
    <x v="2360"/>
    <x v="2358"/>
    <n v="5000"/>
    <n v="2"/>
    <x v="1"/>
    <x v="5"/>
    <x v="5"/>
    <n v="1454864280"/>
    <n v="1452272280"/>
    <x v="0"/>
    <n v="1"/>
    <x v="1"/>
    <x v="7"/>
    <n v="0.04"/>
    <x v="0"/>
    <x v="2"/>
    <x v="7"/>
  </r>
  <r>
    <n v="2361"/>
    <x v="2361"/>
    <x v="2359"/>
    <n v="200"/>
    <n v="0"/>
    <x v="1"/>
    <x v="5"/>
    <x v="5"/>
    <n v="1462053600"/>
    <n v="1459975008"/>
    <x v="0"/>
    <n v="0"/>
    <x v="1"/>
    <x v="7"/>
    <n v="0"/>
    <x v="0"/>
    <x v="2"/>
    <x v="7"/>
  </r>
  <r>
    <n v="2362"/>
    <x v="2362"/>
    <x v="2360"/>
    <n v="420"/>
    <n v="120"/>
    <x v="1"/>
    <x v="0"/>
    <x v="0"/>
    <n v="1418315470"/>
    <n v="1415723470"/>
    <x v="0"/>
    <n v="2"/>
    <x v="1"/>
    <x v="7"/>
    <n v="28.571428571428569"/>
    <x v="0"/>
    <x v="2"/>
    <x v="7"/>
  </r>
  <r>
    <n v="2363"/>
    <x v="2363"/>
    <x v="2361"/>
    <n v="175000"/>
    <n v="0"/>
    <x v="1"/>
    <x v="0"/>
    <x v="0"/>
    <n v="1451348200"/>
    <n v="1447460200"/>
    <x v="0"/>
    <n v="0"/>
    <x v="1"/>
    <x v="7"/>
    <n v="0"/>
    <x v="0"/>
    <x v="2"/>
    <x v="7"/>
  </r>
  <r>
    <n v="2364"/>
    <x v="2364"/>
    <x v="2362"/>
    <n v="128"/>
    <n v="0"/>
    <x v="1"/>
    <x v="0"/>
    <x v="0"/>
    <n v="1445898356"/>
    <n v="1441146356"/>
    <x v="0"/>
    <n v="0"/>
    <x v="1"/>
    <x v="7"/>
    <n v="0"/>
    <x v="0"/>
    <x v="2"/>
    <x v="7"/>
  </r>
  <r>
    <n v="2365"/>
    <x v="2365"/>
    <x v="2363"/>
    <n v="1000"/>
    <n v="0"/>
    <x v="1"/>
    <x v="13"/>
    <x v="3"/>
    <n v="1453071600"/>
    <n v="1449596425"/>
    <x v="0"/>
    <n v="0"/>
    <x v="1"/>
    <x v="7"/>
    <n v="0"/>
    <x v="0"/>
    <x v="2"/>
    <x v="7"/>
  </r>
  <r>
    <n v="2366"/>
    <x v="2366"/>
    <x v="2364"/>
    <n v="25000"/>
    <n v="2630"/>
    <x v="1"/>
    <x v="1"/>
    <x v="1"/>
    <n v="1445431533"/>
    <n v="1442839533"/>
    <x v="0"/>
    <n v="27"/>
    <x v="1"/>
    <x v="7"/>
    <n v="10.52"/>
    <x v="0"/>
    <x v="2"/>
    <x v="7"/>
  </r>
  <r>
    <n v="2367"/>
    <x v="2367"/>
    <x v="2365"/>
    <n v="50000"/>
    <n v="670"/>
    <x v="1"/>
    <x v="0"/>
    <x v="0"/>
    <n v="1461622616"/>
    <n v="1456442216"/>
    <x v="0"/>
    <n v="14"/>
    <x v="1"/>
    <x v="7"/>
    <n v="1.34"/>
    <x v="0"/>
    <x v="2"/>
    <x v="7"/>
  </r>
  <r>
    <n v="2368"/>
    <x v="2368"/>
    <x v="2366"/>
    <n v="40000"/>
    <n v="100"/>
    <x v="1"/>
    <x v="0"/>
    <x v="0"/>
    <n v="1429028365"/>
    <n v="1425143965"/>
    <x v="0"/>
    <n v="2"/>
    <x v="1"/>
    <x v="7"/>
    <n v="0.25"/>
    <x v="0"/>
    <x v="2"/>
    <x v="7"/>
  </r>
  <r>
    <n v="2369"/>
    <x v="2369"/>
    <x v="2367"/>
    <n v="25000"/>
    <n v="0"/>
    <x v="1"/>
    <x v="0"/>
    <x v="0"/>
    <n v="1455132611"/>
    <n v="1452540611"/>
    <x v="0"/>
    <n v="0"/>
    <x v="1"/>
    <x v="7"/>
    <n v="0"/>
    <x v="0"/>
    <x v="2"/>
    <x v="7"/>
  </r>
  <r>
    <n v="2370"/>
    <x v="2370"/>
    <x v="2368"/>
    <n v="25000"/>
    <n v="82"/>
    <x v="1"/>
    <x v="0"/>
    <x v="0"/>
    <n v="1418877141"/>
    <n v="1416285141"/>
    <x v="0"/>
    <n v="4"/>
    <x v="1"/>
    <x v="7"/>
    <n v="0.32800000000000001"/>
    <x v="0"/>
    <x v="2"/>
    <x v="7"/>
  </r>
  <r>
    <n v="2371"/>
    <x v="2371"/>
    <x v="2369"/>
    <n v="2000"/>
    <n v="0"/>
    <x v="1"/>
    <x v="0"/>
    <x v="0"/>
    <n v="1435257596"/>
    <n v="1432665596"/>
    <x v="0"/>
    <n v="0"/>
    <x v="1"/>
    <x v="7"/>
    <n v="0"/>
    <x v="0"/>
    <x v="2"/>
    <x v="7"/>
  </r>
  <r>
    <n v="2372"/>
    <x v="2372"/>
    <x v="2370"/>
    <n v="5500"/>
    <n v="180"/>
    <x v="1"/>
    <x v="2"/>
    <x v="2"/>
    <n v="1429839571"/>
    <n v="1427247571"/>
    <x v="0"/>
    <n v="6"/>
    <x v="1"/>
    <x v="7"/>
    <n v="3.2727272727272729"/>
    <x v="0"/>
    <x v="2"/>
    <x v="7"/>
  </r>
  <r>
    <n v="2373"/>
    <x v="2373"/>
    <x v="2371"/>
    <n v="850000"/>
    <n v="50"/>
    <x v="1"/>
    <x v="11"/>
    <x v="9"/>
    <n v="1440863624"/>
    <n v="1438271624"/>
    <x v="0"/>
    <n v="1"/>
    <x v="1"/>
    <x v="7"/>
    <n v="5.8823529411764705E-3"/>
    <x v="0"/>
    <x v="2"/>
    <x v="7"/>
  </r>
  <r>
    <n v="2374"/>
    <x v="2374"/>
    <x v="2372"/>
    <n v="22000"/>
    <n v="10"/>
    <x v="1"/>
    <x v="0"/>
    <x v="0"/>
    <n v="1423772060"/>
    <n v="1421180060"/>
    <x v="0"/>
    <n v="1"/>
    <x v="1"/>
    <x v="7"/>
    <n v="4.5454545454545456E-2"/>
    <x v="0"/>
    <x v="2"/>
    <x v="7"/>
  </r>
  <r>
    <n v="2375"/>
    <x v="2375"/>
    <x v="2373"/>
    <n v="10000"/>
    <n v="0"/>
    <x v="1"/>
    <x v="0"/>
    <x v="0"/>
    <n v="1473451437"/>
    <n v="1470859437"/>
    <x v="0"/>
    <n v="0"/>
    <x v="1"/>
    <x v="7"/>
    <n v="0"/>
    <x v="0"/>
    <x v="2"/>
    <x v="7"/>
  </r>
  <r>
    <n v="2376"/>
    <x v="2376"/>
    <x v="2374"/>
    <n v="3000"/>
    <n v="326.33"/>
    <x v="1"/>
    <x v="0"/>
    <x v="0"/>
    <n v="1449785566"/>
    <n v="1447193566"/>
    <x v="0"/>
    <n v="4"/>
    <x v="1"/>
    <x v="7"/>
    <n v="10.877666666666666"/>
    <x v="0"/>
    <x v="2"/>
    <x v="7"/>
  </r>
  <r>
    <n v="2377"/>
    <x v="2377"/>
    <x v="2375"/>
    <n v="2500"/>
    <n v="0"/>
    <x v="1"/>
    <x v="5"/>
    <x v="5"/>
    <n v="1480110783"/>
    <n v="1477515183"/>
    <x v="0"/>
    <n v="0"/>
    <x v="1"/>
    <x v="7"/>
    <n v="0"/>
    <x v="0"/>
    <x v="2"/>
    <x v="7"/>
  </r>
  <r>
    <n v="2378"/>
    <x v="2378"/>
    <x v="2376"/>
    <n v="110000"/>
    <n v="0"/>
    <x v="1"/>
    <x v="0"/>
    <x v="0"/>
    <n v="1440548330"/>
    <n v="1438042730"/>
    <x v="0"/>
    <n v="0"/>
    <x v="1"/>
    <x v="7"/>
    <n v="0"/>
    <x v="0"/>
    <x v="2"/>
    <x v="7"/>
  </r>
  <r>
    <n v="2379"/>
    <x v="2379"/>
    <x v="2377"/>
    <n v="30000"/>
    <n v="0"/>
    <x v="1"/>
    <x v="0"/>
    <x v="0"/>
    <n v="1444004616"/>
    <n v="1440116616"/>
    <x v="0"/>
    <n v="0"/>
    <x v="1"/>
    <x v="7"/>
    <n v="0"/>
    <x v="0"/>
    <x v="2"/>
    <x v="7"/>
  </r>
  <r>
    <n v="2380"/>
    <x v="2380"/>
    <x v="2378"/>
    <n v="15000"/>
    <n v="55"/>
    <x v="1"/>
    <x v="0"/>
    <x v="0"/>
    <n v="1443726142"/>
    <n v="1441134142"/>
    <x v="0"/>
    <n v="3"/>
    <x v="1"/>
    <x v="7"/>
    <n v="0.36666666666666664"/>
    <x v="0"/>
    <x v="2"/>
    <x v="7"/>
  </r>
  <r>
    <n v="2381"/>
    <x v="2381"/>
    <x v="2379"/>
    <n v="86350"/>
    <n v="1571"/>
    <x v="1"/>
    <x v="0"/>
    <x v="0"/>
    <n v="1428704848"/>
    <n v="1426112848"/>
    <x v="0"/>
    <n v="7"/>
    <x v="1"/>
    <x v="7"/>
    <n v="1.8193398957730169"/>
    <x v="0"/>
    <x v="2"/>
    <x v="7"/>
  </r>
  <r>
    <n v="2382"/>
    <x v="2382"/>
    <x v="2380"/>
    <n v="3000"/>
    <n v="75"/>
    <x v="1"/>
    <x v="0"/>
    <x v="0"/>
    <n v="1438662603"/>
    <n v="1436502603"/>
    <x v="0"/>
    <n v="2"/>
    <x v="1"/>
    <x v="7"/>
    <n v="2.5"/>
    <x v="0"/>
    <x v="2"/>
    <x v="7"/>
  </r>
  <r>
    <n v="2383"/>
    <x v="2383"/>
    <x v="2381"/>
    <n v="10000"/>
    <n v="435"/>
    <x v="1"/>
    <x v="4"/>
    <x v="4"/>
    <n v="1424568107"/>
    <n v="1421976107"/>
    <x v="0"/>
    <n v="3"/>
    <x v="1"/>
    <x v="7"/>
    <n v="4.3499999999999996"/>
    <x v="0"/>
    <x v="2"/>
    <x v="7"/>
  </r>
  <r>
    <n v="2384"/>
    <x v="2384"/>
    <x v="2382"/>
    <n v="1000"/>
    <n v="8"/>
    <x v="1"/>
    <x v="0"/>
    <x v="0"/>
    <n v="1415932643"/>
    <n v="1413337043"/>
    <x v="0"/>
    <n v="8"/>
    <x v="1"/>
    <x v="7"/>
    <n v="0.8"/>
    <x v="0"/>
    <x v="2"/>
    <x v="7"/>
  </r>
  <r>
    <n v="2385"/>
    <x v="2385"/>
    <x v="2383"/>
    <n v="65000"/>
    <n v="788"/>
    <x v="1"/>
    <x v="0"/>
    <x v="0"/>
    <n v="1438793432"/>
    <n v="1436201432"/>
    <x v="0"/>
    <n v="7"/>
    <x v="1"/>
    <x v="7"/>
    <n v="1.2123076923076923"/>
    <x v="0"/>
    <x v="2"/>
    <x v="7"/>
  </r>
  <r>
    <n v="2386"/>
    <x v="2386"/>
    <x v="2384"/>
    <n v="30000"/>
    <n v="0"/>
    <x v="1"/>
    <x v="5"/>
    <x v="5"/>
    <n v="1420920424"/>
    <n v="1415736424"/>
    <x v="0"/>
    <n v="0"/>
    <x v="1"/>
    <x v="7"/>
    <n v="0"/>
    <x v="0"/>
    <x v="2"/>
    <x v="7"/>
  </r>
  <r>
    <n v="2387"/>
    <x v="2387"/>
    <x v="2385"/>
    <n v="150000"/>
    <n v="1026"/>
    <x v="1"/>
    <x v="0"/>
    <x v="0"/>
    <n v="1469199740"/>
    <n v="1465311740"/>
    <x v="0"/>
    <n v="3"/>
    <x v="1"/>
    <x v="7"/>
    <n v="0.68399999999999994"/>
    <x v="0"/>
    <x v="2"/>
    <x v="7"/>
  </r>
  <r>
    <n v="2388"/>
    <x v="2388"/>
    <x v="2386"/>
    <n v="37000"/>
    <n v="463"/>
    <x v="1"/>
    <x v="0"/>
    <x v="0"/>
    <n v="1421350140"/>
    <n v="1418761759"/>
    <x v="0"/>
    <n v="8"/>
    <x v="1"/>
    <x v="7"/>
    <n v="1.2513513513513512"/>
    <x v="0"/>
    <x v="2"/>
    <x v="7"/>
  </r>
  <r>
    <n v="2389"/>
    <x v="2389"/>
    <x v="2387"/>
    <n v="16000"/>
    <n v="30"/>
    <x v="1"/>
    <x v="6"/>
    <x v="3"/>
    <n v="1437861540"/>
    <n v="1435160452"/>
    <x v="0"/>
    <n v="1"/>
    <x v="1"/>
    <x v="7"/>
    <n v="0.1875"/>
    <x v="0"/>
    <x v="2"/>
    <x v="7"/>
  </r>
  <r>
    <n v="2390"/>
    <x v="2390"/>
    <x v="2388"/>
    <n v="510000"/>
    <n v="0"/>
    <x v="1"/>
    <x v="2"/>
    <x v="2"/>
    <n v="1420352264"/>
    <n v="1416896264"/>
    <x v="0"/>
    <n v="0"/>
    <x v="1"/>
    <x v="7"/>
    <n v="0"/>
    <x v="0"/>
    <x v="2"/>
    <x v="7"/>
  </r>
  <r>
    <n v="2391"/>
    <x v="2391"/>
    <x v="2389"/>
    <n v="20000"/>
    <n v="25"/>
    <x v="1"/>
    <x v="0"/>
    <x v="0"/>
    <n v="1427825044"/>
    <n v="1425236644"/>
    <x v="0"/>
    <n v="1"/>
    <x v="1"/>
    <x v="7"/>
    <n v="0.125"/>
    <x v="0"/>
    <x v="2"/>
    <x v="7"/>
  </r>
  <r>
    <n v="2392"/>
    <x v="2392"/>
    <x v="2390"/>
    <n v="4200"/>
    <n v="0"/>
    <x v="1"/>
    <x v="0"/>
    <x v="0"/>
    <n v="1446087223"/>
    <n v="1443495223"/>
    <x v="0"/>
    <n v="0"/>
    <x v="1"/>
    <x v="7"/>
    <n v="0"/>
    <x v="0"/>
    <x v="2"/>
    <x v="7"/>
  </r>
  <r>
    <n v="2393"/>
    <x v="2393"/>
    <x v="2391"/>
    <n v="100000"/>
    <n v="50"/>
    <x v="1"/>
    <x v="0"/>
    <x v="0"/>
    <n v="1439048017"/>
    <n v="1436456017"/>
    <x v="0"/>
    <n v="1"/>
    <x v="1"/>
    <x v="7"/>
    <n v="0.05"/>
    <x v="0"/>
    <x v="2"/>
    <x v="7"/>
  </r>
  <r>
    <n v="2394"/>
    <x v="2394"/>
    <x v="2392"/>
    <n v="5000"/>
    <n v="3"/>
    <x v="1"/>
    <x v="17"/>
    <x v="3"/>
    <n v="1424940093"/>
    <n v="1422348093"/>
    <x v="0"/>
    <n v="2"/>
    <x v="1"/>
    <x v="7"/>
    <n v="0.06"/>
    <x v="0"/>
    <x v="2"/>
    <x v="7"/>
  </r>
  <r>
    <n v="2395"/>
    <x v="2395"/>
    <x v="2393"/>
    <n v="33000"/>
    <n v="0"/>
    <x v="1"/>
    <x v="0"/>
    <x v="0"/>
    <n v="1484038620"/>
    <n v="1481597687"/>
    <x v="0"/>
    <n v="0"/>
    <x v="1"/>
    <x v="7"/>
    <n v="0"/>
    <x v="0"/>
    <x v="2"/>
    <x v="7"/>
  </r>
  <r>
    <n v="2396"/>
    <x v="2396"/>
    <x v="2394"/>
    <n v="5000"/>
    <n v="10"/>
    <x v="1"/>
    <x v="16"/>
    <x v="11"/>
    <n v="1444940558"/>
    <n v="1442348558"/>
    <x v="0"/>
    <n v="1"/>
    <x v="1"/>
    <x v="7"/>
    <n v="0.2"/>
    <x v="0"/>
    <x v="2"/>
    <x v="7"/>
  </r>
  <r>
    <n v="2397"/>
    <x v="2397"/>
    <x v="2395"/>
    <n v="124000"/>
    <n v="0"/>
    <x v="1"/>
    <x v="0"/>
    <x v="0"/>
    <n v="1420233256"/>
    <n v="1417641256"/>
    <x v="0"/>
    <n v="0"/>
    <x v="1"/>
    <x v="7"/>
    <n v="0"/>
    <x v="0"/>
    <x v="2"/>
    <x v="7"/>
  </r>
  <r>
    <n v="2398"/>
    <x v="2398"/>
    <x v="2396"/>
    <n v="4000"/>
    <n v="0"/>
    <x v="1"/>
    <x v="0"/>
    <x v="0"/>
    <n v="1435874384"/>
    <n v="1433282384"/>
    <x v="0"/>
    <n v="0"/>
    <x v="1"/>
    <x v="7"/>
    <n v="0"/>
    <x v="0"/>
    <x v="2"/>
    <x v="7"/>
  </r>
  <r>
    <n v="2399"/>
    <x v="2399"/>
    <x v="2397"/>
    <n v="13000"/>
    <n v="0"/>
    <x v="1"/>
    <x v="11"/>
    <x v="9"/>
    <n v="1418934506"/>
    <n v="1415910506"/>
    <x v="0"/>
    <n v="0"/>
    <x v="1"/>
    <x v="7"/>
    <n v="0"/>
    <x v="0"/>
    <x v="2"/>
    <x v="7"/>
  </r>
  <r>
    <n v="2400"/>
    <x v="2400"/>
    <x v="2398"/>
    <n v="50000"/>
    <n v="0"/>
    <x v="1"/>
    <x v="2"/>
    <x v="2"/>
    <n v="1460615164"/>
    <n v="1458023164"/>
    <x v="0"/>
    <n v="0"/>
    <x v="1"/>
    <x v="7"/>
    <n v="0"/>
    <x v="0"/>
    <x v="2"/>
    <x v="7"/>
  </r>
  <r>
    <n v="2401"/>
    <x v="2401"/>
    <x v="2399"/>
    <n v="28000"/>
    <n v="201"/>
    <x v="2"/>
    <x v="0"/>
    <x v="0"/>
    <n v="1457207096"/>
    <n v="1452023096"/>
    <x v="0"/>
    <n v="9"/>
    <x v="1"/>
    <x v="19"/>
    <n v="0.71785714285714286"/>
    <x v="0"/>
    <x v="7"/>
    <x v="19"/>
  </r>
  <r>
    <n v="2402"/>
    <x v="2402"/>
    <x v="2400"/>
    <n v="12000"/>
    <n v="52"/>
    <x v="2"/>
    <x v="0"/>
    <x v="0"/>
    <n v="1431533931"/>
    <n v="1428941931"/>
    <x v="0"/>
    <n v="1"/>
    <x v="1"/>
    <x v="19"/>
    <n v="0.43333333333333329"/>
    <x v="0"/>
    <x v="7"/>
    <x v="19"/>
  </r>
  <r>
    <n v="2403"/>
    <x v="2403"/>
    <x v="2401"/>
    <n v="1200"/>
    <n v="202"/>
    <x v="2"/>
    <x v="1"/>
    <x v="1"/>
    <n v="1459368658"/>
    <n v="1454188258"/>
    <x v="0"/>
    <n v="12"/>
    <x v="1"/>
    <x v="19"/>
    <n v="16.833333333333332"/>
    <x v="0"/>
    <x v="7"/>
    <x v="19"/>
  </r>
  <r>
    <n v="2404"/>
    <x v="2404"/>
    <x v="2402"/>
    <n v="15000"/>
    <n v="0"/>
    <x v="2"/>
    <x v="0"/>
    <x v="0"/>
    <n v="1451782607"/>
    <n v="1449190607"/>
    <x v="0"/>
    <n v="0"/>
    <x v="1"/>
    <x v="19"/>
    <n v="0"/>
    <x v="0"/>
    <x v="7"/>
    <x v="19"/>
  </r>
  <r>
    <n v="2405"/>
    <x v="2405"/>
    <x v="2403"/>
    <n v="5000"/>
    <n v="1126"/>
    <x v="2"/>
    <x v="0"/>
    <x v="0"/>
    <n v="1472911375"/>
    <n v="1471096975"/>
    <x v="0"/>
    <n v="20"/>
    <x v="1"/>
    <x v="19"/>
    <n v="22.52"/>
    <x v="0"/>
    <x v="7"/>
    <x v="19"/>
  </r>
  <r>
    <n v="2406"/>
    <x v="2406"/>
    <x v="2404"/>
    <n v="3250"/>
    <n v="1345"/>
    <x v="2"/>
    <x v="0"/>
    <x v="0"/>
    <n v="1421635190"/>
    <n v="1418179190"/>
    <x v="0"/>
    <n v="16"/>
    <x v="1"/>
    <x v="19"/>
    <n v="41.384615384615387"/>
    <x v="0"/>
    <x v="7"/>
    <x v="19"/>
  </r>
  <r>
    <n v="2407"/>
    <x v="2407"/>
    <x v="2405"/>
    <n v="22000"/>
    <n v="5557"/>
    <x v="2"/>
    <x v="0"/>
    <x v="0"/>
    <n v="1428732000"/>
    <n v="1426772928"/>
    <x v="0"/>
    <n v="33"/>
    <x v="1"/>
    <x v="19"/>
    <n v="25.259090909090908"/>
    <x v="0"/>
    <x v="7"/>
    <x v="19"/>
  </r>
  <r>
    <n v="2408"/>
    <x v="2408"/>
    <x v="2406"/>
    <n v="15000"/>
    <n v="30"/>
    <x v="2"/>
    <x v="0"/>
    <x v="0"/>
    <n v="1415247757"/>
    <n v="1412652157"/>
    <x v="0"/>
    <n v="2"/>
    <x v="1"/>
    <x v="19"/>
    <n v="0.2"/>
    <x v="0"/>
    <x v="7"/>
    <x v="19"/>
  </r>
  <r>
    <n v="2409"/>
    <x v="2409"/>
    <x v="2407"/>
    <n v="25000"/>
    <n v="460"/>
    <x v="2"/>
    <x v="0"/>
    <x v="0"/>
    <n v="1439931675"/>
    <n v="1437339675"/>
    <x v="0"/>
    <n v="6"/>
    <x v="1"/>
    <x v="19"/>
    <n v="1.8399999999999999"/>
    <x v="0"/>
    <x v="7"/>
    <x v="19"/>
  </r>
  <r>
    <n v="2410"/>
    <x v="2410"/>
    <x v="2408"/>
    <n v="15000"/>
    <n v="0"/>
    <x v="2"/>
    <x v="2"/>
    <x v="2"/>
    <n v="1441619275"/>
    <n v="1439027275"/>
    <x v="0"/>
    <n v="0"/>
    <x v="1"/>
    <x v="19"/>
    <n v="0"/>
    <x v="0"/>
    <x v="7"/>
    <x v="19"/>
  </r>
  <r>
    <n v="2411"/>
    <x v="2411"/>
    <x v="2409"/>
    <n v="25000"/>
    <n v="151"/>
    <x v="2"/>
    <x v="0"/>
    <x v="0"/>
    <n v="1440524082"/>
    <n v="1437932082"/>
    <x v="0"/>
    <n v="3"/>
    <x v="1"/>
    <x v="19"/>
    <n v="0.60399999999999998"/>
    <x v="0"/>
    <x v="7"/>
    <x v="19"/>
  </r>
  <r>
    <n v="2412"/>
    <x v="2412"/>
    <x v="2410"/>
    <n v="8000"/>
    <n v="0"/>
    <x v="2"/>
    <x v="6"/>
    <x v="3"/>
    <n v="1480185673"/>
    <n v="1476294073"/>
    <x v="0"/>
    <n v="0"/>
    <x v="1"/>
    <x v="19"/>
    <n v="0"/>
    <x v="0"/>
    <x v="7"/>
    <x v="19"/>
  </r>
  <r>
    <n v="2413"/>
    <x v="2413"/>
    <x v="2411"/>
    <n v="3000"/>
    <n v="25"/>
    <x v="2"/>
    <x v="0"/>
    <x v="0"/>
    <n v="1401579000"/>
    <n v="1398911882"/>
    <x v="0"/>
    <n v="3"/>
    <x v="1"/>
    <x v="19"/>
    <n v="0.83333333333333337"/>
    <x v="0"/>
    <x v="7"/>
    <x v="19"/>
  </r>
  <r>
    <n v="2414"/>
    <x v="2414"/>
    <x v="2412"/>
    <n v="15000"/>
    <n v="460"/>
    <x v="2"/>
    <x v="0"/>
    <x v="0"/>
    <n v="1440215940"/>
    <n v="1436805660"/>
    <x v="0"/>
    <n v="13"/>
    <x v="1"/>
    <x v="19"/>
    <n v="3.0666666666666664"/>
    <x v="0"/>
    <x v="7"/>
    <x v="19"/>
  </r>
  <r>
    <n v="2415"/>
    <x v="2415"/>
    <x v="2413"/>
    <n v="60000"/>
    <n v="335"/>
    <x v="2"/>
    <x v="0"/>
    <x v="0"/>
    <n v="1468615346"/>
    <n v="1466023346"/>
    <x v="0"/>
    <n v="6"/>
    <x v="1"/>
    <x v="19"/>
    <n v="0.55833333333333335"/>
    <x v="0"/>
    <x v="7"/>
    <x v="19"/>
  </r>
  <r>
    <n v="2416"/>
    <x v="2416"/>
    <x v="2414"/>
    <n v="20000"/>
    <n v="5"/>
    <x v="2"/>
    <x v="0"/>
    <x v="0"/>
    <n v="1426345200"/>
    <n v="1421343743"/>
    <x v="0"/>
    <n v="1"/>
    <x v="1"/>
    <x v="19"/>
    <n v="2.5000000000000001E-2"/>
    <x v="0"/>
    <x v="7"/>
    <x v="19"/>
  </r>
  <r>
    <n v="2417"/>
    <x v="2417"/>
    <x v="2415"/>
    <n v="1000"/>
    <n v="0"/>
    <x v="2"/>
    <x v="0"/>
    <x v="0"/>
    <n v="1407705187"/>
    <n v="1405113187"/>
    <x v="0"/>
    <n v="0"/>
    <x v="1"/>
    <x v="19"/>
    <n v="0"/>
    <x v="0"/>
    <x v="7"/>
    <x v="19"/>
  </r>
  <r>
    <n v="2418"/>
    <x v="2418"/>
    <x v="2416"/>
    <n v="25000"/>
    <n v="5"/>
    <x v="2"/>
    <x v="0"/>
    <x v="0"/>
    <n v="1427225644"/>
    <n v="1422045244"/>
    <x v="0"/>
    <n v="5"/>
    <x v="1"/>
    <x v="19"/>
    <n v="0.02"/>
    <x v="0"/>
    <x v="7"/>
    <x v="19"/>
  </r>
  <r>
    <n v="2419"/>
    <x v="2419"/>
    <x v="2417"/>
    <n v="3000"/>
    <n v="0"/>
    <x v="2"/>
    <x v="0"/>
    <x v="0"/>
    <n v="1424281389"/>
    <n v="1419097389"/>
    <x v="0"/>
    <n v="0"/>
    <x v="1"/>
    <x v="19"/>
    <n v="0"/>
    <x v="0"/>
    <x v="7"/>
    <x v="19"/>
  </r>
  <r>
    <n v="2420"/>
    <x v="2420"/>
    <x v="2418"/>
    <n v="16870"/>
    <n v="2501"/>
    <x v="2"/>
    <x v="0"/>
    <x v="0"/>
    <n v="1415583695"/>
    <n v="1410396095"/>
    <x v="0"/>
    <n v="36"/>
    <x v="1"/>
    <x v="19"/>
    <n v="14.825133372851216"/>
    <x v="0"/>
    <x v="7"/>
    <x v="19"/>
  </r>
  <r>
    <n v="2421"/>
    <x v="2421"/>
    <x v="2419"/>
    <n v="6000"/>
    <n v="1"/>
    <x v="2"/>
    <x v="0"/>
    <x v="0"/>
    <n v="1424536196"/>
    <n v="1421944196"/>
    <x v="0"/>
    <n v="1"/>
    <x v="1"/>
    <x v="19"/>
    <n v="1.6666666666666666E-2"/>
    <x v="0"/>
    <x v="7"/>
    <x v="19"/>
  </r>
  <r>
    <n v="2422"/>
    <x v="2422"/>
    <x v="2420"/>
    <n v="500"/>
    <n v="1"/>
    <x v="2"/>
    <x v="0"/>
    <x v="0"/>
    <n v="1426091036"/>
    <n v="1423502636"/>
    <x v="0"/>
    <n v="1"/>
    <x v="1"/>
    <x v="19"/>
    <n v="0.2"/>
    <x v="0"/>
    <x v="7"/>
    <x v="19"/>
  </r>
  <r>
    <n v="2423"/>
    <x v="2423"/>
    <x v="2421"/>
    <n v="60000"/>
    <n v="8"/>
    <x v="2"/>
    <x v="0"/>
    <x v="0"/>
    <n v="1420044890"/>
    <n v="1417452890"/>
    <x v="0"/>
    <n v="1"/>
    <x v="1"/>
    <x v="19"/>
    <n v="1.3333333333333334E-2"/>
    <x v="0"/>
    <x v="7"/>
    <x v="19"/>
  </r>
  <r>
    <n v="2424"/>
    <x v="2424"/>
    <x v="2422"/>
    <n v="25000"/>
    <n v="310"/>
    <x v="2"/>
    <x v="0"/>
    <x v="0"/>
    <n v="1414445108"/>
    <n v="1411853108"/>
    <x v="0"/>
    <n v="9"/>
    <x v="1"/>
    <x v="19"/>
    <n v="1.24"/>
    <x v="0"/>
    <x v="7"/>
    <x v="19"/>
  </r>
  <r>
    <n v="2425"/>
    <x v="2425"/>
    <x v="2423"/>
    <n v="3500"/>
    <n v="1"/>
    <x v="2"/>
    <x v="0"/>
    <x v="0"/>
    <n v="1464386640"/>
    <n v="1463090149"/>
    <x v="0"/>
    <n v="1"/>
    <x v="1"/>
    <x v="19"/>
    <n v="2.8571428571428574E-2"/>
    <x v="0"/>
    <x v="7"/>
    <x v="19"/>
  </r>
  <r>
    <n v="2426"/>
    <x v="2426"/>
    <x v="2424"/>
    <n v="20000"/>
    <n v="0"/>
    <x v="2"/>
    <x v="0"/>
    <x v="0"/>
    <n v="1439006692"/>
    <n v="1433822692"/>
    <x v="0"/>
    <n v="0"/>
    <x v="1"/>
    <x v="19"/>
    <n v="0"/>
    <x v="0"/>
    <x v="7"/>
    <x v="19"/>
  </r>
  <r>
    <n v="2427"/>
    <x v="2427"/>
    <x v="2425"/>
    <n v="50000"/>
    <n v="1"/>
    <x v="2"/>
    <x v="0"/>
    <x v="0"/>
    <n v="1458715133"/>
    <n v="1455262733"/>
    <x v="0"/>
    <n v="1"/>
    <x v="1"/>
    <x v="19"/>
    <n v="2E-3"/>
    <x v="0"/>
    <x v="7"/>
    <x v="19"/>
  </r>
  <r>
    <n v="2428"/>
    <x v="2428"/>
    <x v="2426"/>
    <n v="35000"/>
    <n v="1"/>
    <x v="2"/>
    <x v="0"/>
    <x v="0"/>
    <n v="1426182551"/>
    <n v="1423594151"/>
    <x v="0"/>
    <n v="1"/>
    <x v="1"/>
    <x v="19"/>
    <n v="2.8571428571428571E-3"/>
    <x v="0"/>
    <x v="7"/>
    <x v="19"/>
  </r>
  <r>
    <n v="2429"/>
    <x v="2429"/>
    <x v="2427"/>
    <n v="140000"/>
    <n v="2005"/>
    <x v="2"/>
    <x v="10"/>
    <x v="8"/>
    <n v="1486313040"/>
    <n v="1483131966"/>
    <x v="0"/>
    <n v="4"/>
    <x v="1"/>
    <x v="19"/>
    <n v="1.4321428571428572"/>
    <x v="0"/>
    <x v="7"/>
    <x v="19"/>
  </r>
  <r>
    <n v="2430"/>
    <x v="2430"/>
    <x v="2428"/>
    <n v="3000"/>
    <n v="21"/>
    <x v="2"/>
    <x v="0"/>
    <x v="0"/>
    <n v="1455246504"/>
    <n v="1452654504"/>
    <x v="0"/>
    <n v="2"/>
    <x v="1"/>
    <x v="19"/>
    <n v="0.70000000000000007"/>
    <x v="0"/>
    <x v="7"/>
    <x v="19"/>
  </r>
  <r>
    <n v="2431"/>
    <x v="2431"/>
    <x v="2429"/>
    <n v="100000"/>
    <n v="2"/>
    <x v="2"/>
    <x v="0"/>
    <x v="0"/>
    <n v="1467080613"/>
    <n v="1461896613"/>
    <x v="0"/>
    <n v="2"/>
    <x v="1"/>
    <x v="19"/>
    <n v="2E-3"/>
    <x v="0"/>
    <x v="7"/>
    <x v="19"/>
  </r>
  <r>
    <n v="2432"/>
    <x v="2432"/>
    <x v="2430"/>
    <n v="14000"/>
    <n v="2"/>
    <x v="2"/>
    <x v="0"/>
    <x v="0"/>
    <n v="1425791697"/>
    <n v="1423199697"/>
    <x v="0"/>
    <n v="2"/>
    <x v="1"/>
    <x v="19"/>
    <n v="1.4285714285714287E-2"/>
    <x v="0"/>
    <x v="7"/>
    <x v="19"/>
  </r>
  <r>
    <n v="2433"/>
    <x v="2433"/>
    <x v="2431"/>
    <n v="10000"/>
    <n v="0"/>
    <x v="2"/>
    <x v="0"/>
    <x v="0"/>
    <n v="1456608943"/>
    <n v="1454016943"/>
    <x v="0"/>
    <n v="0"/>
    <x v="1"/>
    <x v="19"/>
    <n v="0"/>
    <x v="0"/>
    <x v="7"/>
    <x v="19"/>
  </r>
  <r>
    <n v="2434"/>
    <x v="2434"/>
    <x v="2432"/>
    <n v="20000"/>
    <n v="26"/>
    <x v="2"/>
    <x v="0"/>
    <x v="0"/>
    <n v="1438662474"/>
    <n v="1435206474"/>
    <x v="0"/>
    <n v="2"/>
    <x v="1"/>
    <x v="19"/>
    <n v="0.13"/>
    <x v="0"/>
    <x v="7"/>
    <x v="19"/>
  </r>
  <r>
    <n v="2435"/>
    <x v="2435"/>
    <x v="2433"/>
    <n v="250000"/>
    <n v="1224"/>
    <x v="2"/>
    <x v="11"/>
    <x v="9"/>
    <n v="1444027186"/>
    <n v="1441435186"/>
    <x v="0"/>
    <n v="4"/>
    <x v="1"/>
    <x v="19"/>
    <n v="0.48960000000000004"/>
    <x v="0"/>
    <x v="7"/>
    <x v="19"/>
  </r>
  <r>
    <n v="2436"/>
    <x v="2436"/>
    <x v="2434"/>
    <n v="117000"/>
    <n v="45"/>
    <x v="2"/>
    <x v="5"/>
    <x v="5"/>
    <n v="1454078770"/>
    <n v="1448894770"/>
    <x v="0"/>
    <n v="2"/>
    <x v="1"/>
    <x v="19"/>
    <n v="3.8461538461538464E-2"/>
    <x v="0"/>
    <x v="7"/>
    <x v="19"/>
  </r>
  <r>
    <n v="2437"/>
    <x v="2437"/>
    <x v="2435"/>
    <n v="8000"/>
    <n v="0"/>
    <x v="2"/>
    <x v="0"/>
    <x v="0"/>
    <n v="1426615200"/>
    <n v="1422400188"/>
    <x v="0"/>
    <n v="0"/>
    <x v="1"/>
    <x v="19"/>
    <n v="0"/>
    <x v="0"/>
    <x v="7"/>
    <x v="19"/>
  </r>
  <r>
    <n v="2438"/>
    <x v="2438"/>
    <x v="2436"/>
    <n v="15000"/>
    <n v="50"/>
    <x v="2"/>
    <x v="0"/>
    <x v="0"/>
    <n v="1449529062"/>
    <n v="1444341462"/>
    <x v="0"/>
    <n v="1"/>
    <x v="1"/>
    <x v="19"/>
    <n v="0.33333333333333337"/>
    <x v="0"/>
    <x v="7"/>
    <x v="19"/>
  </r>
  <r>
    <n v="2439"/>
    <x v="2439"/>
    <x v="2437"/>
    <n v="10000"/>
    <n v="0"/>
    <x v="2"/>
    <x v="0"/>
    <x v="0"/>
    <n v="1445197129"/>
    <n v="1442605129"/>
    <x v="0"/>
    <n v="0"/>
    <x v="1"/>
    <x v="19"/>
    <n v="0"/>
    <x v="0"/>
    <x v="7"/>
    <x v="19"/>
  </r>
  <r>
    <n v="2440"/>
    <x v="2440"/>
    <x v="2438"/>
    <n v="5000"/>
    <n v="10"/>
    <x v="2"/>
    <x v="18"/>
    <x v="3"/>
    <n v="1455399313"/>
    <n v="1452807313"/>
    <x v="0"/>
    <n v="2"/>
    <x v="1"/>
    <x v="19"/>
    <n v="0.2"/>
    <x v="0"/>
    <x v="7"/>
    <x v="19"/>
  </r>
  <r>
    <n v="2441"/>
    <x v="2441"/>
    <x v="2439"/>
    <n v="7500"/>
    <n v="8091"/>
    <x v="0"/>
    <x v="0"/>
    <x v="0"/>
    <n v="1437627540"/>
    <n v="1435806054"/>
    <x v="0"/>
    <n v="109"/>
    <x v="0"/>
    <x v="33"/>
    <n v="107.88"/>
    <x v="0"/>
    <x v="7"/>
    <x v="33"/>
  </r>
  <r>
    <n v="2442"/>
    <x v="2442"/>
    <x v="2440"/>
    <n v="24000"/>
    <n v="30226"/>
    <x v="0"/>
    <x v="0"/>
    <x v="0"/>
    <n v="1426777228"/>
    <n v="1424188828"/>
    <x v="0"/>
    <n v="372"/>
    <x v="0"/>
    <x v="33"/>
    <n v="125.94166666666666"/>
    <x v="0"/>
    <x v="7"/>
    <x v="33"/>
  </r>
  <r>
    <n v="2443"/>
    <x v="2443"/>
    <x v="2441"/>
    <n v="20000"/>
    <n v="40502.99"/>
    <x v="0"/>
    <x v="0"/>
    <x v="0"/>
    <n v="1408114822"/>
    <n v="1405522822"/>
    <x v="0"/>
    <n v="311"/>
    <x v="0"/>
    <x v="33"/>
    <n v="202.51495"/>
    <x v="0"/>
    <x v="7"/>
    <x v="33"/>
  </r>
  <r>
    <n v="2444"/>
    <x v="2444"/>
    <x v="2442"/>
    <n v="3000"/>
    <n v="3258"/>
    <x v="0"/>
    <x v="0"/>
    <x v="0"/>
    <n v="1464199591"/>
    <n v="1461607591"/>
    <x v="0"/>
    <n v="61"/>
    <x v="0"/>
    <x v="33"/>
    <n v="108.60000000000001"/>
    <x v="0"/>
    <x v="7"/>
    <x v="33"/>
  </r>
  <r>
    <n v="2445"/>
    <x v="2445"/>
    <x v="2443"/>
    <n v="5000"/>
    <n v="8640"/>
    <x v="0"/>
    <x v="0"/>
    <x v="0"/>
    <n v="1443242021"/>
    <n v="1440650021"/>
    <x v="0"/>
    <n v="115"/>
    <x v="0"/>
    <x v="33"/>
    <n v="172.8"/>
    <x v="0"/>
    <x v="7"/>
    <x v="33"/>
  </r>
  <r>
    <n v="2446"/>
    <x v="2446"/>
    <x v="2444"/>
    <n v="5000"/>
    <n v="8399"/>
    <x v="0"/>
    <x v="0"/>
    <x v="0"/>
    <n v="1480174071"/>
    <n v="1477578471"/>
    <x v="0"/>
    <n v="111"/>
    <x v="0"/>
    <x v="33"/>
    <n v="167.98"/>
    <x v="0"/>
    <x v="7"/>
    <x v="33"/>
  </r>
  <r>
    <n v="2447"/>
    <x v="2447"/>
    <x v="2445"/>
    <n v="2500"/>
    <n v="10680"/>
    <x v="0"/>
    <x v="0"/>
    <x v="0"/>
    <n v="1478923200"/>
    <n v="1476184593"/>
    <x v="0"/>
    <n v="337"/>
    <x v="0"/>
    <x v="33"/>
    <n v="427.20000000000005"/>
    <x v="0"/>
    <x v="7"/>
    <x v="33"/>
  </r>
  <r>
    <n v="2448"/>
    <x v="2448"/>
    <x v="2446"/>
    <n v="400"/>
    <n v="430"/>
    <x v="0"/>
    <x v="0"/>
    <x v="0"/>
    <n v="1472621760"/>
    <n v="1472110513"/>
    <x v="0"/>
    <n v="9"/>
    <x v="0"/>
    <x v="33"/>
    <n v="107.5"/>
    <x v="0"/>
    <x v="7"/>
    <x v="33"/>
  </r>
  <r>
    <n v="2449"/>
    <x v="2449"/>
    <x v="2447"/>
    <n v="10000"/>
    <n v="10800"/>
    <x v="0"/>
    <x v="0"/>
    <x v="0"/>
    <n v="1417321515"/>
    <n v="1414725915"/>
    <x v="0"/>
    <n v="120"/>
    <x v="0"/>
    <x v="33"/>
    <n v="108"/>
    <x v="0"/>
    <x v="7"/>
    <x v="33"/>
  </r>
  <r>
    <n v="2450"/>
    <x v="2450"/>
    <x v="2448"/>
    <n v="15000"/>
    <n v="15230.03"/>
    <x v="0"/>
    <x v="0"/>
    <x v="0"/>
    <n v="1414465860"/>
    <n v="1411177456"/>
    <x v="0"/>
    <n v="102"/>
    <x v="0"/>
    <x v="33"/>
    <n v="101.53353333333335"/>
    <x v="0"/>
    <x v="7"/>
    <x v="33"/>
  </r>
  <r>
    <n v="2451"/>
    <x v="2451"/>
    <x v="2449"/>
    <n v="10000"/>
    <n v="11545"/>
    <x v="0"/>
    <x v="0"/>
    <x v="0"/>
    <n v="1488750490"/>
    <n v="1487022490"/>
    <x v="0"/>
    <n v="186"/>
    <x v="0"/>
    <x v="33"/>
    <n v="115.45"/>
    <x v="0"/>
    <x v="7"/>
    <x v="33"/>
  </r>
  <r>
    <n v="2452"/>
    <x v="2452"/>
    <x v="2450"/>
    <n v="600"/>
    <n v="801"/>
    <x v="0"/>
    <x v="0"/>
    <x v="0"/>
    <n v="1451430000"/>
    <n v="1448914500"/>
    <x v="0"/>
    <n v="15"/>
    <x v="0"/>
    <x v="33"/>
    <n v="133.5"/>
    <x v="0"/>
    <x v="7"/>
    <x v="33"/>
  </r>
  <r>
    <n v="2453"/>
    <x v="2453"/>
    <x v="2451"/>
    <n v="3000"/>
    <n v="4641"/>
    <x v="0"/>
    <x v="0"/>
    <x v="0"/>
    <n v="1486053409"/>
    <n v="1483461409"/>
    <x v="0"/>
    <n v="67"/>
    <x v="0"/>
    <x v="33"/>
    <n v="154.69999999999999"/>
    <x v="0"/>
    <x v="7"/>
    <x v="33"/>
  </r>
  <r>
    <n v="2454"/>
    <x v="2454"/>
    <x v="2452"/>
    <n v="35000"/>
    <n v="35296"/>
    <x v="0"/>
    <x v="0"/>
    <x v="0"/>
    <n v="1489207808"/>
    <n v="1486183808"/>
    <x v="0"/>
    <n v="130"/>
    <x v="0"/>
    <x v="33"/>
    <n v="100.84571428571429"/>
    <x v="0"/>
    <x v="7"/>
    <x v="33"/>
  </r>
  <r>
    <n v="2455"/>
    <x v="2455"/>
    <x v="2453"/>
    <n v="300"/>
    <n v="546"/>
    <x v="0"/>
    <x v="0"/>
    <x v="0"/>
    <n v="1461177950"/>
    <n v="1458758750"/>
    <x v="0"/>
    <n v="16"/>
    <x v="0"/>
    <x v="33"/>
    <n v="182"/>
    <x v="0"/>
    <x v="7"/>
    <x v="33"/>
  </r>
  <r>
    <n v="2456"/>
    <x v="2456"/>
    <x v="2454"/>
    <n v="1500"/>
    <n v="2713"/>
    <x v="0"/>
    <x v="0"/>
    <x v="0"/>
    <n v="1488063839"/>
    <n v="1485471839"/>
    <x v="0"/>
    <n v="67"/>
    <x v="0"/>
    <x v="33"/>
    <n v="180.86666666666667"/>
    <x v="0"/>
    <x v="7"/>
    <x v="33"/>
  </r>
  <r>
    <n v="2457"/>
    <x v="2457"/>
    <x v="2455"/>
    <n v="23000"/>
    <n v="23530"/>
    <x v="0"/>
    <x v="0"/>
    <x v="0"/>
    <n v="1458826056"/>
    <n v="1456237656"/>
    <x v="0"/>
    <n v="124"/>
    <x v="0"/>
    <x v="33"/>
    <n v="102.30434782608695"/>
    <x v="0"/>
    <x v="7"/>
    <x v="33"/>
  </r>
  <r>
    <n v="2458"/>
    <x v="2458"/>
    <x v="2456"/>
    <n v="5000"/>
    <n v="5509"/>
    <x v="0"/>
    <x v="0"/>
    <x v="0"/>
    <n v="1465498800"/>
    <n v="1462481718"/>
    <x v="0"/>
    <n v="80"/>
    <x v="0"/>
    <x v="33"/>
    <n v="110.17999999999999"/>
    <x v="0"/>
    <x v="7"/>
    <x v="33"/>
  </r>
  <r>
    <n v="2459"/>
    <x v="2459"/>
    <x v="2457"/>
    <n v="30000"/>
    <n v="30675"/>
    <x v="0"/>
    <x v="0"/>
    <x v="0"/>
    <n v="1458742685"/>
    <n v="1454858285"/>
    <x v="0"/>
    <n v="282"/>
    <x v="0"/>
    <x v="33"/>
    <n v="102.25"/>
    <x v="0"/>
    <x v="7"/>
    <x v="33"/>
  </r>
  <r>
    <n v="2460"/>
    <x v="2460"/>
    <x v="2458"/>
    <n v="8500"/>
    <n v="8567"/>
    <x v="0"/>
    <x v="0"/>
    <x v="0"/>
    <n v="1483417020"/>
    <n v="1480480167"/>
    <x v="0"/>
    <n v="68"/>
    <x v="0"/>
    <x v="33"/>
    <n v="100.78823529411764"/>
    <x v="0"/>
    <x v="7"/>
    <x v="33"/>
  </r>
  <r>
    <n v="2461"/>
    <x v="2461"/>
    <x v="2459"/>
    <n v="7500"/>
    <n v="7785"/>
    <x v="0"/>
    <x v="0"/>
    <x v="0"/>
    <n v="1317438000"/>
    <n v="1314577097"/>
    <x v="0"/>
    <n v="86"/>
    <x v="0"/>
    <x v="14"/>
    <n v="103.8"/>
    <x v="0"/>
    <x v="4"/>
    <x v="14"/>
  </r>
  <r>
    <n v="2462"/>
    <x v="2462"/>
    <x v="2460"/>
    <n v="3000"/>
    <n v="3321.25"/>
    <x v="0"/>
    <x v="0"/>
    <x v="0"/>
    <n v="1342672096"/>
    <n v="1340944096"/>
    <x v="0"/>
    <n v="115"/>
    <x v="0"/>
    <x v="14"/>
    <n v="110.70833333333334"/>
    <x v="0"/>
    <x v="4"/>
    <x v="14"/>
  </r>
  <r>
    <n v="2463"/>
    <x v="2463"/>
    <x v="2461"/>
    <n v="2000"/>
    <n v="2325"/>
    <x v="0"/>
    <x v="0"/>
    <x v="0"/>
    <n v="1366138800"/>
    <n v="1362710425"/>
    <x v="0"/>
    <n v="75"/>
    <x v="0"/>
    <x v="14"/>
    <n v="116.25000000000001"/>
    <x v="0"/>
    <x v="4"/>
    <x v="14"/>
  </r>
  <r>
    <n v="2464"/>
    <x v="2464"/>
    <x v="2462"/>
    <n v="2000"/>
    <n v="2222"/>
    <x v="0"/>
    <x v="5"/>
    <x v="5"/>
    <n v="1443641340"/>
    <n v="1441143397"/>
    <x v="0"/>
    <n v="43"/>
    <x v="0"/>
    <x v="14"/>
    <n v="111.1"/>
    <x v="0"/>
    <x v="4"/>
    <x v="14"/>
  </r>
  <r>
    <n v="2465"/>
    <x v="2465"/>
    <x v="2463"/>
    <n v="700"/>
    <n v="1261"/>
    <x v="0"/>
    <x v="0"/>
    <x v="0"/>
    <n v="1348420548"/>
    <n v="1345828548"/>
    <x v="0"/>
    <n v="48"/>
    <x v="0"/>
    <x v="14"/>
    <n v="180.14285714285714"/>
    <x v="0"/>
    <x v="4"/>
    <x v="14"/>
  </r>
  <r>
    <n v="2466"/>
    <x v="2466"/>
    <x v="2464"/>
    <n v="2500"/>
    <n v="2500"/>
    <x v="0"/>
    <x v="0"/>
    <x v="0"/>
    <n v="1368066453"/>
    <n v="1365474453"/>
    <x v="0"/>
    <n v="52"/>
    <x v="0"/>
    <x v="14"/>
    <n v="100"/>
    <x v="0"/>
    <x v="4"/>
    <x v="14"/>
  </r>
  <r>
    <n v="2467"/>
    <x v="2467"/>
    <x v="2465"/>
    <n v="1000"/>
    <n v="1185"/>
    <x v="0"/>
    <x v="0"/>
    <x v="0"/>
    <n v="1336669200"/>
    <n v="1335473931"/>
    <x v="0"/>
    <n v="43"/>
    <x v="0"/>
    <x v="14"/>
    <n v="118.5"/>
    <x v="0"/>
    <x v="4"/>
    <x v="14"/>
  </r>
  <r>
    <n v="2468"/>
    <x v="2468"/>
    <x v="2466"/>
    <n v="2000"/>
    <n v="2144.34"/>
    <x v="0"/>
    <x v="0"/>
    <x v="0"/>
    <n v="1351400400"/>
    <n v="1348285321"/>
    <x v="0"/>
    <n v="58"/>
    <x v="0"/>
    <x v="14"/>
    <n v="107.21700000000001"/>
    <x v="0"/>
    <x v="4"/>
    <x v="14"/>
  </r>
  <r>
    <n v="2469"/>
    <x v="2469"/>
    <x v="2467"/>
    <n v="1200"/>
    <n v="1364"/>
    <x v="0"/>
    <x v="0"/>
    <x v="0"/>
    <n v="1297160329"/>
    <n v="1295000329"/>
    <x v="0"/>
    <n v="47"/>
    <x v="0"/>
    <x v="14"/>
    <n v="113.66666666666667"/>
    <x v="0"/>
    <x v="4"/>
    <x v="14"/>
  </r>
  <r>
    <n v="2470"/>
    <x v="2470"/>
    <x v="2468"/>
    <n v="1000"/>
    <n v="1031.6400000000001"/>
    <x v="0"/>
    <x v="0"/>
    <x v="0"/>
    <n v="1337824055"/>
    <n v="1335232055"/>
    <x v="0"/>
    <n v="36"/>
    <x v="0"/>
    <x v="14"/>
    <n v="103.16400000000002"/>
    <x v="0"/>
    <x v="4"/>
    <x v="14"/>
  </r>
  <r>
    <n v="2471"/>
    <x v="2471"/>
    <x v="2469"/>
    <n v="500"/>
    <n v="640"/>
    <x v="0"/>
    <x v="0"/>
    <x v="0"/>
    <n v="1327535392"/>
    <n v="1324079392"/>
    <x v="0"/>
    <n v="17"/>
    <x v="0"/>
    <x v="14"/>
    <n v="128"/>
    <x v="0"/>
    <x v="4"/>
    <x v="14"/>
  </r>
  <r>
    <n v="2472"/>
    <x v="2472"/>
    <x v="2470"/>
    <n v="7500"/>
    <n v="10182.02"/>
    <x v="0"/>
    <x v="0"/>
    <x v="0"/>
    <n v="1283562180"/>
    <n v="1277433980"/>
    <x v="0"/>
    <n v="104"/>
    <x v="0"/>
    <x v="14"/>
    <n v="135.76026666666667"/>
    <x v="0"/>
    <x v="4"/>
    <x v="14"/>
  </r>
  <r>
    <n v="2473"/>
    <x v="2473"/>
    <x v="2471"/>
    <n v="2000"/>
    <n v="2000"/>
    <x v="0"/>
    <x v="0"/>
    <x v="0"/>
    <n v="1352573869"/>
    <n v="1349978269"/>
    <x v="0"/>
    <n v="47"/>
    <x v="0"/>
    <x v="14"/>
    <n v="100"/>
    <x v="0"/>
    <x v="4"/>
    <x v="14"/>
  </r>
  <r>
    <n v="2474"/>
    <x v="2474"/>
    <x v="2472"/>
    <n v="5000"/>
    <n v="5000.18"/>
    <x v="0"/>
    <x v="0"/>
    <x v="0"/>
    <n v="1286756176"/>
    <n v="1282868176"/>
    <x v="0"/>
    <n v="38"/>
    <x v="0"/>
    <x v="14"/>
    <n v="100.00360000000002"/>
    <x v="0"/>
    <x v="4"/>
    <x v="14"/>
  </r>
  <r>
    <n v="2475"/>
    <x v="2475"/>
    <x v="2473"/>
    <n v="2500"/>
    <n v="2618"/>
    <x v="0"/>
    <x v="0"/>
    <x v="0"/>
    <n v="1278799200"/>
    <n v="1273647255"/>
    <x v="0"/>
    <n v="81"/>
    <x v="0"/>
    <x v="14"/>
    <n v="104.71999999999998"/>
    <x v="0"/>
    <x v="4"/>
    <x v="14"/>
  </r>
  <r>
    <n v="2476"/>
    <x v="2476"/>
    <x v="2474"/>
    <n v="3200"/>
    <n v="3360.72"/>
    <x v="0"/>
    <x v="0"/>
    <x v="0"/>
    <n v="1415004770"/>
    <n v="1412149970"/>
    <x v="0"/>
    <n v="55"/>
    <x v="0"/>
    <x v="14"/>
    <n v="105.02249999999999"/>
    <x v="0"/>
    <x v="4"/>
    <x v="14"/>
  </r>
  <r>
    <n v="2477"/>
    <x v="823"/>
    <x v="2475"/>
    <n v="750"/>
    <n v="1285"/>
    <x v="0"/>
    <x v="0"/>
    <x v="0"/>
    <n v="1344789345"/>
    <n v="1340901345"/>
    <x v="0"/>
    <n v="41"/>
    <x v="0"/>
    <x v="14"/>
    <n v="171.33333333333334"/>
    <x v="0"/>
    <x v="4"/>
    <x v="14"/>
  </r>
  <r>
    <n v="2478"/>
    <x v="2477"/>
    <x v="2476"/>
    <n v="8000"/>
    <n v="10200"/>
    <x v="0"/>
    <x v="0"/>
    <x v="0"/>
    <n v="1358117313"/>
    <n v="1355525313"/>
    <x v="0"/>
    <n v="79"/>
    <x v="0"/>
    <x v="14"/>
    <n v="127.49999999999999"/>
    <x v="0"/>
    <x v="4"/>
    <x v="14"/>
  </r>
  <r>
    <n v="2479"/>
    <x v="2478"/>
    <x v="2477"/>
    <n v="300"/>
    <n v="400.33"/>
    <x v="0"/>
    <x v="0"/>
    <x v="0"/>
    <n v="1343440800"/>
    <n v="1342545994"/>
    <x v="0"/>
    <n v="16"/>
    <x v="0"/>
    <x v="14"/>
    <n v="133.44333333333333"/>
    <x v="0"/>
    <x v="4"/>
    <x v="14"/>
  </r>
  <r>
    <n v="2480"/>
    <x v="2479"/>
    <x v="2478"/>
    <n v="2000"/>
    <n v="2000"/>
    <x v="0"/>
    <x v="0"/>
    <x v="0"/>
    <n v="1444516084"/>
    <n v="1439332084"/>
    <x v="0"/>
    <n v="8"/>
    <x v="0"/>
    <x v="14"/>
    <n v="100"/>
    <x v="0"/>
    <x v="4"/>
    <x v="14"/>
  </r>
  <r>
    <n v="2481"/>
    <x v="2480"/>
    <x v="2479"/>
    <n v="4000"/>
    <n v="4516.4399999999996"/>
    <x v="0"/>
    <x v="0"/>
    <x v="0"/>
    <n v="1335799808"/>
    <n v="1333207808"/>
    <x v="0"/>
    <n v="95"/>
    <x v="0"/>
    <x v="14"/>
    <n v="112.91099999999999"/>
    <x v="0"/>
    <x v="4"/>
    <x v="14"/>
  </r>
  <r>
    <n v="2482"/>
    <x v="2481"/>
    <x v="2480"/>
    <n v="1000"/>
    <n v="1001"/>
    <x v="0"/>
    <x v="0"/>
    <x v="0"/>
    <n v="1312224383"/>
    <n v="1308336383"/>
    <x v="0"/>
    <n v="25"/>
    <x v="0"/>
    <x v="14"/>
    <n v="100.1"/>
    <x v="0"/>
    <x v="4"/>
    <x v="14"/>
  </r>
  <r>
    <n v="2483"/>
    <x v="2482"/>
    <x v="2481"/>
    <n v="1100"/>
    <n v="1251"/>
    <x v="0"/>
    <x v="0"/>
    <x v="0"/>
    <n v="1335891603"/>
    <n v="1330711203"/>
    <x v="0"/>
    <n v="19"/>
    <x v="0"/>
    <x v="14"/>
    <n v="113.72727272727272"/>
    <x v="0"/>
    <x v="4"/>
    <x v="14"/>
  </r>
  <r>
    <n v="2484"/>
    <x v="2483"/>
    <x v="2482"/>
    <n v="3500"/>
    <n v="4176.1099999999997"/>
    <x v="0"/>
    <x v="0"/>
    <x v="0"/>
    <n v="1316124003"/>
    <n v="1313532003"/>
    <x v="0"/>
    <n v="90"/>
    <x v="0"/>
    <x v="14"/>
    <n v="119.31742857142855"/>
    <x v="0"/>
    <x v="4"/>
    <x v="14"/>
  </r>
  <r>
    <n v="2485"/>
    <x v="2484"/>
    <x v="2483"/>
    <n v="2000"/>
    <n v="2065"/>
    <x v="0"/>
    <x v="0"/>
    <x v="0"/>
    <n v="1318463879"/>
    <n v="1315439879"/>
    <x v="0"/>
    <n v="41"/>
    <x v="0"/>
    <x v="14"/>
    <n v="103.25"/>
    <x v="0"/>
    <x v="4"/>
    <x v="14"/>
  </r>
  <r>
    <n v="2486"/>
    <x v="2485"/>
    <x v="2484"/>
    <n v="300"/>
    <n v="797"/>
    <x v="0"/>
    <x v="0"/>
    <x v="0"/>
    <n v="1335113976"/>
    <n v="1332521976"/>
    <x v="0"/>
    <n v="30"/>
    <x v="0"/>
    <x v="14"/>
    <n v="265.66666666666669"/>
    <x v="0"/>
    <x v="4"/>
    <x v="14"/>
  </r>
  <r>
    <n v="2487"/>
    <x v="2486"/>
    <x v="2485"/>
    <n v="1500"/>
    <n v="1500.76"/>
    <x v="0"/>
    <x v="0"/>
    <x v="0"/>
    <n v="1338083997"/>
    <n v="1335491997"/>
    <x v="0"/>
    <n v="38"/>
    <x v="0"/>
    <x v="14"/>
    <n v="100.05066666666667"/>
    <x v="0"/>
    <x v="4"/>
    <x v="14"/>
  </r>
  <r>
    <n v="2488"/>
    <x v="2487"/>
    <x v="2486"/>
    <n v="3000"/>
    <n v="3201"/>
    <x v="0"/>
    <x v="0"/>
    <x v="0"/>
    <n v="1321459908"/>
    <n v="1318864308"/>
    <x v="0"/>
    <n v="65"/>
    <x v="0"/>
    <x v="14"/>
    <n v="106.69999999999999"/>
    <x v="0"/>
    <x v="4"/>
    <x v="14"/>
  </r>
  <r>
    <n v="2489"/>
    <x v="2488"/>
    <x v="2487"/>
    <n v="3500"/>
    <n v="4678.5"/>
    <x v="0"/>
    <x v="0"/>
    <x v="0"/>
    <n v="1368117239"/>
    <n v="1365525239"/>
    <x v="0"/>
    <n v="75"/>
    <x v="0"/>
    <x v="14"/>
    <n v="133.67142857142858"/>
    <x v="0"/>
    <x v="4"/>
    <x v="14"/>
  </r>
  <r>
    <n v="2490"/>
    <x v="2489"/>
    <x v="2488"/>
    <n v="500"/>
    <n v="607"/>
    <x v="0"/>
    <x v="0"/>
    <x v="0"/>
    <n v="1340429276"/>
    <n v="1335245276"/>
    <x v="0"/>
    <n v="16"/>
    <x v="0"/>
    <x v="14"/>
    <n v="121.39999999999999"/>
    <x v="0"/>
    <x v="4"/>
    <x v="14"/>
  </r>
  <r>
    <n v="2491"/>
    <x v="2490"/>
    <x v="2489"/>
    <n v="500"/>
    <n v="516"/>
    <x v="0"/>
    <x v="0"/>
    <x v="0"/>
    <n v="1295142660"/>
    <n v="1293739714"/>
    <x v="0"/>
    <n v="10"/>
    <x v="0"/>
    <x v="14"/>
    <n v="103.2"/>
    <x v="0"/>
    <x v="4"/>
    <x v="14"/>
  </r>
  <r>
    <n v="2492"/>
    <x v="2491"/>
    <x v="2490"/>
    <n v="600"/>
    <n v="750"/>
    <x v="0"/>
    <x v="0"/>
    <x v="0"/>
    <n v="1339840740"/>
    <n v="1335397188"/>
    <x v="0"/>
    <n v="27"/>
    <x v="0"/>
    <x v="14"/>
    <n v="125"/>
    <x v="0"/>
    <x v="4"/>
    <x v="14"/>
  </r>
  <r>
    <n v="2493"/>
    <x v="2492"/>
    <x v="2491"/>
    <n v="20000"/>
    <n v="25740"/>
    <x v="0"/>
    <x v="0"/>
    <x v="0"/>
    <n v="1367208140"/>
    <n v="1363320140"/>
    <x v="0"/>
    <n v="259"/>
    <x v="0"/>
    <x v="14"/>
    <n v="128.69999999999999"/>
    <x v="0"/>
    <x v="4"/>
    <x v="14"/>
  </r>
  <r>
    <n v="2494"/>
    <x v="2493"/>
    <x v="2492"/>
    <n v="1500"/>
    <n v="1515.08"/>
    <x v="0"/>
    <x v="0"/>
    <x v="0"/>
    <n v="1337786944"/>
    <n v="1335194944"/>
    <x v="0"/>
    <n v="39"/>
    <x v="0"/>
    <x v="14"/>
    <n v="101.00533333333333"/>
    <x v="0"/>
    <x v="4"/>
    <x v="14"/>
  </r>
  <r>
    <n v="2495"/>
    <x v="2494"/>
    <x v="2493"/>
    <n v="1500"/>
    <n v="1913.05"/>
    <x v="0"/>
    <x v="0"/>
    <x v="0"/>
    <n v="1339022575"/>
    <n v="1336430575"/>
    <x v="0"/>
    <n v="42"/>
    <x v="0"/>
    <x v="14"/>
    <n v="127.53666666666665"/>
    <x v="0"/>
    <x v="4"/>
    <x v="14"/>
  </r>
  <r>
    <n v="2496"/>
    <x v="2495"/>
    <x v="2494"/>
    <n v="6000"/>
    <n v="6000"/>
    <x v="0"/>
    <x v="0"/>
    <x v="0"/>
    <n v="1364597692"/>
    <n v="1361577292"/>
    <x v="0"/>
    <n v="10"/>
    <x v="0"/>
    <x v="14"/>
    <n v="100"/>
    <x v="0"/>
    <x v="4"/>
    <x v="14"/>
  </r>
  <r>
    <n v="2497"/>
    <x v="2496"/>
    <x v="2495"/>
    <n v="4000"/>
    <n v="4510.8599999999997"/>
    <x v="0"/>
    <x v="0"/>
    <x v="0"/>
    <n v="1312578338"/>
    <n v="1309986338"/>
    <x v="0"/>
    <n v="56"/>
    <x v="0"/>
    <x v="14"/>
    <n v="112.7715"/>
    <x v="0"/>
    <x v="4"/>
    <x v="14"/>
  </r>
  <r>
    <n v="2498"/>
    <x v="2497"/>
    <x v="2496"/>
    <n v="1000"/>
    <n v="1056"/>
    <x v="0"/>
    <x v="0"/>
    <x v="0"/>
    <n v="1422400387"/>
    <n v="1421190787"/>
    <x v="0"/>
    <n v="20"/>
    <x v="0"/>
    <x v="14"/>
    <n v="105.60000000000001"/>
    <x v="0"/>
    <x v="4"/>
    <x v="14"/>
  </r>
  <r>
    <n v="2499"/>
    <x v="2498"/>
    <x v="2497"/>
    <n v="4000"/>
    <n v="8105"/>
    <x v="0"/>
    <x v="0"/>
    <x v="0"/>
    <n v="1356976800"/>
    <n v="1352820837"/>
    <x v="0"/>
    <n v="170"/>
    <x v="0"/>
    <x v="14"/>
    <n v="202.625"/>
    <x v="0"/>
    <x v="4"/>
    <x v="14"/>
  </r>
  <r>
    <n v="2500"/>
    <x v="2499"/>
    <x v="2498"/>
    <n v="600"/>
    <n v="680"/>
    <x v="0"/>
    <x v="0"/>
    <x v="0"/>
    <n v="1340476375"/>
    <n v="1337884375"/>
    <x v="0"/>
    <n v="29"/>
    <x v="0"/>
    <x v="14"/>
    <n v="113.33333333333333"/>
    <x v="0"/>
    <x v="4"/>
    <x v="14"/>
  </r>
  <r>
    <n v="2501"/>
    <x v="2500"/>
    <x v="2499"/>
    <n v="11000"/>
    <n v="281"/>
    <x v="2"/>
    <x v="5"/>
    <x v="5"/>
    <n v="1443379104"/>
    <n v="1440787104"/>
    <x v="0"/>
    <n v="7"/>
    <x v="1"/>
    <x v="34"/>
    <n v="2.5545454545454547"/>
    <x v="0"/>
    <x v="7"/>
    <x v="34"/>
  </r>
  <r>
    <n v="2502"/>
    <x v="2501"/>
    <x v="2500"/>
    <n v="110000"/>
    <n v="86"/>
    <x v="2"/>
    <x v="0"/>
    <x v="0"/>
    <n v="1411328918"/>
    <n v="1407440918"/>
    <x v="0"/>
    <n v="5"/>
    <x v="1"/>
    <x v="34"/>
    <n v="7.8181818181818186E-2"/>
    <x v="0"/>
    <x v="7"/>
    <x v="34"/>
  </r>
  <r>
    <n v="2503"/>
    <x v="2502"/>
    <x v="2501"/>
    <n v="10000"/>
    <n v="0"/>
    <x v="2"/>
    <x v="0"/>
    <x v="0"/>
    <n v="1465333560"/>
    <n v="1462743308"/>
    <x v="0"/>
    <n v="0"/>
    <x v="1"/>
    <x v="34"/>
    <n v="0"/>
    <x v="0"/>
    <x v="7"/>
    <x v="34"/>
  </r>
  <r>
    <n v="2504"/>
    <x v="2503"/>
    <x v="2502"/>
    <n v="35000"/>
    <n v="0"/>
    <x v="2"/>
    <x v="0"/>
    <x v="0"/>
    <n v="1416014534"/>
    <n v="1413418934"/>
    <x v="0"/>
    <n v="0"/>
    <x v="1"/>
    <x v="34"/>
    <n v="0"/>
    <x v="0"/>
    <x v="7"/>
    <x v="34"/>
  </r>
  <r>
    <n v="2505"/>
    <x v="2504"/>
    <x v="2503"/>
    <n v="7000"/>
    <n v="0"/>
    <x v="2"/>
    <x v="0"/>
    <x v="0"/>
    <n v="1426292416"/>
    <n v="1423704016"/>
    <x v="0"/>
    <n v="0"/>
    <x v="1"/>
    <x v="34"/>
    <n v="0"/>
    <x v="0"/>
    <x v="7"/>
    <x v="34"/>
  </r>
  <r>
    <n v="2506"/>
    <x v="2505"/>
    <x v="2504"/>
    <n v="5000"/>
    <n v="30"/>
    <x v="2"/>
    <x v="1"/>
    <x v="1"/>
    <n v="1443906000"/>
    <n v="1441955269"/>
    <x v="0"/>
    <n v="2"/>
    <x v="1"/>
    <x v="34"/>
    <n v="0.6"/>
    <x v="0"/>
    <x v="7"/>
    <x v="34"/>
  </r>
  <r>
    <n v="2507"/>
    <x v="2506"/>
    <x v="2505"/>
    <n v="42850"/>
    <n v="0"/>
    <x v="2"/>
    <x v="0"/>
    <x v="0"/>
    <n v="1431308704"/>
    <n v="1428716704"/>
    <x v="0"/>
    <n v="0"/>
    <x v="1"/>
    <x v="34"/>
    <n v="0"/>
    <x v="0"/>
    <x v="7"/>
    <x v="34"/>
  </r>
  <r>
    <n v="2508"/>
    <x v="2507"/>
    <x v="2506"/>
    <n v="20000"/>
    <n v="0"/>
    <x v="2"/>
    <x v="0"/>
    <x v="0"/>
    <n v="1408056634"/>
    <n v="1405464634"/>
    <x v="0"/>
    <n v="0"/>
    <x v="1"/>
    <x v="34"/>
    <n v="0"/>
    <x v="0"/>
    <x v="7"/>
    <x v="34"/>
  </r>
  <r>
    <n v="2509"/>
    <x v="2508"/>
    <x v="2507"/>
    <n v="95000"/>
    <n v="1000"/>
    <x v="2"/>
    <x v="1"/>
    <x v="1"/>
    <n v="1429554349"/>
    <n v="1424719549"/>
    <x v="0"/>
    <n v="28"/>
    <x v="1"/>
    <x v="34"/>
    <n v="1.0526315789473684"/>
    <x v="0"/>
    <x v="7"/>
    <x v="34"/>
  </r>
  <r>
    <n v="2510"/>
    <x v="2509"/>
    <x v="2508"/>
    <n v="50000"/>
    <n v="75"/>
    <x v="2"/>
    <x v="0"/>
    <x v="0"/>
    <n v="1431647772"/>
    <n v="1426463772"/>
    <x v="0"/>
    <n v="2"/>
    <x v="1"/>
    <x v="34"/>
    <n v="0.15"/>
    <x v="0"/>
    <x v="7"/>
    <x v="34"/>
  </r>
  <r>
    <n v="2511"/>
    <x v="2510"/>
    <x v="2509"/>
    <n v="100000"/>
    <n v="0"/>
    <x v="2"/>
    <x v="1"/>
    <x v="1"/>
    <n v="1454323413"/>
    <n v="1451731413"/>
    <x v="0"/>
    <n v="0"/>
    <x v="1"/>
    <x v="34"/>
    <n v="0"/>
    <x v="0"/>
    <x v="7"/>
    <x v="34"/>
  </r>
  <r>
    <n v="2512"/>
    <x v="2511"/>
    <x v="2510"/>
    <n v="1150"/>
    <n v="0"/>
    <x v="2"/>
    <x v="0"/>
    <x v="0"/>
    <n v="1418504561"/>
    <n v="1417208561"/>
    <x v="0"/>
    <n v="0"/>
    <x v="1"/>
    <x v="34"/>
    <n v="0"/>
    <x v="0"/>
    <x v="7"/>
    <x v="34"/>
  </r>
  <r>
    <n v="2513"/>
    <x v="2512"/>
    <x v="2511"/>
    <n v="180000"/>
    <n v="0"/>
    <x v="2"/>
    <x v="12"/>
    <x v="3"/>
    <n v="1488067789"/>
    <n v="1482883789"/>
    <x v="0"/>
    <n v="0"/>
    <x v="1"/>
    <x v="34"/>
    <n v="0"/>
    <x v="0"/>
    <x v="7"/>
    <x v="34"/>
  </r>
  <r>
    <n v="2514"/>
    <x v="2513"/>
    <x v="2512"/>
    <n v="12000"/>
    <n v="210"/>
    <x v="2"/>
    <x v="0"/>
    <x v="0"/>
    <n v="1408526477"/>
    <n v="1407057677"/>
    <x v="0"/>
    <n v="4"/>
    <x v="1"/>
    <x v="34"/>
    <n v="1.7500000000000002"/>
    <x v="0"/>
    <x v="7"/>
    <x v="34"/>
  </r>
  <r>
    <n v="2515"/>
    <x v="2514"/>
    <x v="2513"/>
    <n v="5000"/>
    <n v="930"/>
    <x v="2"/>
    <x v="0"/>
    <x v="0"/>
    <n v="1424635753"/>
    <n v="1422043753"/>
    <x v="0"/>
    <n v="12"/>
    <x v="1"/>
    <x v="34"/>
    <n v="18.600000000000001"/>
    <x v="0"/>
    <x v="7"/>
    <x v="34"/>
  </r>
  <r>
    <n v="2516"/>
    <x v="2515"/>
    <x v="2514"/>
    <n v="22000"/>
    <n v="0"/>
    <x v="2"/>
    <x v="0"/>
    <x v="0"/>
    <n v="1417279252"/>
    <n v="1414683652"/>
    <x v="0"/>
    <n v="0"/>
    <x v="1"/>
    <x v="34"/>
    <n v="0"/>
    <x v="0"/>
    <x v="7"/>
    <x v="34"/>
  </r>
  <r>
    <n v="2517"/>
    <x v="2516"/>
    <x v="2515"/>
    <n v="18000"/>
    <n v="1767"/>
    <x v="2"/>
    <x v="5"/>
    <x v="5"/>
    <n v="1426788930"/>
    <n v="1424200530"/>
    <x v="0"/>
    <n v="33"/>
    <x v="1"/>
    <x v="34"/>
    <n v="9.8166666666666664"/>
    <x v="0"/>
    <x v="7"/>
    <x v="34"/>
  </r>
  <r>
    <n v="2518"/>
    <x v="2517"/>
    <x v="2516"/>
    <n v="5000"/>
    <n v="0"/>
    <x v="2"/>
    <x v="0"/>
    <x v="0"/>
    <n v="1415899228"/>
    <n v="1413303628"/>
    <x v="0"/>
    <n v="0"/>
    <x v="1"/>
    <x v="34"/>
    <n v="0"/>
    <x v="0"/>
    <x v="7"/>
    <x v="34"/>
  </r>
  <r>
    <n v="2519"/>
    <x v="2518"/>
    <x v="2517"/>
    <n v="150000"/>
    <n v="65"/>
    <x v="2"/>
    <x v="0"/>
    <x v="0"/>
    <n v="1405741404"/>
    <n v="1403149404"/>
    <x v="0"/>
    <n v="4"/>
    <x v="1"/>
    <x v="34"/>
    <n v="4.3333333333333335E-2"/>
    <x v="0"/>
    <x v="7"/>
    <x v="34"/>
  </r>
  <r>
    <n v="2520"/>
    <x v="2519"/>
    <x v="2518"/>
    <n v="100000"/>
    <n v="0"/>
    <x v="2"/>
    <x v="0"/>
    <x v="0"/>
    <n v="1476559260"/>
    <n v="1472567085"/>
    <x v="0"/>
    <n v="0"/>
    <x v="1"/>
    <x v="34"/>
    <n v="0"/>
    <x v="0"/>
    <x v="7"/>
    <x v="34"/>
  </r>
  <r>
    <n v="2521"/>
    <x v="2520"/>
    <x v="2519"/>
    <n v="12500"/>
    <n v="13685.99"/>
    <x v="0"/>
    <x v="0"/>
    <x v="0"/>
    <n v="1444778021"/>
    <n v="1442963621"/>
    <x v="0"/>
    <n v="132"/>
    <x v="0"/>
    <x v="35"/>
    <n v="109.48792"/>
    <x v="0"/>
    <x v="4"/>
    <x v="35"/>
  </r>
  <r>
    <n v="2522"/>
    <x v="2521"/>
    <x v="2520"/>
    <n v="5000"/>
    <n v="5000"/>
    <x v="0"/>
    <x v="0"/>
    <x v="0"/>
    <n v="1461336720"/>
    <n v="1459431960"/>
    <x v="0"/>
    <n v="27"/>
    <x v="0"/>
    <x v="35"/>
    <n v="100"/>
    <x v="0"/>
    <x v="4"/>
    <x v="35"/>
  </r>
  <r>
    <n v="2523"/>
    <x v="2522"/>
    <x v="2521"/>
    <n v="900"/>
    <n v="1408"/>
    <x v="0"/>
    <x v="0"/>
    <x v="0"/>
    <n v="1416270292"/>
    <n v="1413674692"/>
    <x v="0"/>
    <n v="26"/>
    <x v="0"/>
    <x v="35"/>
    <n v="156.44444444444446"/>
    <x v="0"/>
    <x v="4"/>
    <x v="35"/>
  </r>
  <r>
    <n v="2524"/>
    <x v="2523"/>
    <x v="2522"/>
    <n v="7500"/>
    <n v="7620"/>
    <x v="0"/>
    <x v="0"/>
    <x v="0"/>
    <n v="1419136200"/>
    <n v="1416338557"/>
    <x v="0"/>
    <n v="43"/>
    <x v="0"/>
    <x v="35"/>
    <n v="101.6"/>
    <x v="0"/>
    <x v="4"/>
    <x v="35"/>
  </r>
  <r>
    <n v="2525"/>
    <x v="2524"/>
    <x v="2523"/>
    <n v="8000"/>
    <n v="8026"/>
    <x v="0"/>
    <x v="0"/>
    <x v="0"/>
    <n v="1340914571"/>
    <n v="1338322571"/>
    <x v="0"/>
    <n v="80"/>
    <x v="0"/>
    <x v="35"/>
    <n v="100.325"/>
    <x v="0"/>
    <x v="4"/>
    <x v="35"/>
  </r>
  <r>
    <n v="2526"/>
    <x v="2525"/>
    <x v="2524"/>
    <n v="4000"/>
    <n v="4518"/>
    <x v="0"/>
    <x v="0"/>
    <x v="0"/>
    <n v="1418014740"/>
    <n v="1415585474"/>
    <x v="0"/>
    <n v="33"/>
    <x v="0"/>
    <x v="35"/>
    <n v="112.94999999999999"/>
    <x v="0"/>
    <x v="4"/>
    <x v="35"/>
  </r>
  <r>
    <n v="2527"/>
    <x v="2526"/>
    <x v="2525"/>
    <n v="4000"/>
    <n v="4085"/>
    <x v="0"/>
    <x v="0"/>
    <x v="0"/>
    <n v="1382068740"/>
    <n v="1380477691"/>
    <x v="0"/>
    <n v="71"/>
    <x v="0"/>
    <x v="35"/>
    <n v="102.125"/>
    <x v="0"/>
    <x v="4"/>
    <x v="35"/>
  </r>
  <r>
    <n v="2528"/>
    <x v="2527"/>
    <x v="2526"/>
    <n v="4000"/>
    <n v="4289.99"/>
    <x v="0"/>
    <x v="1"/>
    <x v="1"/>
    <n v="1440068400"/>
    <n v="1438459303"/>
    <x v="0"/>
    <n v="81"/>
    <x v="0"/>
    <x v="35"/>
    <n v="107.24974999999999"/>
    <x v="0"/>
    <x v="4"/>
    <x v="35"/>
  </r>
  <r>
    <n v="2529"/>
    <x v="2528"/>
    <x v="2527"/>
    <n v="6000"/>
    <n v="6257"/>
    <x v="0"/>
    <x v="0"/>
    <x v="0"/>
    <n v="1332636975"/>
    <n v="1328752575"/>
    <x v="0"/>
    <n v="76"/>
    <x v="0"/>
    <x v="35"/>
    <n v="104.28333333333333"/>
    <x v="0"/>
    <x v="4"/>
    <x v="35"/>
  </r>
  <r>
    <n v="2530"/>
    <x v="2529"/>
    <x v="2528"/>
    <n v="6500"/>
    <n v="6500"/>
    <x v="0"/>
    <x v="0"/>
    <x v="0"/>
    <n v="1429505400"/>
    <n v="1426711505"/>
    <x v="0"/>
    <n v="48"/>
    <x v="0"/>
    <x v="35"/>
    <n v="100"/>
    <x v="0"/>
    <x v="4"/>
    <x v="35"/>
  </r>
  <r>
    <n v="2531"/>
    <x v="2530"/>
    <x v="2529"/>
    <n v="4500"/>
    <n v="4518"/>
    <x v="0"/>
    <x v="0"/>
    <x v="0"/>
    <n v="1439611140"/>
    <n v="1437668354"/>
    <x v="0"/>
    <n v="61"/>
    <x v="0"/>
    <x v="35"/>
    <n v="100.4"/>
    <x v="0"/>
    <x v="4"/>
    <x v="35"/>
  </r>
  <r>
    <n v="2532"/>
    <x v="2531"/>
    <x v="2530"/>
    <n v="4000"/>
    <n v="5045"/>
    <x v="0"/>
    <x v="0"/>
    <x v="0"/>
    <n v="1345148566"/>
    <n v="1342556566"/>
    <x v="0"/>
    <n v="60"/>
    <x v="0"/>
    <x v="35"/>
    <n v="126.125"/>
    <x v="0"/>
    <x v="4"/>
    <x v="35"/>
  </r>
  <r>
    <n v="2533"/>
    <x v="2532"/>
    <x v="2531"/>
    <n v="7500"/>
    <n v="8300"/>
    <x v="0"/>
    <x v="0"/>
    <x v="0"/>
    <n v="1362160868"/>
    <n v="1359568911"/>
    <x v="0"/>
    <n v="136"/>
    <x v="0"/>
    <x v="35"/>
    <n v="110.66666666666667"/>
    <x v="0"/>
    <x v="4"/>
    <x v="35"/>
  </r>
  <r>
    <n v="2534"/>
    <x v="2533"/>
    <x v="2532"/>
    <n v="2000"/>
    <n v="2100"/>
    <x v="0"/>
    <x v="0"/>
    <x v="0"/>
    <n v="1262325600"/>
    <n v="1257871712"/>
    <x v="0"/>
    <n v="14"/>
    <x v="0"/>
    <x v="35"/>
    <n v="105"/>
    <x v="0"/>
    <x v="4"/>
    <x v="35"/>
  </r>
  <r>
    <n v="2535"/>
    <x v="2534"/>
    <x v="2533"/>
    <n v="20000"/>
    <n v="20755"/>
    <x v="0"/>
    <x v="0"/>
    <x v="0"/>
    <n v="1417463945"/>
    <n v="1414781945"/>
    <x v="0"/>
    <n v="78"/>
    <x v="0"/>
    <x v="35"/>
    <n v="103.77499999999999"/>
    <x v="0"/>
    <x v="4"/>
    <x v="35"/>
  </r>
  <r>
    <n v="2536"/>
    <x v="2535"/>
    <x v="2534"/>
    <n v="25"/>
    <n v="29"/>
    <x v="0"/>
    <x v="0"/>
    <x v="0"/>
    <n v="1375151566"/>
    <n v="1373337166"/>
    <x v="0"/>
    <n v="4"/>
    <x v="0"/>
    <x v="35"/>
    <n v="115.99999999999999"/>
    <x v="0"/>
    <x v="4"/>
    <x v="35"/>
  </r>
  <r>
    <n v="2537"/>
    <x v="2536"/>
    <x v="2535"/>
    <n v="1000"/>
    <n v="1100"/>
    <x v="0"/>
    <x v="0"/>
    <x v="0"/>
    <n v="1312212855"/>
    <n v="1307028855"/>
    <x v="0"/>
    <n v="11"/>
    <x v="0"/>
    <x v="35"/>
    <n v="110.00000000000001"/>
    <x v="0"/>
    <x v="4"/>
    <x v="35"/>
  </r>
  <r>
    <n v="2538"/>
    <x v="2537"/>
    <x v="2536"/>
    <n v="18000"/>
    <n v="20343.169999999998"/>
    <x v="0"/>
    <x v="0"/>
    <x v="0"/>
    <n v="1361681940"/>
    <n v="1359029661"/>
    <x v="0"/>
    <n v="185"/>
    <x v="0"/>
    <x v="35"/>
    <n v="113.01761111111111"/>
    <x v="0"/>
    <x v="4"/>
    <x v="35"/>
  </r>
  <r>
    <n v="2539"/>
    <x v="2538"/>
    <x v="2537"/>
    <n v="10000"/>
    <n v="10025"/>
    <x v="0"/>
    <x v="0"/>
    <x v="0"/>
    <n v="1422913152"/>
    <n v="1417729152"/>
    <x v="0"/>
    <n v="59"/>
    <x v="0"/>
    <x v="35"/>
    <n v="100.25"/>
    <x v="0"/>
    <x v="4"/>
    <x v="35"/>
  </r>
  <r>
    <n v="2540"/>
    <x v="2539"/>
    <x v="2538"/>
    <n v="2500"/>
    <n v="2585"/>
    <x v="0"/>
    <x v="0"/>
    <x v="0"/>
    <n v="1319904721"/>
    <n v="1314720721"/>
    <x v="0"/>
    <n v="27"/>
    <x v="0"/>
    <x v="35"/>
    <n v="103.4"/>
    <x v="0"/>
    <x v="4"/>
    <x v="35"/>
  </r>
  <r>
    <n v="2541"/>
    <x v="2540"/>
    <x v="2539"/>
    <n v="3500"/>
    <n v="3746"/>
    <x v="0"/>
    <x v="1"/>
    <x v="1"/>
    <n v="1380192418"/>
    <n v="1375008418"/>
    <x v="0"/>
    <n v="63"/>
    <x v="0"/>
    <x v="35"/>
    <n v="107.02857142857142"/>
    <x v="0"/>
    <x v="4"/>
    <x v="35"/>
  </r>
  <r>
    <n v="2542"/>
    <x v="2541"/>
    <x v="2540"/>
    <n v="700"/>
    <n v="725"/>
    <x v="0"/>
    <x v="0"/>
    <x v="0"/>
    <n v="1380599940"/>
    <n v="1377252857"/>
    <x v="0"/>
    <n v="13"/>
    <x v="0"/>
    <x v="35"/>
    <n v="103.57142857142858"/>
    <x v="0"/>
    <x v="4"/>
    <x v="35"/>
  </r>
  <r>
    <n v="2543"/>
    <x v="2542"/>
    <x v="2541"/>
    <n v="250"/>
    <n v="391"/>
    <x v="0"/>
    <x v="0"/>
    <x v="0"/>
    <n v="1293937200"/>
    <n v="1291257298"/>
    <x v="0"/>
    <n v="13"/>
    <x v="0"/>
    <x v="35"/>
    <n v="156.4"/>
    <x v="0"/>
    <x v="4"/>
    <x v="35"/>
  </r>
  <r>
    <n v="2544"/>
    <x v="2543"/>
    <x v="2542"/>
    <n v="5000"/>
    <n v="5041"/>
    <x v="0"/>
    <x v="0"/>
    <x v="0"/>
    <n v="1341750569"/>
    <n v="1339158569"/>
    <x v="0"/>
    <n v="57"/>
    <x v="0"/>
    <x v="35"/>
    <n v="100.82"/>
    <x v="0"/>
    <x v="4"/>
    <x v="35"/>
  </r>
  <r>
    <n v="2545"/>
    <x v="2544"/>
    <x v="2543"/>
    <n v="2000"/>
    <n v="3906"/>
    <x v="0"/>
    <x v="0"/>
    <x v="0"/>
    <n v="1424997000"/>
    <n v="1421983138"/>
    <x v="0"/>
    <n v="61"/>
    <x v="0"/>
    <x v="35"/>
    <n v="195.3"/>
    <x v="0"/>
    <x v="4"/>
    <x v="35"/>
  </r>
  <r>
    <n v="2546"/>
    <x v="2545"/>
    <x v="2544"/>
    <n v="3500"/>
    <n v="3910"/>
    <x v="0"/>
    <x v="0"/>
    <x v="0"/>
    <n v="1380949200"/>
    <n v="1378586179"/>
    <x v="0"/>
    <n v="65"/>
    <x v="0"/>
    <x v="35"/>
    <n v="111.71428571428572"/>
    <x v="0"/>
    <x v="4"/>
    <x v="35"/>
  </r>
  <r>
    <n v="2547"/>
    <x v="2546"/>
    <x v="2545"/>
    <n v="5500"/>
    <n v="6592"/>
    <x v="0"/>
    <x v="0"/>
    <x v="0"/>
    <n v="1333560803"/>
    <n v="1330972403"/>
    <x v="0"/>
    <n v="134"/>
    <x v="0"/>
    <x v="35"/>
    <n v="119.85454545454546"/>
    <x v="0"/>
    <x v="4"/>
    <x v="35"/>
  </r>
  <r>
    <n v="2548"/>
    <x v="2547"/>
    <x v="2546"/>
    <n v="6000"/>
    <n v="6111"/>
    <x v="0"/>
    <x v="6"/>
    <x v="3"/>
    <n v="1475209620"/>
    <n v="1473087637"/>
    <x v="0"/>
    <n v="37"/>
    <x v="0"/>
    <x v="35"/>
    <n v="101.85"/>
    <x v="0"/>
    <x v="4"/>
    <x v="35"/>
  </r>
  <r>
    <n v="2549"/>
    <x v="2548"/>
    <x v="2547"/>
    <n v="1570"/>
    <n v="1614"/>
    <x v="0"/>
    <x v="1"/>
    <x v="1"/>
    <n v="1370019600"/>
    <n v="1366999870"/>
    <x v="0"/>
    <n v="37"/>
    <x v="0"/>
    <x v="35"/>
    <n v="102.80254777070064"/>
    <x v="0"/>
    <x v="4"/>
    <x v="35"/>
  </r>
  <r>
    <n v="2550"/>
    <x v="2549"/>
    <x v="2548"/>
    <n v="6500"/>
    <n v="6555"/>
    <x v="0"/>
    <x v="0"/>
    <x v="0"/>
    <n v="1444276740"/>
    <n v="1439392406"/>
    <x v="0"/>
    <n v="150"/>
    <x v="0"/>
    <x v="35"/>
    <n v="100.84615384615385"/>
    <x v="0"/>
    <x v="4"/>
    <x v="35"/>
  </r>
  <r>
    <n v="2551"/>
    <x v="2550"/>
    <x v="2549"/>
    <n v="3675"/>
    <n v="3775.5"/>
    <x v="0"/>
    <x v="0"/>
    <x v="0"/>
    <n v="1332362880"/>
    <n v="1329890585"/>
    <x v="0"/>
    <n v="56"/>
    <x v="0"/>
    <x v="35"/>
    <n v="102.73469387755102"/>
    <x v="0"/>
    <x v="4"/>
    <x v="35"/>
  </r>
  <r>
    <n v="2552"/>
    <x v="2551"/>
    <x v="2550"/>
    <n v="3000"/>
    <n v="3195"/>
    <x v="0"/>
    <x v="0"/>
    <x v="0"/>
    <n v="1488741981"/>
    <n v="1486149981"/>
    <x v="0"/>
    <n v="18"/>
    <x v="0"/>
    <x v="35"/>
    <n v="106.5"/>
    <x v="0"/>
    <x v="4"/>
    <x v="35"/>
  </r>
  <r>
    <n v="2553"/>
    <x v="2552"/>
    <x v="2551"/>
    <n v="1500"/>
    <n v="2333"/>
    <x v="0"/>
    <x v="0"/>
    <x v="0"/>
    <n v="1348202807"/>
    <n v="1343018807"/>
    <x v="0"/>
    <n v="60"/>
    <x v="0"/>
    <x v="35"/>
    <n v="155.53333333333333"/>
    <x v="0"/>
    <x v="4"/>
    <x v="35"/>
  </r>
  <r>
    <n v="2554"/>
    <x v="2553"/>
    <x v="2552"/>
    <n v="3000"/>
    <n v="3684"/>
    <x v="0"/>
    <x v="0"/>
    <x v="0"/>
    <n v="1433131140"/>
    <n v="1430445163"/>
    <x v="0"/>
    <n v="67"/>
    <x v="0"/>
    <x v="35"/>
    <n v="122.8"/>
    <x v="0"/>
    <x v="4"/>
    <x v="35"/>
  </r>
  <r>
    <n v="2555"/>
    <x v="2554"/>
    <x v="2553"/>
    <n v="2000"/>
    <n v="2147"/>
    <x v="0"/>
    <x v="0"/>
    <x v="0"/>
    <n v="1338219793"/>
    <n v="1335541393"/>
    <x v="0"/>
    <n v="35"/>
    <x v="0"/>
    <x v="35"/>
    <n v="107.35"/>
    <x v="0"/>
    <x v="4"/>
    <x v="35"/>
  </r>
  <r>
    <n v="2556"/>
    <x v="2555"/>
    <x v="2554"/>
    <n v="745"/>
    <n v="786"/>
    <x v="0"/>
    <x v="0"/>
    <x v="0"/>
    <n v="1356392857"/>
    <n v="1352504857"/>
    <x v="0"/>
    <n v="34"/>
    <x v="0"/>
    <x v="35"/>
    <n v="105.50335570469798"/>
    <x v="0"/>
    <x v="4"/>
    <x v="35"/>
  </r>
  <r>
    <n v="2557"/>
    <x v="2556"/>
    <x v="2555"/>
    <n v="900"/>
    <n v="1066"/>
    <x v="0"/>
    <x v="1"/>
    <x v="1"/>
    <n v="1400176386"/>
    <n v="1397584386"/>
    <x v="0"/>
    <n v="36"/>
    <x v="0"/>
    <x v="35"/>
    <n v="118.44444444444444"/>
    <x v="0"/>
    <x v="4"/>
    <x v="35"/>
  </r>
  <r>
    <n v="2558"/>
    <x v="2557"/>
    <x v="2556"/>
    <n v="1250"/>
    <n v="1361"/>
    <x v="0"/>
    <x v="2"/>
    <x v="2"/>
    <n v="1430488740"/>
    <n v="1427747906"/>
    <x v="0"/>
    <n v="18"/>
    <x v="0"/>
    <x v="35"/>
    <n v="108.88"/>
    <x v="0"/>
    <x v="4"/>
    <x v="35"/>
  </r>
  <r>
    <n v="2559"/>
    <x v="2558"/>
    <x v="2557"/>
    <n v="800"/>
    <n v="890"/>
    <x v="0"/>
    <x v="0"/>
    <x v="0"/>
    <n v="1321385820"/>
    <n v="1318539484"/>
    <x v="0"/>
    <n v="25"/>
    <x v="0"/>
    <x v="35"/>
    <n v="111.25"/>
    <x v="0"/>
    <x v="4"/>
    <x v="35"/>
  </r>
  <r>
    <n v="2560"/>
    <x v="2559"/>
    <x v="2558"/>
    <n v="3000"/>
    <n v="3003"/>
    <x v="0"/>
    <x v="1"/>
    <x v="1"/>
    <n v="1425682174"/>
    <n v="1423090174"/>
    <x v="0"/>
    <n v="21"/>
    <x v="0"/>
    <x v="35"/>
    <n v="100.1"/>
    <x v="0"/>
    <x v="4"/>
    <x v="35"/>
  </r>
  <r>
    <n v="2561"/>
    <x v="2560"/>
    <x v="2559"/>
    <n v="100000"/>
    <n v="0"/>
    <x v="1"/>
    <x v="5"/>
    <x v="5"/>
    <n v="1444740089"/>
    <n v="1442148089"/>
    <x v="0"/>
    <n v="0"/>
    <x v="1"/>
    <x v="19"/>
    <n v="0"/>
    <x v="0"/>
    <x v="7"/>
    <x v="19"/>
  </r>
  <r>
    <n v="2562"/>
    <x v="2561"/>
    <x v="2560"/>
    <n v="10000"/>
    <n v="75"/>
    <x v="1"/>
    <x v="12"/>
    <x v="3"/>
    <n v="1476189339"/>
    <n v="1471005339"/>
    <x v="0"/>
    <n v="3"/>
    <x v="1"/>
    <x v="19"/>
    <n v="0.75"/>
    <x v="0"/>
    <x v="7"/>
    <x v="19"/>
  </r>
  <r>
    <n v="2563"/>
    <x v="2562"/>
    <x v="2561"/>
    <n v="20000"/>
    <n v="0"/>
    <x v="1"/>
    <x v="0"/>
    <x v="0"/>
    <n v="1438226451"/>
    <n v="1433042451"/>
    <x v="0"/>
    <n v="0"/>
    <x v="1"/>
    <x v="19"/>
    <n v="0"/>
    <x v="0"/>
    <x v="7"/>
    <x v="19"/>
  </r>
  <r>
    <n v="2564"/>
    <x v="2563"/>
    <x v="2562"/>
    <n v="40000"/>
    <n v="0"/>
    <x v="1"/>
    <x v="5"/>
    <x v="5"/>
    <n v="1406854699"/>
    <n v="1404262699"/>
    <x v="0"/>
    <n v="0"/>
    <x v="1"/>
    <x v="19"/>
    <n v="0"/>
    <x v="0"/>
    <x v="7"/>
    <x v="19"/>
  </r>
  <r>
    <n v="2565"/>
    <x v="2564"/>
    <x v="2563"/>
    <n v="10000"/>
    <n v="100"/>
    <x v="1"/>
    <x v="0"/>
    <x v="0"/>
    <n v="1462827000"/>
    <n v="1457710589"/>
    <x v="0"/>
    <n v="1"/>
    <x v="1"/>
    <x v="19"/>
    <n v="1"/>
    <x v="0"/>
    <x v="7"/>
    <x v="19"/>
  </r>
  <r>
    <n v="2566"/>
    <x v="2565"/>
    <x v="2564"/>
    <n v="35000"/>
    <n v="0"/>
    <x v="1"/>
    <x v="0"/>
    <x v="0"/>
    <n v="1408663948"/>
    <n v="1406071948"/>
    <x v="0"/>
    <n v="0"/>
    <x v="1"/>
    <x v="19"/>
    <n v="0"/>
    <x v="0"/>
    <x v="7"/>
    <x v="19"/>
  </r>
  <r>
    <n v="2567"/>
    <x v="2566"/>
    <x v="2565"/>
    <n v="45000"/>
    <n v="120"/>
    <x v="1"/>
    <x v="0"/>
    <x v="0"/>
    <n v="1429823138"/>
    <n v="1427231138"/>
    <x v="0"/>
    <n v="2"/>
    <x v="1"/>
    <x v="19"/>
    <n v="0.26666666666666666"/>
    <x v="0"/>
    <x v="7"/>
    <x v="19"/>
  </r>
  <r>
    <n v="2568"/>
    <x v="2567"/>
    <x v="2566"/>
    <n v="10000"/>
    <n v="50"/>
    <x v="1"/>
    <x v="1"/>
    <x v="1"/>
    <n v="1472745594"/>
    <n v="1470153594"/>
    <x v="0"/>
    <n v="1"/>
    <x v="1"/>
    <x v="19"/>
    <n v="0.5"/>
    <x v="0"/>
    <x v="7"/>
    <x v="19"/>
  </r>
  <r>
    <n v="2569"/>
    <x v="2568"/>
    <x v="2567"/>
    <n v="6500"/>
    <n v="145"/>
    <x v="1"/>
    <x v="0"/>
    <x v="0"/>
    <n v="1442457112"/>
    <n v="1439865112"/>
    <x v="0"/>
    <n v="2"/>
    <x v="1"/>
    <x v="19"/>
    <n v="2.2307692307692308"/>
    <x v="0"/>
    <x v="7"/>
    <x v="19"/>
  </r>
  <r>
    <n v="2570"/>
    <x v="2569"/>
    <x v="2568"/>
    <n v="7000"/>
    <n v="59"/>
    <x v="1"/>
    <x v="0"/>
    <x v="0"/>
    <n v="1486590035"/>
    <n v="1483998035"/>
    <x v="0"/>
    <n v="2"/>
    <x v="1"/>
    <x v="19"/>
    <n v="0.84285714285714297"/>
    <x v="0"/>
    <x v="7"/>
    <x v="19"/>
  </r>
  <r>
    <n v="2571"/>
    <x v="2570"/>
    <x v="2569"/>
    <n v="100000"/>
    <n v="250"/>
    <x v="1"/>
    <x v="2"/>
    <x v="2"/>
    <n v="1463645521"/>
    <n v="1458461521"/>
    <x v="0"/>
    <n v="4"/>
    <x v="1"/>
    <x v="19"/>
    <n v="0.25"/>
    <x v="0"/>
    <x v="7"/>
    <x v="19"/>
  </r>
  <r>
    <n v="2572"/>
    <x v="2571"/>
    <x v="2570"/>
    <n v="30000"/>
    <n v="0"/>
    <x v="1"/>
    <x v="0"/>
    <x v="0"/>
    <n v="1428893517"/>
    <n v="1426301517"/>
    <x v="0"/>
    <n v="0"/>
    <x v="1"/>
    <x v="19"/>
    <n v="0"/>
    <x v="0"/>
    <x v="7"/>
    <x v="19"/>
  </r>
  <r>
    <n v="2573"/>
    <x v="2572"/>
    <x v="2571"/>
    <n v="8000"/>
    <n v="0"/>
    <x v="1"/>
    <x v="0"/>
    <x v="0"/>
    <n v="1408803149"/>
    <n v="1404915149"/>
    <x v="0"/>
    <n v="0"/>
    <x v="1"/>
    <x v="19"/>
    <n v="0"/>
    <x v="0"/>
    <x v="7"/>
    <x v="19"/>
  </r>
  <r>
    <n v="2574"/>
    <x v="2573"/>
    <x v="2572"/>
    <n v="10000"/>
    <n v="0"/>
    <x v="1"/>
    <x v="0"/>
    <x v="0"/>
    <n v="1463600945"/>
    <n v="1461786545"/>
    <x v="0"/>
    <n v="0"/>
    <x v="1"/>
    <x v="19"/>
    <n v="0"/>
    <x v="0"/>
    <x v="7"/>
    <x v="19"/>
  </r>
  <r>
    <n v="2575"/>
    <x v="2574"/>
    <x v="2573"/>
    <n v="85000"/>
    <n v="0"/>
    <x v="1"/>
    <x v="0"/>
    <x v="0"/>
    <n v="1421030194"/>
    <n v="1418438194"/>
    <x v="0"/>
    <n v="0"/>
    <x v="1"/>
    <x v="19"/>
    <n v="0"/>
    <x v="0"/>
    <x v="7"/>
    <x v="19"/>
  </r>
  <r>
    <n v="2576"/>
    <x v="2575"/>
    <x v="2574"/>
    <n v="10000"/>
    <n v="0"/>
    <x v="1"/>
    <x v="0"/>
    <x v="0"/>
    <n v="1428707647"/>
    <n v="1424823247"/>
    <x v="0"/>
    <n v="0"/>
    <x v="1"/>
    <x v="19"/>
    <n v="0"/>
    <x v="0"/>
    <x v="7"/>
    <x v="19"/>
  </r>
  <r>
    <n v="2577"/>
    <x v="2576"/>
    <x v="2575"/>
    <n v="15000"/>
    <n v="0"/>
    <x v="1"/>
    <x v="0"/>
    <x v="0"/>
    <n v="1407181297"/>
    <n v="1405021297"/>
    <x v="0"/>
    <n v="0"/>
    <x v="1"/>
    <x v="19"/>
    <n v="0"/>
    <x v="0"/>
    <x v="7"/>
    <x v="19"/>
  </r>
  <r>
    <n v="2578"/>
    <x v="2577"/>
    <x v="2576"/>
    <n v="6000"/>
    <n v="0"/>
    <x v="1"/>
    <x v="0"/>
    <x v="0"/>
    <n v="1444410000"/>
    <n v="1440203579"/>
    <x v="0"/>
    <n v="0"/>
    <x v="1"/>
    <x v="19"/>
    <n v="0"/>
    <x v="0"/>
    <x v="7"/>
    <x v="19"/>
  </r>
  <r>
    <n v="2579"/>
    <x v="2578"/>
    <x v="2577"/>
    <n v="200000"/>
    <n v="277"/>
    <x v="1"/>
    <x v="0"/>
    <x v="0"/>
    <n v="1410810903"/>
    <n v="1405626903"/>
    <x v="0"/>
    <n v="12"/>
    <x v="1"/>
    <x v="19"/>
    <n v="0.13849999999999998"/>
    <x v="0"/>
    <x v="7"/>
    <x v="19"/>
  </r>
  <r>
    <n v="2580"/>
    <x v="2579"/>
    <x v="2578"/>
    <n v="8500"/>
    <n v="51"/>
    <x v="1"/>
    <x v="0"/>
    <x v="0"/>
    <n v="1431745200"/>
    <n v="1429170603"/>
    <x v="0"/>
    <n v="2"/>
    <x v="1"/>
    <x v="19"/>
    <n v="0.6"/>
    <x v="0"/>
    <x v="7"/>
    <x v="19"/>
  </r>
  <r>
    <n v="2581"/>
    <x v="2580"/>
    <x v="2579"/>
    <n v="5000"/>
    <n v="530"/>
    <x v="2"/>
    <x v="0"/>
    <x v="0"/>
    <n v="1447689898"/>
    <n v="1445094298"/>
    <x v="0"/>
    <n v="11"/>
    <x v="1"/>
    <x v="19"/>
    <n v="10.6"/>
    <x v="0"/>
    <x v="7"/>
    <x v="19"/>
  </r>
  <r>
    <n v="2582"/>
    <x v="2581"/>
    <x v="2580"/>
    <n v="90000"/>
    <n v="1"/>
    <x v="2"/>
    <x v="0"/>
    <x v="0"/>
    <n v="1477784634"/>
    <n v="1475192634"/>
    <x v="0"/>
    <n v="1"/>
    <x v="1"/>
    <x v="19"/>
    <n v="1.1111111111111111E-3"/>
    <x v="0"/>
    <x v="7"/>
    <x v="19"/>
  </r>
  <r>
    <n v="2583"/>
    <x v="2582"/>
    <x v="2581"/>
    <n v="1000"/>
    <n v="5"/>
    <x v="2"/>
    <x v="0"/>
    <x v="0"/>
    <n v="1426526880"/>
    <n v="1421346480"/>
    <x v="0"/>
    <n v="5"/>
    <x v="1"/>
    <x v="19"/>
    <n v="0.5"/>
    <x v="0"/>
    <x v="7"/>
    <x v="19"/>
  </r>
  <r>
    <n v="2584"/>
    <x v="2583"/>
    <x v="2582"/>
    <n v="10000"/>
    <n v="0"/>
    <x v="2"/>
    <x v="0"/>
    <x v="0"/>
    <n v="1434341369"/>
    <n v="1431749369"/>
    <x v="0"/>
    <n v="0"/>
    <x v="1"/>
    <x v="19"/>
    <n v="0"/>
    <x v="0"/>
    <x v="7"/>
    <x v="19"/>
  </r>
  <r>
    <n v="2585"/>
    <x v="2584"/>
    <x v="2583"/>
    <n v="30000"/>
    <n v="50"/>
    <x v="2"/>
    <x v="0"/>
    <x v="0"/>
    <n v="1404601632"/>
    <n v="1402009632"/>
    <x v="0"/>
    <n v="1"/>
    <x v="1"/>
    <x v="19"/>
    <n v="0.16666666666666669"/>
    <x v="0"/>
    <x v="7"/>
    <x v="19"/>
  </r>
  <r>
    <n v="2586"/>
    <x v="2585"/>
    <x v="2584"/>
    <n v="3000"/>
    <n v="5"/>
    <x v="2"/>
    <x v="1"/>
    <x v="1"/>
    <n v="1451030136"/>
    <n v="1448438136"/>
    <x v="0"/>
    <n v="1"/>
    <x v="1"/>
    <x v="19"/>
    <n v="0.16666666666666669"/>
    <x v="0"/>
    <x v="7"/>
    <x v="19"/>
  </r>
  <r>
    <n v="2587"/>
    <x v="2586"/>
    <x v="2585"/>
    <n v="50000"/>
    <n v="1217"/>
    <x v="2"/>
    <x v="0"/>
    <x v="0"/>
    <n v="1451491953"/>
    <n v="1448899953"/>
    <x v="0"/>
    <n v="6"/>
    <x v="1"/>
    <x v="19"/>
    <n v="2.4340000000000002"/>
    <x v="0"/>
    <x v="7"/>
    <x v="19"/>
  </r>
  <r>
    <n v="2588"/>
    <x v="2587"/>
    <x v="2586"/>
    <n v="6000"/>
    <n v="233"/>
    <x v="2"/>
    <x v="0"/>
    <x v="0"/>
    <n v="1427807640"/>
    <n v="1423325626"/>
    <x v="0"/>
    <n v="8"/>
    <x v="1"/>
    <x v="19"/>
    <n v="3.8833333333333329"/>
    <x v="0"/>
    <x v="7"/>
    <x v="19"/>
  </r>
  <r>
    <n v="2589"/>
    <x v="2588"/>
    <x v="2587"/>
    <n v="50000"/>
    <n v="5"/>
    <x v="2"/>
    <x v="8"/>
    <x v="7"/>
    <n v="1458733927"/>
    <n v="1456145527"/>
    <x v="0"/>
    <n v="1"/>
    <x v="1"/>
    <x v="19"/>
    <n v="0.01"/>
    <x v="0"/>
    <x v="7"/>
    <x v="19"/>
  </r>
  <r>
    <n v="2590"/>
    <x v="2589"/>
    <x v="2588"/>
    <n v="3000"/>
    <n v="0"/>
    <x v="2"/>
    <x v="2"/>
    <x v="2"/>
    <n v="1453817297"/>
    <n v="1453212497"/>
    <x v="0"/>
    <n v="0"/>
    <x v="1"/>
    <x v="19"/>
    <n v="0"/>
    <x v="0"/>
    <x v="7"/>
    <x v="19"/>
  </r>
  <r>
    <n v="2591"/>
    <x v="2590"/>
    <x v="2589"/>
    <n v="1500"/>
    <n v="26"/>
    <x v="2"/>
    <x v="0"/>
    <x v="0"/>
    <n v="1457901924"/>
    <n v="1452721524"/>
    <x v="0"/>
    <n v="2"/>
    <x v="1"/>
    <x v="19"/>
    <n v="1.7333333333333332"/>
    <x v="0"/>
    <x v="7"/>
    <x v="19"/>
  </r>
  <r>
    <n v="2592"/>
    <x v="2591"/>
    <x v="2590"/>
    <n v="30000"/>
    <n v="50"/>
    <x v="2"/>
    <x v="0"/>
    <x v="0"/>
    <n v="1412536421"/>
    <n v="1409944421"/>
    <x v="0"/>
    <n v="1"/>
    <x v="1"/>
    <x v="19"/>
    <n v="0.16666666666666669"/>
    <x v="0"/>
    <x v="7"/>
    <x v="19"/>
  </r>
  <r>
    <n v="2593"/>
    <x v="2592"/>
    <x v="2591"/>
    <n v="10000"/>
    <n v="0"/>
    <x v="2"/>
    <x v="0"/>
    <x v="0"/>
    <n v="1429993026"/>
    <n v="1427401026"/>
    <x v="0"/>
    <n v="0"/>
    <x v="1"/>
    <x v="19"/>
    <n v="0"/>
    <x v="0"/>
    <x v="7"/>
    <x v="19"/>
  </r>
  <r>
    <n v="2594"/>
    <x v="2593"/>
    <x v="2592"/>
    <n v="80000"/>
    <n v="1"/>
    <x v="2"/>
    <x v="0"/>
    <x v="0"/>
    <n v="1407453228"/>
    <n v="1404861228"/>
    <x v="0"/>
    <n v="1"/>
    <x v="1"/>
    <x v="19"/>
    <n v="1.25E-3"/>
    <x v="0"/>
    <x v="7"/>
    <x v="19"/>
  </r>
  <r>
    <n v="2595"/>
    <x v="2594"/>
    <x v="2593"/>
    <n v="15000"/>
    <n v="1825"/>
    <x v="2"/>
    <x v="0"/>
    <x v="0"/>
    <n v="1487915500"/>
    <n v="1485323500"/>
    <x v="0"/>
    <n v="19"/>
    <x v="1"/>
    <x v="19"/>
    <n v="12.166666666666668"/>
    <x v="0"/>
    <x v="7"/>
    <x v="19"/>
  </r>
  <r>
    <n v="2596"/>
    <x v="2595"/>
    <x v="2594"/>
    <n v="35000"/>
    <n v="8256"/>
    <x v="2"/>
    <x v="5"/>
    <x v="5"/>
    <n v="1407427009"/>
    <n v="1404835009"/>
    <x v="0"/>
    <n v="27"/>
    <x v="1"/>
    <x v="19"/>
    <n v="23.588571428571427"/>
    <x v="0"/>
    <x v="7"/>
    <x v="19"/>
  </r>
  <r>
    <n v="2597"/>
    <x v="2596"/>
    <x v="2595"/>
    <n v="1500"/>
    <n v="85"/>
    <x v="2"/>
    <x v="1"/>
    <x v="1"/>
    <n v="1466323917"/>
    <n v="1463731917"/>
    <x v="0"/>
    <n v="7"/>
    <x v="1"/>
    <x v="19"/>
    <n v="5.6666666666666661"/>
    <x v="0"/>
    <x v="7"/>
    <x v="19"/>
  </r>
  <r>
    <n v="2598"/>
    <x v="2597"/>
    <x v="2596"/>
    <n v="3000"/>
    <n v="1170"/>
    <x v="2"/>
    <x v="0"/>
    <x v="0"/>
    <n v="1443039001"/>
    <n v="1440447001"/>
    <x v="0"/>
    <n v="14"/>
    <x v="1"/>
    <x v="19"/>
    <n v="39"/>
    <x v="0"/>
    <x v="7"/>
    <x v="19"/>
  </r>
  <r>
    <n v="2599"/>
    <x v="2598"/>
    <x v="2597"/>
    <n v="9041"/>
    <n v="90"/>
    <x v="2"/>
    <x v="0"/>
    <x v="0"/>
    <n v="1407089147"/>
    <n v="1403201147"/>
    <x v="0"/>
    <n v="5"/>
    <x v="1"/>
    <x v="19"/>
    <n v="0.99546510341776351"/>
    <x v="0"/>
    <x v="7"/>
    <x v="19"/>
  </r>
  <r>
    <n v="2600"/>
    <x v="2599"/>
    <x v="2598"/>
    <n v="50000"/>
    <n v="3466"/>
    <x v="2"/>
    <x v="0"/>
    <x v="0"/>
    <n v="1458938200"/>
    <n v="1453757800"/>
    <x v="0"/>
    <n v="30"/>
    <x v="1"/>
    <x v="19"/>
    <n v="6.9320000000000004"/>
    <x v="0"/>
    <x v="7"/>
    <x v="19"/>
  </r>
  <r>
    <n v="2601"/>
    <x v="2600"/>
    <x v="2599"/>
    <n v="500"/>
    <n v="3307"/>
    <x v="0"/>
    <x v="0"/>
    <x v="0"/>
    <n v="1347508740"/>
    <n v="1346276349"/>
    <x v="1"/>
    <n v="151"/>
    <x v="0"/>
    <x v="36"/>
    <n v="661.4"/>
    <x v="0"/>
    <x v="2"/>
    <x v="36"/>
  </r>
  <r>
    <n v="2602"/>
    <x v="2601"/>
    <x v="2600"/>
    <n v="12000"/>
    <n v="39131"/>
    <x v="0"/>
    <x v="0"/>
    <x v="0"/>
    <n v="1415827200"/>
    <n v="1412358968"/>
    <x v="1"/>
    <n v="489"/>
    <x v="0"/>
    <x v="36"/>
    <n v="326.0916666666667"/>
    <x v="0"/>
    <x v="2"/>
    <x v="36"/>
  </r>
  <r>
    <n v="2603"/>
    <x v="2602"/>
    <x v="2601"/>
    <n v="1750"/>
    <n v="1776"/>
    <x v="0"/>
    <x v="0"/>
    <x v="0"/>
    <n v="1387835654"/>
    <n v="1386626054"/>
    <x v="1"/>
    <n v="50"/>
    <x v="0"/>
    <x v="36"/>
    <n v="101.48571428571429"/>
    <x v="0"/>
    <x v="2"/>
    <x v="36"/>
  </r>
  <r>
    <n v="2604"/>
    <x v="2603"/>
    <x v="2602"/>
    <n v="20000"/>
    <n v="20843.599999999999"/>
    <x v="0"/>
    <x v="0"/>
    <x v="0"/>
    <n v="1335662023"/>
    <n v="1333070023"/>
    <x v="1"/>
    <n v="321"/>
    <x v="0"/>
    <x v="36"/>
    <n v="104.21799999999999"/>
    <x v="0"/>
    <x v="2"/>
    <x v="36"/>
  </r>
  <r>
    <n v="2605"/>
    <x v="2604"/>
    <x v="2603"/>
    <n v="100000"/>
    <n v="107421.57"/>
    <x v="0"/>
    <x v="0"/>
    <x v="0"/>
    <n v="1466168390"/>
    <n v="1463576390"/>
    <x v="1"/>
    <n v="1762"/>
    <x v="0"/>
    <x v="36"/>
    <n v="107.42157000000002"/>
    <x v="0"/>
    <x v="2"/>
    <x v="36"/>
  </r>
  <r>
    <n v="2606"/>
    <x v="2605"/>
    <x v="2604"/>
    <n v="11000"/>
    <n v="12106"/>
    <x v="0"/>
    <x v="0"/>
    <x v="0"/>
    <n v="1398791182"/>
    <n v="1396026382"/>
    <x v="1"/>
    <n v="385"/>
    <x v="0"/>
    <x v="36"/>
    <n v="110.05454545454545"/>
    <x v="0"/>
    <x v="2"/>
    <x v="36"/>
  </r>
  <r>
    <n v="2607"/>
    <x v="2606"/>
    <x v="2605"/>
    <n v="8000"/>
    <n v="32616"/>
    <x v="0"/>
    <x v="0"/>
    <x v="0"/>
    <n v="1439344800"/>
    <n v="1435611572"/>
    <x v="1"/>
    <n v="398"/>
    <x v="0"/>
    <x v="36"/>
    <n v="407.7"/>
    <x v="0"/>
    <x v="2"/>
    <x v="36"/>
  </r>
  <r>
    <n v="2608"/>
    <x v="2607"/>
    <x v="2606"/>
    <n v="8000"/>
    <n v="17914"/>
    <x v="0"/>
    <x v="0"/>
    <x v="0"/>
    <n v="1489536000"/>
    <n v="1485976468"/>
    <x v="1"/>
    <n v="304"/>
    <x v="0"/>
    <x v="36"/>
    <n v="223.92500000000001"/>
    <x v="0"/>
    <x v="2"/>
    <x v="36"/>
  </r>
  <r>
    <n v="2609"/>
    <x v="2608"/>
    <x v="2607"/>
    <n v="35000"/>
    <n v="106330.39"/>
    <x v="0"/>
    <x v="0"/>
    <x v="0"/>
    <n v="1342330951"/>
    <n v="1339738951"/>
    <x v="1"/>
    <n v="676"/>
    <x v="0"/>
    <x v="36"/>
    <n v="303.80111428571428"/>
    <x v="0"/>
    <x v="2"/>
    <x v="36"/>
  </r>
  <r>
    <n v="2610"/>
    <x v="2609"/>
    <x v="2608"/>
    <n v="22765"/>
    <n v="32172.66"/>
    <x v="0"/>
    <x v="0"/>
    <x v="0"/>
    <n v="1471849140"/>
    <n v="1468444125"/>
    <x v="1"/>
    <n v="577"/>
    <x v="0"/>
    <x v="36"/>
    <n v="141.3251043268175"/>
    <x v="0"/>
    <x v="2"/>
    <x v="36"/>
  </r>
  <r>
    <n v="2611"/>
    <x v="2610"/>
    <x v="2609"/>
    <n v="11000"/>
    <n v="306970"/>
    <x v="0"/>
    <x v="12"/>
    <x v="3"/>
    <n v="1483397940"/>
    <n v="1480493014"/>
    <x v="1"/>
    <n v="3663"/>
    <x v="0"/>
    <x v="36"/>
    <n v="2790.6363636363635"/>
    <x v="0"/>
    <x v="2"/>
    <x v="36"/>
  </r>
  <r>
    <n v="2612"/>
    <x v="2611"/>
    <x v="2610"/>
    <n v="10000"/>
    <n v="17176.13"/>
    <x v="0"/>
    <x v="0"/>
    <x v="0"/>
    <n v="1420773970"/>
    <n v="1418095570"/>
    <x v="1"/>
    <n v="294"/>
    <x v="0"/>
    <x v="36"/>
    <n v="171.76130000000001"/>
    <x v="0"/>
    <x v="2"/>
    <x v="36"/>
  </r>
  <r>
    <n v="2613"/>
    <x v="2612"/>
    <x v="2611"/>
    <n v="7500"/>
    <n v="7576"/>
    <x v="0"/>
    <x v="0"/>
    <x v="0"/>
    <n v="1348256294"/>
    <n v="1345664294"/>
    <x v="1"/>
    <n v="28"/>
    <x v="0"/>
    <x v="36"/>
    <n v="101.01333333333334"/>
    <x v="0"/>
    <x v="2"/>
    <x v="36"/>
  </r>
  <r>
    <n v="2614"/>
    <x v="2613"/>
    <x v="2612"/>
    <n v="10500"/>
    <n v="10710"/>
    <x v="0"/>
    <x v="0"/>
    <x v="0"/>
    <n v="1398834000"/>
    <n v="1396371612"/>
    <x v="1"/>
    <n v="100"/>
    <x v="0"/>
    <x v="36"/>
    <n v="102"/>
    <x v="0"/>
    <x v="2"/>
    <x v="36"/>
  </r>
  <r>
    <n v="2615"/>
    <x v="2614"/>
    <x v="2613"/>
    <n v="2001"/>
    <n v="3397"/>
    <x v="0"/>
    <x v="1"/>
    <x v="1"/>
    <n v="1462017600"/>
    <n v="1458820564"/>
    <x v="0"/>
    <n v="72"/>
    <x v="0"/>
    <x v="36"/>
    <n v="169.76511744127936"/>
    <x v="0"/>
    <x v="2"/>
    <x v="36"/>
  </r>
  <r>
    <n v="2616"/>
    <x v="2615"/>
    <x v="2614"/>
    <n v="25000"/>
    <n v="28633.5"/>
    <x v="0"/>
    <x v="0"/>
    <x v="0"/>
    <n v="1440546729"/>
    <n v="1437954729"/>
    <x v="1"/>
    <n v="238"/>
    <x v="0"/>
    <x v="36"/>
    <n v="114.53400000000001"/>
    <x v="0"/>
    <x v="2"/>
    <x v="36"/>
  </r>
  <r>
    <n v="2617"/>
    <x v="2616"/>
    <x v="2615"/>
    <n v="500"/>
    <n v="4388"/>
    <x v="0"/>
    <x v="0"/>
    <x v="0"/>
    <n v="1413838751"/>
    <n v="1411246751"/>
    <x v="1"/>
    <n v="159"/>
    <x v="0"/>
    <x v="36"/>
    <n v="877.6"/>
    <x v="0"/>
    <x v="2"/>
    <x v="36"/>
  </r>
  <r>
    <n v="2618"/>
    <x v="2617"/>
    <x v="2616"/>
    <n v="15000"/>
    <n v="15808"/>
    <x v="0"/>
    <x v="0"/>
    <x v="0"/>
    <n v="1449000061"/>
    <n v="1443812461"/>
    <x v="1"/>
    <n v="77"/>
    <x v="0"/>
    <x v="36"/>
    <n v="105.38666666666667"/>
    <x v="0"/>
    <x v="2"/>
    <x v="36"/>
  </r>
  <r>
    <n v="2619"/>
    <x v="2618"/>
    <x v="2617"/>
    <n v="1000"/>
    <n v="1884"/>
    <x v="0"/>
    <x v="0"/>
    <x v="0"/>
    <n v="1445598000"/>
    <n v="1443302004"/>
    <x v="1"/>
    <n v="53"/>
    <x v="0"/>
    <x v="36"/>
    <n v="188.39999999999998"/>
    <x v="0"/>
    <x v="2"/>
    <x v="36"/>
  </r>
  <r>
    <n v="2620"/>
    <x v="2619"/>
    <x v="2618"/>
    <n v="65000"/>
    <n v="93374"/>
    <x v="0"/>
    <x v="2"/>
    <x v="2"/>
    <n v="1444525200"/>
    <n v="1441339242"/>
    <x v="1"/>
    <n v="1251"/>
    <x v="0"/>
    <x v="36"/>
    <n v="143.65230769230772"/>
    <x v="0"/>
    <x v="2"/>
    <x v="36"/>
  </r>
  <r>
    <n v="2621"/>
    <x v="2620"/>
    <x v="2619"/>
    <n v="15000"/>
    <n v="21882"/>
    <x v="0"/>
    <x v="0"/>
    <x v="0"/>
    <n v="1432230988"/>
    <n v="1429638988"/>
    <x v="1"/>
    <n v="465"/>
    <x v="0"/>
    <x v="36"/>
    <n v="145.88"/>
    <x v="0"/>
    <x v="2"/>
    <x v="36"/>
  </r>
  <r>
    <n v="2622"/>
    <x v="2621"/>
    <x v="2620"/>
    <n v="1500"/>
    <n v="1967.76"/>
    <x v="0"/>
    <x v="13"/>
    <x v="3"/>
    <n v="1483120216"/>
    <n v="1479232216"/>
    <x v="0"/>
    <n v="74"/>
    <x v="0"/>
    <x v="36"/>
    <n v="131.184"/>
    <x v="0"/>
    <x v="2"/>
    <x v="36"/>
  </r>
  <r>
    <n v="2623"/>
    <x v="2622"/>
    <x v="2621"/>
    <n v="2000"/>
    <n v="2280"/>
    <x v="0"/>
    <x v="0"/>
    <x v="0"/>
    <n v="1480658966"/>
    <n v="1479449366"/>
    <x v="0"/>
    <n v="62"/>
    <x v="0"/>
    <x v="36"/>
    <n v="113.99999999999999"/>
    <x v="0"/>
    <x v="2"/>
    <x v="36"/>
  </r>
  <r>
    <n v="2624"/>
    <x v="2623"/>
    <x v="2622"/>
    <n v="8000"/>
    <n v="110353.65"/>
    <x v="0"/>
    <x v="0"/>
    <x v="0"/>
    <n v="1347530822"/>
    <n v="1345716422"/>
    <x v="0"/>
    <n v="3468"/>
    <x v="0"/>
    <x v="36"/>
    <n v="1379.4206249999997"/>
    <x v="0"/>
    <x v="2"/>
    <x v="36"/>
  </r>
  <r>
    <n v="2625"/>
    <x v="2624"/>
    <x v="2623"/>
    <n v="150"/>
    <n v="1434"/>
    <x v="0"/>
    <x v="12"/>
    <x v="3"/>
    <n v="1478723208"/>
    <n v="1476559608"/>
    <x v="0"/>
    <n v="52"/>
    <x v="0"/>
    <x v="36"/>
    <n v="956"/>
    <x v="0"/>
    <x v="2"/>
    <x v="36"/>
  </r>
  <r>
    <n v="2626"/>
    <x v="2625"/>
    <x v="2624"/>
    <n v="2500"/>
    <n v="2800"/>
    <x v="0"/>
    <x v="0"/>
    <x v="0"/>
    <n v="1433343869"/>
    <n v="1430751869"/>
    <x v="0"/>
    <n v="50"/>
    <x v="0"/>
    <x v="36"/>
    <n v="112.00000000000001"/>
    <x v="0"/>
    <x v="2"/>
    <x v="36"/>
  </r>
  <r>
    <n v="2627"/>
    <x v="2626"/>
    <x v="2625"/>
    <n v="150"/>
    <n v="970"/>
    <x v="0"/>
    <x v="0"/>
    <x v="0"/>
    <n v="1448571261"/>
    <n v="1445975661"/>
    <x v="0"/>
    <n v="45"/>
    <x v="0"/>
    <x v="36"/>
    <n v="646.66666666666663"/>
    <x v="0"/>
    <x v="2"/>
    <x v="36"/>
  </r>
  <r>
    <n v="2628"/>
    <x v="2627"/>
    <x v="2626"/>
    <n v="839"/>
    <n v="926"/>
    <x v="0"/>
    <x v="0"/>
    <x v="0"/>
    <n v="1417389067"/>
    <n v="1415661067"/>
    <x v="0"/>
    <n v="21"/>
    <x v="0"/>
    <x v="36"/>
    <n v="110.36948748510132"/>
    <x v="0"/>
    <x v="2"/>
    <x v="36"/>
  </r>
  <r>
    <n v="2629"/>
    <x v="2628"/>
    <x v="2627"/>
    <n v="5000"/>
    <n v="6387"/>
    <x v="0"/>
    <x v="1"/>
    <x v="1"/>
    <n v="1431608122"/>
    <n v="1429016122"/>
    <x v="0"/>
    <n v="100"/>
    <x v="0"/>
    <x v="36"/>
    <n v="127.74000000000001"/>
    <x v="0"/>
    <x v="2"/>
    <x v="36"/>
  </r>
  <r>
    <n v="2630"/>
    <x v="2629"/>
    <x v="2628"/>
    <n v="2000"/>
    <n v="3158"/>
    <x v="0"/>
    <x v="2"/>
    <x v="2"/>
    <n v="1467280800"/>
    <n v="1464921112"/>
    <x v="0"/>
    <n v="81"/>
    <x v="0"/>
    <x v="36"/>
    <n v="157.9"/>
    <x v="0"/>
    <x v="2"/>
    <x v="36"/>
  </r>
  <r>
    <n v="2631"/>
    <x v="2630"/>
    <x v="2629"/>
    <n v="20000"/>
    <n v="22933.05"/>
    <x v="0"/>
    <x v="0"/>
    <x v="0"/>
    <n v="1440907427"/>
    <n v="1438488227"/>
    <x v="0"/>
    <n v="286"/>
    <x v="0"/>
    <x v="36"/>
    <n v="114.66525000000001"/>
    <x v="0"/>
    <x v="2"/>
    <x v="36"/>
  </r>
  <r>
    <n v="2632"/>
    <x v="2631"/>
    <x v="2630"/>
    <n v="1070"/>
    <n v="1466"/>
    <x v="0"/>
    <x v="0"/>
    <x v="0"/>
    <n v="1464485339"/>
    <n v="1462325339"/>
    <x v="0"/>
    <n v="42"/>
    <x v="0"/>
    <x v="36"/>
    <n v="137.00934579439252"/>
    <x v="0"/>
    <x v="2"/>
    <x v="36"/>
  </r>
  <r>
    <n v="2633"/>
    <x v="2632"/>
    <x v="2631"/>
    <n v="5000"/>
    <n v="17731"/>
    <x v="0"/>
    <x v="0"/>
    <x v="0"/>
    <n v="1393542000"/>
    <n v="1390938332"/>
    <x v="0"/>
    <n v="199"/>
    <x v="0"/>
    <x v="36"/>
    <n v="354.62"/>
    <x v="0"/>
    <x v="2"/>
    <x v="36"/>
  </r>
  <r>
    <n v="2634"/>
    <x v="2633"/>
    <x v="2632"/>
    <n v="930"/>
    <n v="986"/>
    <x v="0"/>
    <x v="0"/>
    <x v="0"/>
    <n v="1475163921"/>
    <n v="1472571921"/>
    <x v="0"/>
    <n v="25"/>
    <x v="0"/>
    <x v="36"/>
    <n v="106.02150537634409"/>
    <x v="0"/>
    <x v="2"/>
    <x v="36"/>
  </r>
  <r>
    <n v="2635"/>
    <x v="2634"/>
    <x v="2633"/>
    <n v="11500"/>
    <n v="11500"/>
    <x v="0"/>
    <x v="5"/>
    <x v="5"/>
    <n v="1425937761"/>
    <n v="1422917361"/>
    <x v="0"/>
    <n v="84"/>
    <x v="0"/>
    <x v="36"/>
    <n v="100"/>
    <x v="0"/>
    <x v="2"/>
    <x v="36"/>
  </r>
  <r>
    <n v="2636"/>
    <x v="2635"/>
    <x v="2634"/>
    <n v="1000"/>
    <n v="1873"/>
    <x v="0"/>
    <x v="0"/>
    <x v="0"/>
    <n v="1476579600"/>
    <n v="1474641914"/>
    <x v="0"/>
    <n v="50"/>
    <x v="0"/>
    <x v="36"/>
    <n v="187.3"/>
    <x v="0"/>
    <x v="2"/>
    <x v="36"/>
  </r>
  <r>
    <n v="2637"/>
    <x v="2636"/>
    <x v="2635"/>
    <n v="500"/>
    <n v="831"/>
    <x v="0"/>
    <x v="0"/>
    <x v="0"/>
    <n v="1476277875"/>
    <n v="1474895475"/>
    <x v="0"/>
    <n v="26"/>
    <x v="0"/>
    <x v="36"/>
    <n v="166.2"/>
    <x v="0"/>
    <x v="2"/>
    <x v="36"/>
  </r>
  <r>
    <n v="2638"/>
    <x v="2637"/>
    <x v="2636"/>
    <n v="347"/>
    <n v="353"/>
    <x v="0"/>
    <x v="0"/>
    <x v="0"/>
    <n v="1421358895"/>
    <n v="1418766895"/>
    <x v="0"/>
    <n v="14"/>
    <x v="0"/>
    <x v="36"/>
    <n v="101.72910662824208"/>
    <x v="0"/>
    <x v="2"/>
    <x v="36"/>
  </r>
  <r>
    <n v="2639"/>
    <x v="2638"/>
    <x v="2637"/>
    <n v="300"/>
    <n v="492"/>
    <x v="0"/>
    <x v="1"/>
    <x v="1"/>
    <n v="1424378748"/>
    <n v="1421786748"/>
    <x v="0"/>
    <n v="49"/>
    <x v="0"/>
    <x v="36"/>
    <n v="164"/>
    <x v="0"/>
    <x v="2"/>
    <x v="36"/>
  </r>
  <r>
    <n v="2640"/>
    <x v="2639"/>
    <x v="2638"/>
    <n v="3000"/>
    <n v="3170"/>
    <x v="0"/>
    <x v="0"/>
    <x v="0"/>
    <n v="1433735474"/>
    <n v="1428551474"/>
    <x v="0"/>
    <n v="69"/>
    <x v="0"/>
    <x v="36"/>
    <n v="105.66666666666666"/>
    <x v="0"/>
    <x v="2"/>
    <x v="36"/>
  </r>
  <r>
    <n v="2641"/>
    <x v="2640"/>
    <x v="2639"/>
    <n v="1500"/>
    <n v="15"/>
    <x v="2"/>
    <x v="0"/>
    <x v="0"/>
    <n v="1410811740"/>
    <n v="1409341863"/>
    <x v="0"/>
    <n v="1"/>
    <x v="1"/>
    <x v="36"/>
    <n v="1"/>
    <x v="0"/>
    <x v="2"/>
    <x v="36"/>
  </r>
  <r>
    <n v="2642"/>
    <x v="2641"/>
    <x v="2640"/>
    <n v="500000"/>
    <n v="0"/>
    <x v="2"/>
    <x v="12"/>
    <x v="3"/>
    <n v="1468565820"/>
    <n v="1465970108"/>
    <x v="0"/>
    <n v="0"/>
    <x v="1"/>
    <x v="36"/>
    <n v="0"/>
    <x v="0"/>
    <x v="2"/>
    <x v="36"/>
  </r>
  <r>
    <n v="2643"/>
    <x v="2642"/>
    <x v="2641"/>
    <n v="1000000"/>
    <n v="335597.31"/>
    <x v="1"/>
    <x v="0"/>
    <x v="0"/>
    <n v="1482307140"/>
    <n v="1479218315"/>
    <x v="1"/>
    <n v="1501"/>
    <x v="1"/>
    <x v="36"/>
    <n v="33.559730999999999"/>
    <x v="0"/>
    <x v="2"/>
    <x v="36"/>
  </r>
  <r>
    <n v="2644"/>
    <x v="2643"/>
    <x v="2642"/>
    <n v="100000"/>
    <n v="2053"/>
    <x v="1"/>
    <x v="0"/>
    <x v="0"/>
    <n v="1489172435"/>
    <n v="1486580435"/>
    <x v="1"/>
    <n v="52"/>
    <x v="1"/>
    <x v="36"/>
    <n v="2.0529999999999999"/>
    <x v="0"/>
    <x v="2"/>
    <x v="36"/>
  </r>
  <r>
    <n v="2645"/>
    <x v="2644"/>
    <x v="2643"/>
    <n v="20000"/>
    <n v="2100"/>
    <x v="1"/>
    <x v="2"/>
    <x v="2"/>
    <n v="1415481203"/>
    <n v="1412885603"/>
    <x v="1"/>
    <n v="23"/>
    <x v="1"/>
    <x v="36"/>
    <n v="10.5"/>
    <x v="0"/>
    <x v="2"/>
    <x v="36"/>
  </r>
  <r>
    <n v="2646"/>
    <x v="2645"/>
    <x v="2644"/>
    <n v="500000"/>
    <n v="42086.42"/>
    <x v="1"/>
    <x v="0"/>
    <x v="0"/>
    <n v="1441783869"/>
    <n v="1439191869"/>
    <x v="1"/>
    <n v="535"/>
    <x v="1"/>
    <x v="36"/>
    <n v="8.4172840000000004"/>
    <x v="0"/>
    <x v="2"/>
    <x v="36"/>
  </r>
  <r>
    <n v="2647"/>
    <x v="2646"/>
    <x v="2645"/>
    <n v="2500"/>
    <n v="36"/>
    <x v="1"/>
    <x v="5"/>
    <x v="5"/>
    <n v="1439533019"/>
    <n v="1436941019"/>
    <x v="0"/>
    <n v="3"/>
    <x v="1"/>
    <x v="36"/>
    <n v="1.44"/>
    <x v="0"/>
    <x v="2"/>
    <x v="36"/>
  </r>
  <r>
    <n v="2648"/>
    <x v="2647"/>
    <x v="2646"/>
    <n v="12000"/>
    <n v="106"/>
    <x v="1"/>
    <x v="0"/>
    <x v="0"/>
    <n v="1457543360"/>
    <n v="1454951360"/>
    <x v="0"/>
    <n v="6"/>
    <x v="1"/>
    <x v="36"/>
    <n v="0.88333333333333341"/>
    <x v="0"/>
    <x v="2"/>
    <x v="36"/>
  </r>
  <r>
    <n v="2649"/>
    <x v="2648"/>
    <x v="2647"/>
    <n v="125000"/>
    <n v="124"/>
    <x v="1"/>
    <x v="0"/>
    <x v="0"/>
    <n v="1454370941"/>
    <n v="1449186941"/>
    <x v="0"/>
    <n v="3"/>
    <x v="1"/>
    <x v="36"/>
    <n v="9.920000000000001E-2"/>
    <x v="0"/>
    <x v="2"/>
    <x v="36"/>
  </r>
  <r>
    <n v="2650"/>
    <x v="2649"/>
    <x v="2648"/>
    <n v="60000"/>
    <n v="358"/>
    <x v="1"/>
    <x v="0"/>
    <x v="0"/>
    <n v="1482332343"/>
    <n v="1479740343"/>
    <x v="0"/>
    <n v="5"/>
    <x v="1"/>
    <x v="36"/>
    <n v="0.59666666666666668"/>
    <x v="0"/>
    <x v="2"/>
    <x v="36"/>
  </r>
  <r>
    <n v="2651"/>
    <x v="2650"/>
    <x v="2649"/>
    <n v="280000"/>
    <n v="5233"/>
    <x v="1"/>
    <x v="0"/>
    <x v="0"/>
    <n v="1450380009"/>
    <n v="1447960809"/>
    <x v="0"/>
    <n v="17"/>
    <x v="1"/>
    <x v="36"/>
    <n v="1.8689285714285715"/>
    <x v="0"/>
    <x v="2"/>
    <x v="36"/>
  </r>
  <r>
    <n v="2652"/>
    <x v="2651"/>
    <x v="2650"/>
    <n v="100000"/>
    <n v="885"/>
    <x v="1"/>
    <x v="2"/>
    <x v="2"/>
    <n v="1418183325"/>
    <n v="1415591325"/>
    <x v="0"/>
    <n v="11"/>
    <x v="1"/>
    <x v="36"/>
    <n v="0.88500000000000001"/>
    <x v="0"/>
    <x v="2"/>
    <x v="36"/>
  </r>
  <r>
    <n v="2653"/>
    <x v="2652"/>
    <x v="2651"/>
    <n v="51000"/>
    <n v="5876"/>
    <x v="1"/>
    <x v="0"/>
    <x v="0"/>
    <n v="1402632000"/>
    <n v="1399909127"/>
    <x v="0"/>
    <n v="70"/>
    <x v="1"/>
    <x v="36"/>
    <n v="11.52156862745098"/>
    <x v="0"/>
    <x v="2"/>
    <x v="36"/>
  </r>
  <r>
    <n v="2654"/>
    <x v="2653"/>
    <x v="2652"/>
    <n v="100000"/>
    <n v="51"/>
    <x v="1"/>
    <x v="0"/>
    <x v="0"/>
    <n v="1429622726"/>
    <n v="1424442326"/>
    <x v="0"/>
    <n v="6"/>
    <x v="1"/>
    <x v="36"/>
    <n v="5.1000000000000004E-2"/>
    <x v="0"/>
    <x v="2"/>
    <x v="36"/>
  </r>
  <r>
    <n v="2655"/>
    <x v="2654"/>
    <x v="2653"/>
    <n v="15000"/>
    <n v="3155"/>
    <x v="1"/>
    <x v="0"/>
    <x v="0"/>
    <n v="1455048000"/>
    <n v="1452631647"/>
    <x v="0"/>
    <n v="43"/>
    <x v="1"/>
    <x v="36"/>
    <n v="21.033333333333335"/>
    <x v="0"/>
    <x v="2"/>
    <x v="36"/>
  </r>
  <r>
    <n v="2656"/>
    <x v="2655"/>
    <x v="2654"/>
    <n v="150000"/>
    <n v="17155"/>
    <x v="1"/>
    <x v="0"/>
    <x v="0"/>
    <n v="1489345200"/>
    <n v="1485966688"/>
    <x v="0"/>
    <n v="152"/>
    <x v="1"/>
    <x v="36"/>
    <n v="11.436666666666667"/>
    <x v="0"/>
    <x v="2"/>
    <x v="36"/>
  </r>
  <r>
    <n v="2657"/>
    <x v="2656"/>
    <x v="2655"/>
    <n v="30000"/>
    <n v="5621.38"/>
    <x v="1"/>
    <x v="0"/>
    <x v="0"/>
    <n v="1470187800"/>
    <n v="1467325053"/>
    <x v="0"/>
    <n v="59"/>
    <x v="1"/>
    <x v="36"/>
    <n v="18.737933333333334"/>
    <x v="0"/>
    <x v="2"/>
    <x v="36"/>
  </r>
  <r>
    <n v="2658"/>
    <x v="2657"/>
    <x v="2656"/>
    <n v="98000"/>
    <n v="91"/>
    <x v="1"/>
    <x v="0"/>
    <x v="0"/>
    <n v="1469913194"/>
    <n v="1467321194"/>
    <x v="0"/>
    <n v="4"/>
    <x v="1"/>
    <x v="36"/>
    <n v="9.285714285714286E-2"/>
    <x v="0"/>
    <x v="2"/>
    <x v="36"/>
  </r>
  <r>
    <n v="2659"/>
    <x v="2658"/>
    <x v="2657"/>
    <n v="49000"/>
    <n v="1333"/>
    <x v="1"/>
    <x v="0"/>
    <x v="0"/>
    <n v="1429321210"/>
    <n v="1426729210"/>
    <x v="0"/>
    <n v="10"/>
    <x v="1"/>
    <x v="36"/>
    <n v="2.7204081632653061"/>
    <x v="0"/>
    <x v="2"/>
    <x v="36"/>
  </r>
  <r>
    <n v="2660"/>
    <x v="2659"/>
    <x v="2658"/>
    <n v="20000"/>
    <n v="19"/>
    <x v="1"/>
    <x v="0"/>
    <x v="0"/>
    <n v="1448388418"/>
    <n v="1443200818"/>
    <x v="0"/>
    <n v="5"/>
    <x v="1"/>
    <x v="36"/>
    <n v="9.5000000000000001E-2"/>
    <x v="0"/>
    <x v="2"/>
    <x v="36"/>
  </r>
  <r>
    <n v="2661"/>
    <x v="2660"/>
    <x v="2659"/>
    <n v="5000"/>
    <n v="5145"/>
    <x v="0"/>
    <x v="0"/>
    <x v="0"/>
    <n v="1382742010"/>
    <n v="1380150010"/>
    <x v="0"/>
    <n v="60"/>
    <x v="0"/>
    <x v="37"/>
    <n v="102.89999999999999"/>
    <x v="0"/>
    <x v="2"/>
    <x v="37"/>
  </r>
  <r>
    <n v="2662"/>
    <x v="2661"/>
    <x v="2660"/>
    <n v="20000"/>
    <n v="21360"/>
    <x v="0"/>
    <x v="0"/>
    <x v="0"/>
    <n v="1440179713"/>
    <n v="1437587713"/>
    <x v="0"/>
    <n v="80"/>
    <x v="0"/>
    <x v="37"/>
    <n v="106.80000000000001"/>
    <x v="0"/>
    <x v="2"/>
    <x v="37"/>
  </r>
  <r>
    <n v="2663"/>
    <x v="2662"/>
    <x v="2661"/>
    <n v="20000"/>
    <n v="20919.25"/>
    <x v="0"/>
    <x v="5"/>
    <x v="5"/>
    <n v="1441378800"/>
    <n v="1438873007"/>
    <x v="0"/>
    <n v="56"/>
    <x v="0"/>
    <x v="37"/>
    <n v="104.59625"/>
    <x v="0"/>
    <x v="2"/>
    <x v="37"/>
  </r>
  <r>
    <n v="2664"/>
    <x v="2663"/>
    <x v="2662"/>
    <n v="17500"/>
    <n v="18100"/>
    <x v="0"/>
    <x v="0"/>
    <x v="0"/>
    <n v="1449644340"/>
    <n v="1446683797"/>
    <x v="0"/>
    <n v="104"/>
    <x v="0"/>
    <x v="37"/>
    <n v="103.42857142857143"/>
    <x v="0"/>
    <x v="2"/>
    <x v="37"/>
  </r>
  <r>
    <n v="2665"/>
    <x v="2664"/>
    <x v="2663"/>
    <n v="3500"/>
    <n v="4310"/>
    <x v="0"/>
    <x v="0"/>
    <x v="0"/>
    <n v="1430774974"/>
    <n v="1426886974"/>
    <x v="0"/>
    <n v="46"/>
    <x v="0"/>
    <x v="37"/>
    <n v="123.14285714285715"/>
    <x v="0"/>
    <x v="2"/>
    <x v="37"/>
  </r>
  <r>
    <n v="2666"/>
    <x v="2665"/>
    <x v="2664"/>
    <n v="10000"/>
    <n v="15929.51"/>
    <x v="0"/>
    <x v="0"/>
    <x v="0"/>
    <n v="1443214800"/>
    <n v="1440008439"/>
    <x v="0"/>
    <n v="206"/>
    <x v="0"/>
    <x v="37"/>
    <n v="159.29509999999999"/>
    <x v="0"/>
    <x v="2"/>
    <x v="37"/>
  </r>
  <r>
    <n v="2667"/>
    <x v="2666"/>
    <x v="2665"/>
    <n v="1500"/>
    <n v="1660"/>
    <x v="0"/>
    <x v="0"/>
    <x v="0"/>
    <n v="1455142416"/>
    <n v="1452550416"/>
    <x v="0"/>
    <n v="18"/>
    <x v="0"/>
    <x v="37"/>
    <n v="110.66666666666667"/>
    <x v="0"/>
    <x v="2"/>
    <x v="37"/>
  </r>
  <r>
    <n v="2668"/>
    <x v="2667"/>
    <x v="2666"/>
    <n v="1000"/>
    <n v="1707"/>
    <x v="0"/>
    <x v="5"/>
    <x v="5"/>
    <n v="1447079520"/>
    <n v="1443449265"/>
    <x v="0"/>
    <n v="28"/>
    <x v="0"/>
    <x v="37"/>
    <n v="170.70000000000002"/>
    <x v="0"/>
    <x v="2"/>
    <x v="37"/>
  </r>
  <r>
    <n v="2669"/>
    <x v="2668"/>
    <x v="2667"/>
    <n v="800"/>
    <n v="1001"/>
    <x v="0"/>
    <x v="0"/>
    <x v="0"/>
    <n v="1452387096"/>
    <n v="1447203096"/>
    <x v="0"/>
    <n v="11"/>
    <x v="0"/>
    <x v="37"/>
    <n v="125.125"/>
    <x v="0"/>
    <x v="2"/>
    <x v="37"/>
  </r>
  <r>
    <n v="2670"/>
    <x v="2669"/>
    <x v="2668"/>
    <n v="38888"/>
    <n v="2495"/>
    <x v="2"/>
    <x v="2"/>
    <x v="2"/>
    <n v="1406593780"/>
    <n v="1404174580"/>
    <x v="1"/>
    <n v="60"/>
    <x v="1"/>
    <x v="37"/>
    <n v="6.4158609339642041"/>
    <x v="0"/>
    <x v="2"/>
    <x v="37"/>
  </r>
  <r>
    <n v="2671"/>
    <x v="2670"/>
    <x v="2669"/>
    <n v="25000"/>
    <n v="2836"/>
    <x v="2"/>
    <x v="0"/>
    <x v="0"/>
    <n v="1419017880"/>
    <n v="1416419916"/>
    <x v="1"/>
    <n v="84"/>
    <x v="1"/>
    <x v="37"/>
    <n v="11.343999999999999"/>
    <x v="0"/>
    <x v="2"/>
    <x v="37"/>
  </r>
  <r>
    <n v="2672"/>
    <x v="2671"/>
    <x v="2670"/>
    <n v="10000"/>
    <n v="3319"/>
    <x v="2"/>
    <x v="0"/>
    <x v="0"/>
    <n v="1451282400"/>
    <n v="1449436390"/>
    <x v="1"/>
    <n v="47"/>
    <x v="1"/>
    <x v="37"/>
    <n v="33.19"/>
    <x v="0"/>
    <x v="2"/>
    <x v="37"/>
  </r>
  <r>
    <n v="2673"/>
    <x v="2672"/>
    <x v="2671"/>
    <n v="40000"/>
    <n v="11032"/>
    <x v="2"/>
    <x v="0"/>
    <x v="0"/>
    <n v="1414622700"/>
    <n v="1412081999"/>
    <x v="1"/>
    <n v="66"/>
    <x v="1"/>
    <x v="37"/>
    <n v="27.58"/>
    <x v="0"/>
    <x v="2"/>
    <x v="37"/>
  </r>
  <r>
    <n v="2674"/>
    <x v="2673"/>
    <x v="2672"/>
    <n v="35000"/>
    <n v="21994"/>
    <x v="2"/>
    <x v="0"/>
    <x v="0"/>
    <n v="1467694740"/>
    <n v="1465398670"/>
    <x v="1"/>
    <n v="171"/>
    <x v="1"/>
    <x v="37"/>
    <n v="62.839999999999996"/>
    <x v="0"/>
    <x v="2"/>
    <x v="37"/>
  </r>
  <r>
    <n v="2675"/>
    <x v="2674"/>
    <x v="2673"/>
    <n v="25000"/>
    <n v="1897"/>
    <x v="2"/>
    <x v="0"/>
    <x v="0"/>
    <n v="1415655289"/>
    <n v="1413059689"/>
    <x v="1"/>
    <n v="29"/>
    <x v="1"/>
    <x v="37"/>
    <n v="7.5880000000000001"/>
    <x v="0"/>
    <x v="2"/>
    <x v="37"/>
  </r>
  <r>
    <n v="2676"/>
    <x v="2675"/>
    <x v="2674"/>
    <n v="2100"/>
    <n v="1058"/>
    <x v="2"/>
    <x v="5"/>
    <x v="5"/>
    <n v="1463929174"/>
    <n v="1461337174"/>
    <x v="0"/>
    <n v="9"/>
    <x v="1"/>
    <x v="37"/>
    <n v="50.38095238095238"/>
    <x v="0"/>
    <x v="2"/>
    <x v="37"/>
  </r>
  <r>
    <n v="2677"/>
    <x v="2676"/>
    <x v="2675"/>
    <n v="19500"/>
    <n v="3415"/>
    <x v="2"/>
    <x v="0"/>
    <x v="0"/>
    <n v="1404348143"/>
    <n v="1401756143"/>
    <x v="0"/>
    <n v="27"/>
    <x v="1"/>
    <x v="37"/>
    <n v="17.512820512820511"/>
    <x v="0"/>
    <x v="2"/>
    <x v="37"/>
  </r>
  <r>
    <n v="2678"/>
    <x v="2677"/>
    <x v="2676"/>
    <n v="8000000"/>
    <n v="1100"/>
    <x v="2"/>
    <x v="3"/>
    <x v="3"/>
    <n v="1443121765"/>
    <n v="1440529765"/>
    <x v="0"/>
    <n v="2"/>
    <x v="1"/>
    <x v="37"/>
    <n v="1.375E-2"/>
    <x v="0"/>
    <x v="2"/>
    <x v="37"/>
  </r>
  <r>
    <n v="2679"/>
    <x v="2678"/>
    <x v="2677"/>
    <n v="40000"/>
    <n v="132"/>
    <x v="2"/>
    <x v="0"/>
    <x v="0"/>
    <n v="1425081694"/>
    <n v="1422489694"/>
    <x v="0"/>
    <n v="3"/>
    <x v="1"/>
    <x v="37"/>
    <n v="0.33"/>
    <x v="0"/>
    <x v="2"/>
    <x v="37"/>
  </r>
  <r>
    <n v="2680"/>
    <x v="2679"/>
    <x v="2678"/>
    <n v="32000"/>
    <n v="276"/>
    <x v="2"/>
    <x v="3"/>
    <x v="3"/>
    <n v="1459915491"/>
    <n v="1457327091"/>
    <x v="0"/>
    <n v="4"/>
    <x v="1"/>
    <x v="37"/>
    <n v="0.86250000000000004"/>
    <x v="0"/>
    <x v="2"/>
    <x v="37"/>
  </r>
  <r>
    <n v="2681"/>
    <x v="2680"/>
    <x v="2679"/>
    <n v="8000"/>
    <n v="55"/>
    <x v="2"/>
    <x v="0"/>
    <x v="0"/>
    <n v="1405027750"/>
    <n v="1402867750"/>
    <x v="0"/>
    <n v="2"/>
    <x v="1"/>
    <x v="19"/>
    <n v="0.6875"/>
    <x v="0"/>
    <x v="7"/>
    <x v="19"/>
  </r>
  <r>
    <n v="2682"/>
    <x v="2681"/>
    <x v="2680"/>
    <n v="6000"/>
    <n v="1698"/>
    <x v="2"/>
    <x v="0"/>
    <x v="0"/>
    <n v="1416635940"/>
    <n v="1413838540"/>
    <x v="0"/>
    <n v="20"/>
    <x v="1"/>
    <x v="19"/>
    <n v="28.299999999999997"/>
    <x v="0"/>
    <x v="7"/>
    <x v="19"/>
  </r>
  <r>
    <n v="2683"/>
    <x v="2682"/>
    <x v="2681"/>
    <n v="15000"/>
    <n v="36"/>
    <x v="2"/>
    <x v="0"/>
    <x v="0"/>
    <n v="1425233240"/>
    <n v="1422641240"/>
    <x v="0"/>
    <n v="3"/>
    <x v="1"/>
    <x v="19"/>
    <n v="0.24"/>
    <x v="0"/>
    <x v="7"/>
    <x v="19"/>
  </r>
  <r>
    <n v="2684"/>
    <x v="2683"/>
    <x v="2682"/>
    <n v="70000"/>
    <n v="800"/>
    <x v="2"/>
    <x v="0"/>
    <x v="0"/>
    <n v="1407621425"/>
    <n v="1404165425"/>
    <x v="0"/>
    <n v="4"/>
    <x v="1"/>
    <x v="19"/>
    <n v="1.1428571428571428"/>
    <x v="0"/>
    <x v="7"/>
    <x v="19"/>
  </r>
  <r>
    <n v="2685"/>
    <x v="2684"/>
    <x v="2683"/>
    <n v="50000"/>
    <n v="10"/>
    <x v="2"/>
    <x v="0"/>
    <x v="0"/>
    <n v="1430149330"/>
    <n v="1424968930"/>
    <x v="0"/>
    <n v="1"/>
    <x v="1"/>
    <x v="19"/>
    <n v="0.02"/>
    <x v="0"/>
    <x v="7"/>
    <x v="19"/>
  </r>
  <r>
    <n v="2686"/>
    <x v="2685"/>
    <x v="2684"/>
    <n v="30000"/>
    <n v="0"/>
    <x v="2"/>
    <x v="0"/>
    <x v="0"/>
    <n v="1412119423"/>
    <n v="1410391423"/>
    <x v="0"/>
    <n v="0"/>
    <x v="1"/>
    <x v="19"/>
    <n v="0"/>
    <x v="0"/>
    <x v="7"/>
    <x v="19"/>
  </r>
  <r>
    <n v="2687"/>
    <x v="2686"/>
    <x v="2685"/>
    <n v="15000"/>
    <n v="0"/>
    <x v="2"/>
    <x v="0"/>
    <x v="0"/>
    <n v="1435591318"/>
    <n v="1432999318"/>
    <x v="0"/>
    <n v="0"/>
    <x v="1"/>
    <x v="19"/>
    <n v="0"/>
    <x v="0"/>
    <x v="7"/>
    <x v="19"/>
  </r>
  <r>
    <n v="2688"/>
    <x v="2687"/>
    <x v="2686"/>
    <n v="50000"/>
    <n v="74"/>
    <x v="2"/>
    <x v="0"/>
    <x v="0"/>
    <n v="1424746800"/>
    <n v="1422067870"/>
    <x v="0"/>
    <n v="14"/>
    <x v="1"/>
    <x v="19"/>
    <n v="0.14799999999999999"/>
    <x v="0"/>
    <x v="7"/>
    <x v="19"/>
  </r>
  <r>
    <n v="2689"/>
    <x v="2688"/>
    <x v="2687"/>
    <n v="35000"/>
    <n v="1"/>
    <x v="2"/>
    <x v="0"/>
    <x v="0"/>
    <n v="1469919890"/>
    <n v="1467327890"/>
    <x v="0"/>
    <n v="1"/>
    <x v="1"/>
    <x v="19"/>
    <n v="2.8571428571428571E-3"/>
    <x v="0"/>
    <x v="7"/>
    <x v="19"/>
  </r>
  <r>
    <n v="2690"/>
    <x v="2689"/>
    <x v="2688"/>
    <n v="80000"/>
    <n v="8586"/>
    <x v="2"/>
    <x v="0"/>
    <x v="0"/>
    <n v="1433298676"/>
    <n v="1429410676"/>
    <x v="0"/>
    <n v="118"/>
    <x v="1"/>
    <x v="19"/>
    <n v="10.7325"/>
    <x v="0"/>
    <x v="7"/>
    <x v="19"/>
  </r>
  <r>
    <n v="2691"/>
    <x v="2690"/>
    <x v="2689"/>
    <n v="65000"/>
    <n v="35"/>
    <x v="2"/>
    <x v="5"/>
    <x v="5"/>
    <n v="1431278557"/>
    <n v="1427390557"/>
    <x v="0"/>
    <n v="2"/>
    <x v="1"/>
    <x v="19"/>
    <n v="5.3846153846153842E-2"/>
    <x v="0"/>
    <x v="7"/>
    <x v="19"/>
  </r>
  <r>
    <n v="2692"/>
    <x v="2691"/>
    <x v="2690"/>
    <n v="3500"/>
    <n v="25"/>
    <x v="2"/>
    <x v="0"/>
    <x v="0"/>
    <n v="1427266860"/>
    <n v="1424678460"/>
    <x v="0"/>
    <n v="1"/>
    <x v="1"/>
    <x v="19"/>
    <n v="0.7142857142857143"/>
    <x v="0"/>
    <x v="7"/>
    <x v="19"/>
  </r>
  <r>
    <n v="2693"/>
    <x v="2692"/>
    <x v="2691"/>
    <n v="5000"/>
    <n v="40"/>
    <x v="2"/>
    <x v="0"/>
    <x v="0"/>
    <n v="1407899966"/>
    <n v="1405307966"/>
    <x v="0"/>
    <n v="3"/>
    <x v="1"/>
    <x v="19"/>
    <n v="0.8"/>
    <x v="0"/>
    <x v="7"/>
    <x v="19"/>
  </r>
  <r>
    <n v="2694"/>
    <x v="2693"/>
    <x v="2692"/>
    <n v="30000"/>
    <n v="1"/>
    <x v="2"/>
    <x v="0"/>
    <x v="0"/>
    <n v="1411701739"/>
    <n v="1409109739"/>
    <x v="0"/>
    <n v="1"/>
    <x v="1"/>
    <x v="19"/>
    <n v="3.3333333333333335E-3"/>
    <x v="0"/>
    <x v="7"/>
    <x v="19"/>
  </r>
  <r>
    <n v="2695"/>
    <x v="2694"/>
    <x v="2693"/>
    <n v="15000"/>
    <n v="71"/>
    <x v="2"/>
    <x v="0"/>
    <x v="0"/>
    <n v="1428981718"/>
    <n v="1423801318"/>
    <x v="0"/>
    <n v="3"/>
    <x v="1"/>
    <x v="19"/>
    <n v="0.47333333333333333"/>
    <x v="0"/>
    <x v="7"/>
    <x v="19"/>
  </r>
  <r>
    <n v="2696"/>
    <x v="2695"/>
    <x v="2694"/>
    <n v="60000"/>
    <n v="3390"/>
    <x v="2"/>
    <x v="0"/>
    <x v="0"/>
    <n v="1419538560"/>
    <n v="1416600960"/>
    <x v="0"/>
    <n v="38"/>
    <x v="1"/>
    <x v="19"/>
    <n v="5.65"/>
    <x v="0"/>
    <x v="7"/>
    <x v="19"/>
  </r>
  <r>
    <n v="2697"/>
    <x v="2696"/>
    <x v="2695"/>
    <n v="23000"/>
    <n v="6061"/>
    <x v="2"/>
    <x v="0"/>
    <x v="0"/>
    <n v="1438552800"/>
    <n v="1435876423"/>
    <x v="0"/>
    <n v="52"/>
    <x v="1"/>
    <x v="19"/>
    <n v="26.35217391304348"/>
    <x v="0"/>
    <x v="7"/>
    <x v="19"/>
  </r>
  <r>
    <n v="2698"/>
    <x v="2697"/>
    <x v="2696"/>
    <n v="8000"/>
    <n v="26.01"/>
    <x v="2"/>
    <x v="0"/>
    <x v="0"/>
    <n v="1403904808"/>
    <n v="1401312808"/>
    <x v="0"/>
    <n v="2"/>
    <x v="1"/>
    <x v="19"/>
    <n v="0.325125"/>
    <x v="0"/>
    <x v="7"/>
    <x v="19"/>
  </r>
  <r>
    <n v="2699"/>
    <x v="2698"/>
    <x v="2697"/>
    <n v="2"/>
    <n v="0"/>
    <x v="2"/>
    <x v="5"/>
    <x v="5"/>
    <n v="1407533463"/>
    <n v="1404941463"/>
    <x v="0"/>
    <n v="0"/>
    <x v="1"/>
    <x v="19"/>
    <n v="0"/>
    <x v="0"/>
    <x v="7"/>
    <x v="19"/>
  </r>
  <r>
    <n v="2700"/>
    <x v="2699"/>
    <x v="2698"/>
    <n v="9999"/>
    <n v="70"/>
    <x v="2"/>
    <x v="0"/>
    <x v="0"/>
    <n v="1411073972"/>
    <n v="1408481972"/>
    <x v="0"/>
    <n v="4"/>
    <x v="1"/>
    <x v="19"/>
    <n v="0.7000700070007001"/>
    <x v="0"/>
    <x v="7"/>
    <x v="19"/>
  </r>
  <r>
    <n v="2701"/>
    <x v="2700"/>
    <x v="2699"/>
    <n v="3400"/>
    <n v="1570"/>
    <x v="3"/>
    <x v="17"/>
    <x v="3"/>
    <n v="1491586534"/>
    <n v="1488911734"/>
    <x v="0"/>
    <n v="46"/>
    <x v="1"/>
    <x v="38"/>
    <n v="46.176470588235297"/>
    <x v="0"/>
    <x v="1"/>
    <x v="38"/>
  </r>
  <r>
    <n v="2702"/>
    <x v="2701"/>
    <x v="2700"/>
    <n v="10000"/>
    <n v="3441"/>
    <x v="3"/>
    <x v="0"/>
    <x v="0"/>
    <n v="1491416077"/>
    <n v="1488827677"/>
    <x v="1"/>
    <n v="26"/>
    <x v="1"/>
    <x v="38"/>
    <n v="34.410000000000004"/>
    <x v="0"/>
    <x v="1"/>
    <x v="38"/>
  </r>
  <r>
    <n v="2703"/>
    <x v="2702"/>
    <x v="2701"/>
    <n v="40000"/>
    <n v="41500"/>
    <x v="3"/>
    <x v="14"/>
    <x v="10"/>
    <n v="1490196830"/>
    <n v="1485016430"/>
    <x v="0"/>
    <n v="45"/>
    <x v="1"/>
    <x v="38"/>
    <n v="103.75000000000001"/>
    <x v="0"/>
    <x v="1"/>
    <x v="38"/>
  </r>
  <r>
    <n v="2704"/>
    <x v="2703"/>
    <x v="2702"/>
    <n v="19000"/>
    <n v="1145"/>
    <x v="3"/>
    <x v="0"/>
    <x v="0"/>
    <n v="1491421314"/>
    <n v="1487709714"/>
    <x v="0"/>
    <n v="7"/>
    <x v="1"/>
    <x v="38"/>
    <n v="6.0263157894736841"/>
    <x v="0"/>
    <x v="1"/>
    <x v="38"/>
  </r>
  <r>
    <n v="2705"/>
    <x v="2704"/>
    <x v="2703"/>
    <n v="16500"/>
    <n v="1739"/>
    <x v="3"/>
    <x v="0"/>
    <x v="0"/>
    <n v="1490389158"/>
    <n v="1486504758"/>
    <x v="0"/>
    <n v="8"/>
    <x v="1"/>
    <x v="38"/>
    <n v="10.539393939393939"/>
    <x v="0"/>
    <x v="1"/>
    <x v="38"/>
  </r>
  <r>
    <n v="2706"/>
    <x v="2705"/>
    <x v="2704"/>
    <n v="35000"/>
    <n v="39304"/>
    <x v="0"/>
    <x v="0"/>
    <x v="0"/>
    <n v="1413442740"/>
    <n v="1410937483"/>
    <x v="1"/>
    <n v="263"/>
    <x v="0"/>
    <x v="38"/>
    <n v="112.29714285714284"/>
    <x v="0"/>
    <x v="1"/>
    <x v="38"/>
  </r>
  <r>
    <n v="2707"/>
    <x v="2706"/>
    <x v="2705"/>
    <n v="8000"/>
    <n v="28067.57"/>
    <x v="0"/>
    <x v="0"/>
    <x v="0"/>
    <n v="1369637940"/>
    <n v="1367088443"/>
    <x v="1"/>
    <n v="394"/>
    <x v="0"/>
    <x v="38"/>
    <n v="350.84462500000001"/>
    <x v="0"/>
    <x v="1"/>
    <x v="38"/>
  </r>
  <r>
    <n v="2708"/>
    <x v="2707"/>
    <x v="2706"/>
    <n v="20000"/>
    <n v="46643.07"/>
    <x v="0"/>
    <x v="1"/>
    <x v="1"/>
    <n v="1469119526"/>
    <n v="1463935526"/>
    <x v="1"/>
    <n v="1049"/>
    <x v="0"/>
    <x v="38"/>
    <n v="233.21535"/>
    <x v="0"/>
    <x v="1"/>
    <x v="38"/>
  </r>
  <r>
    <n v="2709"/>
    <x v="2708"/>
    <x v="2707"/>
    <n v="50000"/>
    <n v="50803"/>
    <x v="0"/>
    <x v="0"/>
    <x v="0"/>
    <n v="1475553540"/>
    <n v="1472528141"/>
    <x v="1"/>
    <n v="308"/>
    <x v="0"/>
    <x v="38"/>
    <n v="101.60599999999999"/>
    <x v="0"/>
    <x v="1"/>
    <x v="38"/>
  </r>
  <r>
    <n v="2710"/>
    <x v="2709"/>
    <x v="2708"/>
    <n v="60000"/>
    <n v="92340.21"/>
    <x v="0"/>
    <x v="0"/>
    <x v="0"/>
    <n v="1407549600"/>
    <n v="1404797428"/>
    <x v="1"/>
    <n v="1088"/>
    <x v="0"/>
    <x v="38"/>
    <n v="153.90035000000003"/>
    <x v="0"/>
    <x v="1"/>
    <x v="38"/>
  </r>
  <r>
    <n v="2711"/>
    <x v="2710"/>
    <x v="2709"/>
    <n v="3910"/>
    <n v="3938"/>
    <x v="0"/>
    <x v="1"/>
    <x v="1"/>
    <n v="1403301660"/>
    <n v="1400694790"/>
    <x v="1"/>
    <n v="73"/>
    <x v="0"/>
    <x v="38"/>
    <n v="100.7161125319693"/>
    <x v="0"/>
    <x v="1"/>
    <x v="38"/>
  </r>
  <r>
    <n v="2712"/>
    <x v="2711"/>
    <x v="2710"/>
    <n v="5500"/>
    <n v="7226"/>
    <x v="0"/>
    <x v="0"/>
    <x v="0"/>
    <n v="1373738400"/>
    <n v="1370568560"/>
    <x v="1"/>
    <n v="143"/>
    <x v="0"/>
    <x v="38"/>
    <n v="131.38181818181818"/>
    <x v="0"/>
    <x v="1"/>
    <x v="38"/>
  </r>
  <r>
    <n v="2713"/>
    <x v="2712"/>
    <x v="2711"/>
    <n v="150000"/>
    <n v="153362"/>
    <x v="0"/>
    <x v="0"/>
    <x v="0"/>
    <n v="1450971684"/>
    <n v="1447515684"/>
    <x v="1"/>
    <n v="1420"/>
    <x v="0"/>
    <x v="38"/>
    <n v="102.24133333333334"/>
    <x v="0"/>
    <x v="1"/>
    <x v="38"/>
  </r>
  <r>
    <n v="2714"/>
    <x v="2713"/>
    <x v="2712"/>
    <n v="25000"/>
    <n v="29089"/>
    <x v="0"/>
    <x v="0"/>
    <x v="0"/>
    <n v="1476486000"/>
    <n v="1474040596"/>
    <x v="1"/>
    <n v="305"/>
    <x v="0"/>
    <x v="38"/>
    <n v="116.35599999999999"/>
    <x v="0"/>
    <x v="1"/>
    <x v="38"/>
  </r>
  <r>
    <n v="2715"/>
    <x v="2714"/>
    <x v="2713"/>
    <n v="12000"/>
    <n v="31754.69"/>
    <x v="0"/>
    <x v="0"/>
    <x v="0"/>
    <n v="1456047228"/>
    <n v="1453109628"/>
    <x v="1"/>
    <n v="551"/>
    <x v="0"/>
    <x v="38"/>
    <n v="264.62241666666665"/>
    <x v="0"/>
    <x v="1"/>
    <x v="38"/>
  </r>
  <r>
    <n v="2716"/>
    <x v="2715"/>
    <x v="2714"/>
    <n v="10000"/>
    <n v="11998.01"/>
    <x v="0"/>
    <x v="12"/>
    <x v="3"/>
    <n v="1444291193"/>
    <n v="1441699193"/>
    <x v="1"/>
    <n v="187"/>
    <x v="0"/>
    <x v="38"/>
    <n v="119.98010000000001"/>
    <x v="0"/>
    <x v="1"/>
    <x v="38"/>
  </r>
  <r>
    <n v="2717"/>
    <x v="2716"/>
    <x v="2715"/>
    <n v="25000"/>
    <n v="30026"/>
    <x v="0"/>
    <x v="0"/>
    <x v="0"/>
    <n v="1417906649"/>
    <n v="1414015049"/>
    <x v="1"/>
    <n v="325"/>
    <x v="0"/>
    <x v="38"/>
    <n v="120.10400000000001"/>
    <x v="0"/>
    <x v="1"/>
    <x v="38"/>
  </r>
  <r>
    <n v="2718"/>
    <x v="2717"/>
    <x v="2716"/>
    <n v="18000"/>
    <n v="18645"/>
    <x v="0"/>
    <x v="0"/>
    <x v="0"/>
    <n v="1462316400"/>
    <n v="1459865945"/>
    <x v="1"/>
    <n v="148"/>
    <x v="0"/>
    <x v="38"/>
    <n v="103.58333333333334"/>
    <x v="0"/>
    <x v="1"/>
    <x v="38"/>
  </r>
  <r>
    <n v="2719"/>
    <x v="2718"/>
    <x v="2717"/>
    <n v="6000"/>
    <n v="6530"/>
    <x v="0"/>
    <x v="0"/>
    <x v="0"/>
    <n v="1460936694"/>
    <n v="1455756294"/>
    <x v="0"/>
    <n v="69"/>
    <x v="0"/>
    <x v="38"/>
    <n v="108.83333333333334"/>
    <x v="0"/>
    <x v="1"/>
    <x v="38"/>
  </r>
  <r>
    <n v="2720"/>
    <x v="2719"/>
    <x v="2718"/>
    <n v="25000"/>
    <n v="29531"/>
    <x v="0"/>
    <x v="0"/>
    <x v="0"/>
    <n v="1478866253"/>
    <n v="1476270653"/>
    <x v="0"/>
    <n v="173"/>
    <x v="0"/>
    <x v="38"/>
    <n v="118.12400000000001"/>
    <x v="0"/>
    <x v="1"/>
    <x v="38"/>
  </r>
  <r>
    <n v="2721"/>
    <x v="2720"/>
    <x v="2719"/>
    <n v="750"/>
    <n v="10965"/>
    <x v="0"/>
    <x v="1"/>
    <x v="1"/>
    <n v="1378494000"/>
    <n v="1375880598"/>
    <x v="0"/>
    <n v="269"/>
    <x v="0"/>
    <x v="30"/>
    <n v="1462"/>
    <x v="0"/>
    <x v="2"/>
    <x v="30"/>
  </r>
  <r>
    <n v="2722"/>
    <x v="2721"/>
    <x v="2720"/>
    <n v="5000"/>
    <n v="12627"/>
    <x v="0"/>
    <x v="0"/>
    <x v="0"/>
    <n v="1485722053"/>
    <n v="1480538053"/>
    <x v="0"/>
    <n v="185"/>
    <x v="0"/>
    <x v="30"/>
    <n v="252.54"/>
    <x v="0"/>
    <x v="2"/>
    <x v="30"/>
  </r>
  <r>
    <n v="2723"/>
    <x v="2722"/>
    <x v="2721"/>
    <n v="12000"/>
    <n v="16806"/>
    <x v="0"/>
    <x v="0"/>
    <x v="0"/>
    <n v="1420060088"/>
    <n v="1414872488"/>
    <x v="0"/>
    <n v="176"/>
    <x v="0"/>
    <x v="30"/>
    <n v="140.05000000000001"/>
    <x v="0"/>
    <x v="2"/>
    <x v="30"/>
  </r>
  <r>
    <n v="2724"/>
    <x v="2723"/>
    <x v="2722"/>
    <n v="2468"/>
    <n v="7326.88"/>
    <x v="0"/>
    <x v="1"/>
    <x v="1"/>
    <n v="1439625059"/>
    <n v="1436860259"/>
    <x v="0"/>
    <n v="1019"/>
    <x v="0"/>
    <x v="30"/>
    <n v="296.87520259319291"/>
    <x v="0"/>
    <x v="2"/>
    <x v="30"/>
  </r>
  <r>
    <n v="2725"/>
    <x v="2724"/>
    <x v="2723"/>
    <n v="40000"/>
    <n v="57817"/>
    <x v="0"/>
    <x v="5"/>
    <x v="5"/>
    <n v="1488390735"/>
    <n v="1484070735"/>
    <x v="0"/>
    <n v="113"/>
    <x v="0"/>
    <x v="30"/>
    <n v="144.54249999999999"/>
    <x v="0"/>
    <x v="2"/>
    <x v="30"/>
  </r>
  <r>
    <n v="2726"/>
    <x v="2725"/>
    <x v="2724"/>
    <n v="100000"/>
    <n v="105745"/>
    <x v="0"/>
    <x v="0"/>
    <x v="0"/>
    <n v="1461333311"/>
    <n v="1458741311"/>
    <x v="0"/>
    <n v="404"/>
    <x v="0"/>
    <x v="30"/>
    <n v="105.745"/>
    <x v="0"/>
    <x v="2"/>
    <x v="30"/>
  </r>
  <r>
    <n v="2727"/>
    <x v="2726"/>
    <x v="2725"/>
    <n v="10000"/>
    <n v="49321"/>
    <x v="0"/>
    <x v="0"/>
    <x v="0"/>
    <n v="1438964063"/>
    <n v="1436804063"/>
    <x v="0"/>
    <n v="707"/>
    <x v="0"/>
    <x v="30"/>
    <n v="493.21000000000004"/>
    <x v="0"/>
    <x v="2"/>
    <x v="30"/>
  </r>
  <r>
    <n v="2728"/>
    <x v="2727"/>
    <x v="2726"/>
    <n v="15000"/>
    <n v="30274"/>
    <x v="0"/>
    <x v="0"/>
    <x v="0"/>
    <n v="1451485434"/>
    <n v="1448461434"/>
    <x v="0"/>
    <n v="392"/>
    <x v="0"/>
    <x v="30"/>
    <n v="201.82666666666668"/>
    <x v="0"/>
    <x v="2"/>
    <x v="30"/>
  </r>
  <r>
    <n v="2729"/>
    <x v="2728"/>
    <x v="2727"/>
    <n v="7500"/>
    <n v="7833"/>
    <x v="0"/>
    <x v="0"/>
    <x v="0"/>
    <n v="1430459197"/>
    <n v="1427867197"/>
    <x v="0"/>
    <n v="23"/>
    <x v="0"/>
    <x v="30"/>
    <n v="104.44"/>
    <x v="0"/>
    <x v="2"/>
    <x v="30"/>
  </r>
  <r>
    <n v="2730"/>
    <x v="2729"/>
    <x v="2728"/>
    <n v="27000"/>
    <n v="45979.01"/>
    <x v="0"/>
    <x v="0"/>
    <x v="0"/>
    <n v="1366635575"/>
    <n v="1363611575"/>
    <x v="0"/>
    <n v="682"/>
    <x v="0"/>
    <x v="30"/>
    <n v="170.29262962962963"/>
    <x v="0"/>
    <x v="2"/>
    <x v="30"/>
  </r>
  <r>
    <n v="2731"/>
    <x v="2730"/>
    <x v="2729"/>
    <n v="30000"/>
    <n v="31291"/>
    <x v="0"/>
    <x v="0"/>
    <x v="0"/>
    <n v="1413604800"/>
    <n v="1408624622"/>
    <x v="0"/>
    <n v="37"/>
    <x v="0"/>
    <x v="30"/>
    <n v="104.30333333333333"/>
    <x v="0"/>
    <x v="2"/>
    <x v="30"/>
  </r>
  <r>
    <n v="2732"/>
    <x v="2731"/>
    <x v="2730"/>
    <n v="12000"/>
    <n v="14190"/>
    <x v="0"/>
    <x v="0"/>
    <x v="0"/>
    <n v="1369699200"/>
    <n v="1366917828"/>
    <x v="0"/>
    <n v="146"/>
    <x v="0"/>
    <x v="30"/>
    <n v="118.25000000000001"/>
    <x v="0"/>
    <x v="2"/>
    <x v="30"/>
  </r>
  <r>
    <n v="2733"/>
    <x v="2732"/>
    <x v="2731"/>
    <n v="50000"/>
    <n v="53769"/>
    <x v="0"/>
    <x v="0"/>
    <x v="0"/>
    <n v="1428643974"/>
    <n v="1423463574"/>
    <x v="0"/>
    <n v="119"/>
    <x v="0"/>
    <x v="30"/>
    <n v="107.538"/>
    <x v="0"/>
    <x v="2"/>
    <x v="30"/>
  </r>
  <r>
    <n v="2734"/>
    <x v="2733"/>
    <x v="2732"/>
    <n v="1"/>
    <n v="22603"/>
    <x v="0"/>
    <x v="0"/>
    <x v="0"/>
    <n v="1476395940"/>
    <n v="1473782592"/>
    <x v="0"/>
    <n v="163"/>
    <x v="0"/>
    <x v="30"/>
    <n v="2260300"/>
    <x v="0"/>
    <x v="2"/>
    <x v="30"/>
  </r>
  <r>
    <n v="2735"/>
    <x v="2734"/>
    <x v="2733"/>
    <n v="750"/>
    <n v="7336.01"/>
    <x v="0"/>
    <x v="1"/>
    <x v="1"/>
    <n v="1363204800"/>
    <n v="1360551250"/>
    <x v="0"/>
    <n v="339"/>
    <x v="0"/>
    <x v="30"/>
    <n v="978.13466666666682"/>
    <x v="0"/>
    <x v="2"/>
    <x v="30"/>
  </r>
  <r>
    <n v="2736"/>
    <x v="2735"/>
    <x v="2734"/>
    <n v="8000"/>
    <n v="9832"/>
    <x v="0"/>
    <x v="5"/>
    <x v="5"/>
    <n v="1398268773"/>
    <n v="1395676773"/>
    <x v="0"/>
    <n v="58"/>
    <x v="0"/>
    <x v="30"/>
    <n v="122.9"/>
    <x v="0"/>
    <x v="2"/>
    <x v="30"/>
  </r>
  <r>
    <n v="2737"/>
    <x v="2736"/>
    <x v="2735"/>
    <n v="30000"/>
    <n v="73818.240000000005"/>
    <x v="0"/>
    <x v="0"/>
    <x v="0"/>
    <n v="1389812400"/>
    <n v="1386108087"/>
    <x v="0"/>
    <n v="456"/>
    <x v="0"/>
    <x v="30"/>
    <n v="246.0608"/>
    <x v="0"/>
    <x v="2"/>
    <x v="30"/>
  </r>
  <r>
    <n v="2738"/>
    <x v="2737"/>
    <x v="2736"/>
    <n v="5000"/>
    <n v="7397"/>
    <x v="0"/>
    <x v="0"/>
    <x v="0"/>
    <n v="1478402804"/>
    <n v="1473218804"/>
    <x v="0"/>
    <n v="15"/>
    <x v="0"/>
    <x v="30"/>
    <n v="147.94"/>
    <x v="0"/>
    <x v="2"/>
    <x v="30"/>
  </r>
  <r>
    <n v="2739"/>
    <x v="2738"/>
    <x v="2737"/>
    <n v="1100"/>
    <n v="4225"/>
    <x v="0"/>
    <x v="1"/>
    <x v="1"/>
    <n v="1399324717"/>
    <n v="1395436717"/>
    <x v="0"/>
    <n v="191"/>
    <x v="0"/>
    <x v="30"/>
    <n v="384.09090909090907"/>
    <x v="0"/>
    <x v="2"/>
    <x v="30"/>
  </r>
  <r>
    <n v="2740"/>
    <x v="2739"/>
    <x v="2738"/>
    <n v="300"/>
    <n v="310"/>
    <x v="0"/>
    <x v="0"/>
    <x v="0"/>
    <n v="1426117552"/>
    <n v="1423529152"/>
    <x v="0"/>
    <n v="17"/>
    <x v="0"/>
    <x v="30"/>
    <n v="103.33333333333334"/>
    <x v="0"/>
    <x v="2"/>
    <x v="30"/>
  </r>
  <r>
    <n v="2741"/>
    <x v="2740"/>
    <x v="2739"/>
    <n v="8000"/>
    <n v="35"/>
    <x v="2"/>
    <x v="0"/>
    <x v="0"/>
    <n v="1413770820"/>
    <n v="1412005602"/>
    <x v="0"/>
    <n v="4"/>
    <x v="1"/>
    <x v="39"/>
    <n v="0.43750000000000006"/>
    <x v="0"/>
    <x v="3"/>
    <x v="39"/>
  </r>
  <r>
    <n v="2742"/>
    <x v="2741"/>
    <x v="2740"/>
    <n v="2500"/>
    <n v="731"/>
    <x v="2"/>
    <x v="0"/>
    <x v="0"/>
    <n v="1337102187"/>
    <n v="1335892587"/>
    <x v="0"/>
    <n v="18"/>
    <x v="1"/>
    <x v="39"/>
    <n v="29.24"/>
    <x v="0"/>
    <x v="3"/>
    <x v="39"/>
  </r>
  <r>
    <n v="2743"/>
    <x v="2742"/>
    <x v="2741"/>
    <n v="5999"/>
    <n v="0"/>
    <x v="2"/>
    <x v="0"/>
    <x v="0"/>
    <n v="1476863607"/>
    <n v="1474271607"/>
    <x v="0"/>
    <n v="0"/>
    <x v="1"/>
    <x v="39"/>
    <n v="0"/>
    <x v="0"/>
    <x v="3"/>
    <x v="39"/>
  </r>
  <r>
    <n v="2744"/>
    <x v="2743"/>
    <x v="2742"/>
    <n v="16000"/>
    <n v="835"/>
    <x v="2"/>
    <x v="0"/>
    <x v="0"/>
    <n v="1330478998"/>
    <n v="1327886998"/>
    <x v="0"/>
    <n v="22"/>
    <x v="1"/>
    <x v="39"/>
    <n v="5.21875"/>
    <x v="0"/>
    <x v="3"/>
    <x v="39"/>
  </r>
  <r>
    <n v="2745"/>
    <x v="2744"/>
    <x v="2743"/>
    <n v="8000"/>
    <n v="1751"/>
    <x v="2"/>
    <x v="0"/>
    <x v="0"/>
    <n v="1342309368"/>
    <n v="1337125368"/>
    <x v="0"/>
    <n v="49"/>
    <x v="1"/>
    <x v="39"/>
    <n v="21.887499999999999"/>
    <x v="0"/>
    <x v="3"/>
    <x v="39"/>
  </r>
  <r>
    <n v="2746"/>
    <x v="2745"/>
    <x v="2744"/>
    <n v="3000"/>
    <n v="801"/>
    <x v="2"/>
    <x v="0"/>
    <x v="0"/>
    <n v="1409337911"/>
    <n v="1406745911"/>
    <x v="0"/>
    <n v="19"/>
    <x v="1"/>
    <x v="39"/>
    <n v="26.700000000000003"/>
    <x v="0"/>
    <x v="3"/>
    <x v="39"/>
  </r>
  <r>
    <n v="2747"/>
    <x v="2746"/>
    <x v="2745"/>
    <n v="500"/>
    <n v="140"/>
    <x v="2"/>
    <x v="0"/>
    <x v="0"/>
    <n v="1339816200"/>
    <n v="1337095997"/>
    <x v="0"/>
    <n v="4"/>
    <x v="1"/>
    <x v="39"/>
    <n v="28.000000000000004"/>
    <x v="0"/>
    <x v="3"/>
    <x v="39"/>
  </r>
  <r>
    <n v="2748"/>
    <x v="2747"/>
    <x v="2746"/>
    <n v="5000"/>
    <n v="53"/>
    <x v="2"/>
    <x v="0"/>
    <x v="0"/>
    <n v="1472835802"/>
    <n v="1470243802"/>
    <x v="0"/>
    <n v="4"/>
    <x v="1"/>
    <x v="39"/>
    <n v="1.06"/>
    <x v="0"/>
    <x v="3"/>
    <x v="39"/>
  </r>
  <r>
    <n v="2749"/>
    <x v="2748"/>
    <x v="2747"/>
    <n v="10000"/>
    <n v="110"/>
    <x v="2"/>
    <x v="0"/>
    <x v="0"/>
    <n v="1428171037"/>
    <n v="1425582637"/>
    <x v="0"/>
    <n v="2"/>
    <x v="1"/>
    <x v="39"/>
    <n v="1.0999999999999999"/>
    <x v="0"/>
    <x v="3"/>
    <x v="39"/>
  </r>
  <r>
    <n v="2750"/>
    <x v="2749"/>
    <x v="2748"/>
    <n v="1999"/>
    <n v="0"/>
    <x v="2"/>
    <x v="0"/>
    <x v="0"/>
    <n v="1341086400"/>
    <n v="1340055345"/>
    <x v="0"/>
    <n v="0"/>
    <x v="1"/>
    <x v="39"/>
    <n v="0"/>
    <x v="0"/>
    <x v="3"/>
    <x v="39"/>
  </r>
  <r>
    <n v="2751"/>
    <x v="2750"/>
    <x v="2749"/>
    <n v="3274"/>
    <n v="0"/>
    <x v="2"/>
    <x v="0"/>
    <x v="0"/>
    <n v="1403039842"/>
    <n v="1397855842"/>
    <x v="0"/>
    <n v="0"/>
    <x v="1"/>
    <x v="39"/>
    <n v="0"/>
    <x v="0"/>
    <x v="3"/>
    <x v="39"/>
  </r>
  <r>
    <n v="2752"/>
    <x v="2751"/>
    <x v="2750"/>
    <n v="4800"/>
    <n v="550"/>
    <x v="2"/>
    <x v="0"/>
    <x v="0"/>
    <n v="1324232504"/>
    <n v="1320776504"/>
    <x v="0"/>
    <n v="14"/>
    <x v="1"/>
    <x v="39"/>
    <n v="11.458333333333332"/>
    <x v="0"/>
    <x v="3"/>
    <x v="39"/>
  </r>
  <r>
    <n v="2753"/>
    <x v="2752"/>
    <x v="2751"/>
    <n v="2000"/>
    <n v="380"/>
    <x v="2"/>
    <x v="0"/>
    <x v="0"/>
    <n v="1346017023"/>
    <n v="1343425023"/>
    <x v="0"/>
    <n v="8"/>
    <x v="1"/>
    <x v="39"/>
    <n v="19"/>
    <x v="0"/>
    <x v="3"/>
    <x v="39"/>
  </r>
  <r>
    <n v="2754"/>
    <x v="2753"/>
    <x v="2752"/>
    <n v="10000"/>
    <n v="0"/>
    <x v="2"/>
    <x v="0"/>
    <x v="0"/>
    <n v="1410448551"/>
    <n v="1407856551"/>
    <x v="0"/>
    <n v="0"/>
    <x v="1"/>
    <x v="39"/>
    <n v="0"/>
    <x v="0"/>
    <x v="3"/>
    <x v="39"/>
  </r>
  <r>
    <n v="2755"/>
    <x v="2754"/>
    <x v="2753"/>
    <n v="500"/>
    <n v="260"/>
    <x v="2"/>
    <x v="17"/>
    <x v="3"/>
    <n v="1428519527"/>
    <n v="1425927527"/>
    <x v="0"/>
    <n v="15"/>
    <x v="1"/>
    <x v="39"/>
    <n v="52"/>
    <x v="0"/>
    <x v="3"/>
    <x v="39"/>
  </r>
  <r>
    <n v="2756"/>
    <x v="2755"/>
    <x v="2754"/>
    <n v="10000"/>
    <n v="1048"/>
    <x v="2"/>
    <x v="0"/>
    <x v="0"/>
    <n v="1389476201"/>
    <n v="1386884201"/>
    <x v="0"/>
    <n v="33"/>
    <x v="1"/>
    <x v="39"/>
    <n v="10.48"/>
    <x v="0"/>
    <x v="3"/>
    <x v="39"/>
  </r>
  <r>
    <n v="2757"/>
    <x v="2756"/>
    <x v="2755"/>
    <n v="1500"/>
    <n v="10"/>
    <x v="2"/>
    <x v="0"/>
    <x v="0"/>
    <n v="1470498332"/>
    <n v="1469202332"/>
    <x v="0"/>
    <n v="2"/>
    <x v="1"/>
    <x v="39"/>
    <n v="0.66666666666666674"/>
    <x v="0"/>
    <x v="3"/>
    <x v="39"/>
  </r>
  <r>
    <n v="2758"/>
    <x v="2757"/>
    <x v="2756"/>
    <n v="2000"/>
    <n v="234"/>
    <x v="2"/>
    <x v="2"/>
    <x v="2"/>
    <n v="1476095783"/>
    <n v="1474886183"/>
    <x v="0"/>
    <n v="6"/>
    <x v="1"/>
    <x v="39"/>
    <n v="11.700000000000001"/>
    <x v="0"/>
    <x v="3"/>
    <x v="39"/>
  </r>
  <r>
    <n v="2759"/>
    <x v="2758"/>
    <x v="2757"/>
    <n v="1000"/>
    <n v="105"/>
    <x v="2"/>
    <x v="2"/>
    <x v="2"/>
    <n v="1468658866"/>
    <n v="1464943666"/>
    <x v="0"/>
    <n v="2"/>
    <x v="1"/>
    <x v="39"/>
    <n v="10.5"/>
    <x v="0"/>
    <x v="3"/>
    <x v="39"/>
  </r>
  <r>
    <n v="2760"/>
    <x v="2759"/>
    <x v="2758"/>
    <n v="5000"/>
    <n v="0"/>
    <x v="2"/>
    <x v="1"/>
    <x v="1"/>
    <n v="1371726258"/>
    <n v="1369134258"/>
    <x v="0"/>
    <n v="0"/>
    <x v="1"/>
    <x v="39"/>
    <n v="0"/>
    <x v="0"/>
    <x v="3"/>
    <x v="39"/>
  </r>
  <r>
    <n v="2761"/>
    <x v="2760"/>
    <x v="2759"/>
    <n v="5000"/>
    <n v="36"/>
    <x v="2"/>
    <x v="0"/>
    <x v="0"/>
    <n v="1357176693"/>
    <n v="1354584693"/>
    <x v="0"/>
    <n v="4"/>
    <x v="1"/>
    <x v="39"/>
    <n v="0.72"/>
    <x v="0"/>
    <x v="3"/>
    <x v="39"/>
  </r>
  <r>
    <n v="2762"/>
    <x v="2761"/>
    <x v="2760"/>
    <n v="3250"/>
    <n v="25"/>
    <x v="2"/>
    <x v="0"/>
    <x v="0"/>
    <n v="1332114795"/>
    <n v="1326934395"/>
    <x v="0"/>
    <n v="1"/>
    <x v="1"/>
    <x v="39"/>
    <n v="0.76923076923076927"/>
    <x v="0"/>
    <x v="3"/>
    <x v="39"/>
  </r>
  <r>
    <n v="2763"/>
    <x v="2762"/>
    <x v="2761"/>
    <n v="39400"/>
    <n v="90"/>
    <x v="2"/>
    <x v="0"/>
    <x v="0"/>
    <n v="1369403684"/>
    <n v="1365515684"/>
    <x v="0"/>
    <n v="3"/>
    <x v="1"/>
    <x v="39"/>
    <n v="0.22842639593908631"/>
    <x v="0"/>
    <x v="3"/>
    <x v="39"/>
  </r>
  <r>
    <n v="2764"/>
    <x v="2763"/>
    <x v="2762"/>
    <n v="4000"/>
    <n v="45"/>
    <x v="2"/>
    <x v="0"/>
    <x v="0"/>
    <n v="1338404400"/>
    <n v="1335855631"/>
    <x v="0"/>
    <n v="4"/>
    <x v="1"/>
    <x v="39"/>
    <n v="1.125"/>
    <x v="0"/>
    <x v="3"/>
    <x v="39"/>
  </r>
  <r>
    <n v="2765"/>
    <x v="2764"/>
    <x v="2763"/>
    <n v="4000"/>
    <n v="0"/>
    <x v="2"/>
    <x v="0"/>
    <x v="0"/>
    <n v="1351432428"/>
    <n v="1350050028"/>
    <x v="0"/>
    <n v="0"/>
    <x v="1"/>
    <x v="39"/>
    <n v="0"/>
    <x v="0"/>
    <x v="3"/>
    <x v="39"/>
  </r>
  <r>
    <n v="2766"/>
    <x v="2765"/>
    <x v="2764"/>
    <n v="5000"/>
    <n v="100"/>
    <x v="2"/>
    <x v="0"/>
    <x v="0"/>
    <n v="1313078518"/>
    <n v="1310486518"/>
    <x v="0"/>
    <n v="4"/>
    <x v="1"/>
    <x v="39"/>
    <n v="2"/>
    <x v="0"/>
    <x v="3"/>
    <x v="39"/>
  </r>
  <r>
    <n v="2767"/>
    <x v="2766"/>
    <x v="2765"/>
    <n v="4000"/>
    <n v="34"/>
    <x v="2"/>
    <x v="5"/>
    <x v="5"/>
    <n v="1439766050"/>
    <n v="1434582050"/>
    <x v="0"/>
    <n v="3"/>
    <x v="1"/>
    <x v="39"/>
    <n v="0.85000000000000009"/>
    <x v="0"/>
    <x v="3"/>
    <x v="39"/>
  </r>
  <r>
    <n v="2768"/>
    <x v="2767"/>
    <x v="2766"/>
    <n v="7000"/>
    <n v="1002"/>
    <x v="2"/>
    <x v="0"/>
    <x v="0"/>
    <n v="1333028723"/>
    <n v="1330440323"/>
    <x v="0"/>
    <n v="34"/>
    <x v="1"/>
    <x v="39"/>
    <n v="14.314285714285715"/>
    <x v="0"/>
    <x v="3"/>
    <x v="39"/>
  </r>
  <r>
    <n v="2769"/>
    <x v="2768"/>
    <x v="2767"/>
    <n v="800"/>
    <n v="2"/>
    <x v="2"/>
    <x v="1"/>
    <x v="1"/>
    <n v="1401997790"/>
    <n v="1397677790"/>
    <x v="0"/>
    <n v="2"/>
    <x v="1"/>
    <x v="39"/>
    <n v="0.25"/>
    <x v="0"/>
    <x v="3"/>
    <x v="39"/>
  </r>
  <r>
    <n v="2770"/>
    <x v="2769"/>
    <x v="2768"/>
    <n v="20000"/>
    <n v="2082.25"/>
    <x v="2"/>
    <x v="0"/>
    <x v="0"/>
    <n v="1395158130"/>
    <n v="1392569730"/>
    <x v="0"/>
    <n v="33"/>
    <x v="1"/>
    <x v="39"/>
    <n v="10.411249999999999"/>
    <x v="0"/>
    <x v="3"/>
    <x v="39"/>
  </r>
  <r>
    <n v="2771"/>
    <x v="2770"/>
    <x v="2769"/>
    <n v="19980"/>
    <n v="0"/>
    <x v="2"/>
    <x v="0"/>
    <x v="0"/>
    <n v="1359738000"/>
    <n v="1355489140"/>
    <x v="0"/>
    <n v="0"/>
    <x v="1"/>
    <x v="39"/>
    <n v="0"/>
    <x v="0"/>
    <x v="3"/>
    <x v="39"/>
  </r>
  <r>
    <n v="2772"/>
    <x v="2771"/>
    <x v="2770"/>
    <n v="8000"/>
    <n v="0"/>
    <x v="2"/>
    <x v="0"/>
    <x v="0"/>
    <n v="1381006294"/>
    <n v="1379710294"/>
    <x v="0"/>
    <n v="0"/>
    <x v="1"/>
    <x v="39"/>
    <n v="0"/>
    <x v="0"/>
    <x v="3"/>
    <x v="39"/>
  </r>
  <r>
    <n v="2773"/>
    <x v="2772"/>
    <x v="2771"/>
    <n v="530"/>
    <n v="1"/>
    <x v="2"/>
    <x v="5"/>
    <x v="5"/>
    <n v="1461530721"/>
    <n v="1460666721"/>
    <x v="0"/>
    <n v="1"/>
    <x v="1"/>
    <x v="39"/>
    <n v="0.18867924528301888"/>
    <x v="0"/>
    <x v="3"/>
    <x v="39"/>
  </r>
  <r>
    <n v="2774"/>
    <x v="2773"/>
    <x v="2772"/>
    <n v="4000"/>
    <n v="570"/>
    <x v="2"/>
    <x v="0"/>
    <x v="0"/>
    <n v="1362711728"/>
    <n v="1360119728"/>
    <x v="0"/>
    <n v="13"/>
    <x v="1"/>
    <x v="39"/>
    <n v="14.249999999999998"/>
    <x v="0"/>
    <x v="3"/>
    <x v="39"/>
  </r>
  <r>
    <n v="2775"/>
    <x v="2774"/>
    <x v="2773"/>
    <n v="5000"/>
    <n v="150"/>
    <x v="2"/>
    <x v="0"/>
    <x v="0"/>
    <n v="1323994754"/>
    <n v="1321402754"/>
    <x v="0"/>
    <n v="2"/>
    <x v="1"/>
    <x v="39"/>
    <n v="3"/>
    <x v="0"/>
    <x v="3"/>
    <x v="39"/>
  </r>
  <r>
    <n v="2776"/>
    <x v="2775"/>
    <x v="2774"/>
    <n v="21000"/>
    <n v="1655"/>
    <x v="2"/>
    <x v="0"/>
    <x v="0"/>
    <n v="1434092876"/>
    <n v="1431414476"/>
    <x v="0"/>
    <n v="36"/>
    <x v="1"/>
    <x v="39"/>
    <n v="7.8809523809523814"/>
    <x v="0"/>
    <x v="3"/>
    <x v="39"/>
  </r>
  <r>
    <n v="2777"/>
    <x v="2776"/>
    <x v="2775"/>
    <n v="3000"/>
    <n v="10"/>
    <x v="2"/>
    <x v="0"/>
    <x v="0"/>
    <n v="1437149004"/>
    <n v="1434557004"/>
    <x v="0"/>
    <n v="1"/>
    <x v="1"/>
    <x v="39"/>
    <n v="0.33333333333333337"/>
    <x v="0"/>
    <x v="3"/>
    <x v="39"/>
  </r>
  <r>
    <n v="2778"/>
    <x v="2777"/>
    <x v="2776"/>
    <n v="5500"/>
    <n v="1405"/>
    <x v="2"/>
    <x v="0"/>
    <x v="0"/>
    <n v="1409009306"/>
    <n v="1406417306"/>
    <x v="0"/>
    <n v="15"/>
    <x v="1"/>
    <x v="39"/>
    <n v="25.545454545454543"/>
    <x v="0"/>
    <x v="3"/>
    <x v="39"/>
  </r>
  <r>
    <n v="2779"/>
    <x v="2778"/>
    <x v="2777"/>
    <n v="2500"/>
    <n v="53"/>
    <x v="2"/>
    <x v="0"/>
    <x v="0"/>
    <n v="1448204621"/>
    <n v="1445609021"/>
    <x v="0"/>
    <n v="1"/>
    <x v="1"/>
    <x v="39"/>
    <n v="2.12"/>
    <x v="0"/>
    <x v="3"/>
    <x v="39"/>
  </r>
  <r>
    <n v="2780"/>
    <x v="2779"/>
    <x v="2778"/>
    <n v="100000"/>
    <n v="0"/>
    <x v="2"/>
    <x v="13"/>
    <x v="3"/>
    <n v="1489142688"/>
    <n v="1486550688"/>
    <x v="0"/>
    <n v="0"/>
    <x v="1"/>
    <x v="39"/>
    <n v="0"/>
    <x v="0"/>
    <x v="3"/>
    <x v="39"/>
  </r>
  <r>
    <n v="2781"/>
    <x v="2780"/>
    <x v="2779"/>
    <n v="1250"/>
    <n v="1316"/>
    <x v="0"/>
    <x v="0"/>
    <x v="0"/>
    <n v="1423724400"/>
    <n v="1421274954"/>
    <x v="0"/>
    <n v="28"/>
    <x v="0"/>
    <x v="6"/>
    <n v="105.28"/>
    <x v="0"/>
    <x v="1"/>
    <x v="6"/>
  </r>
  <r>
    <n v="2782"/>
    <x v="2781"/>
    <x v="2780"/>
    <n v="1000"/>
    <n v="1200"/>
    <x v="0"/>
    <x v="0"/>
    <x v="0"/>
    <n v="1424149140"/>
    <n v="1421964718"/>
    <x v="0"/>
    <n v="18"/>
    <x v="0"/>
    <x v="6"/>
    <n v="120"/>
    <x v="0"/>
    <x v="1"/>
    <x v="6"/>
  </r>
  <r>
    <n v="2783"/>
    <x v="2782"/>
    <x v="2781"/>
    <n v="1000"/>
    <n v="1145"/>
    <x v="0"/>
    <x v="1"/>
    <x v="1"/>
    <n v="1429793446"/>
    <n v="1428583846"/>
    <x v="0"/>
    <n v="61"/>
    <x v="0"/>
    <x v="6"/>
    <n v="114.5"/>
    <x v="0"/>
    <x v="1"/>
    <x v="6"/>
  </r>
  <r>
    <n v="2784"/>
    <x v="2783"/>
    <x v="2782"/>
    <n v="6000"/>
    <n v="7140"/>
    <x v="0"/>
    <x v="0"/>
    <x v="0"/>
    <n v="1414608843"/>
    <n v="1412794443"/>
    <x v="0"/>
    <n v="108"/>
    <x v="0"/>
    <x v="6"/>
    <n v="119"/>
    <x v="0"/>
    <x v="1"/>
    <x v="6"/>
  </r>
  <r>
    <n v="2785"/>
    <x v="2784"/>
    <x v="2783"/>
    <n v="5000"/>
    <n v="5234"/>
    <x v="0"/>
    <x v="0"/>
    <x v="0"/>
    <n v="1470430800"/>
    <n v="1467865967"/>
    <x v="0"/>
    <n v="142"/>
    <x v="0"/>
    <x v="6"/>
    <n v="104.67999999999999"/>
    <x v="0"/>
    <x v="1"/>
    <x v="6"/>
  </r>
  <r>
    <n v="2786"/>
    <x v="2785"/>
    <x v="2784"/>
    <n v="2500"/>
    <n v="2946"/>
    <x v="0"/>
    <x v="1"/>
    <x v="1"/>
    <n v="1404913180"/>
    <n v="1403703580"/>
    <x v="0"/>
    <n v="74"/>
    <x v="0"/>
    <x v="6"/>
    <n v="117.83999999999999"/>
    <x v="0"/>
    <x v="1"/>
    <x v="6"/>
  </r>
  <r>
    <n v="2787"/>
    <x v="2786"/>
    <x v="2785"/>
    <n v="1000"/>
    <n v="1197"/>
    <x v="0"/>
    <x v="0"/>
    <x v="0"/>
    <n v="1405658752"/>
    <n v="1403066752"/>
    <x v="0"/>
    <n v="38"/>
    <x v="0"/>
    <x v="6"/>
    <n v="119.7"/>
    <x v="0"/>
    <x v="1"/>
    <x v="6"/>
  </r>
  <r>
    <n v="2788"/>
    <x v="2787"/>
    <x v="2786"/>
    <n v="2000"/>
    <n v="2050"/>
    <x v="0"/>
    <x v="0"/>
    <x v="0"/>
    <n v="1469811043"/>
    <n v="1467219043"/>
    <x v="0"/>
    <n v="20"/>
    <x v="0"/>
    <x v="6"/>
    <n v="102.49999999999999"/>
    <x v="0"/>
    <x v="1"/>
    <x v="6"/>
  </r>
  <r>
    <n v="2789"/>
    <x v="2788"/>
    <x v="2787"/>
    <n v="3000"/>
    <n v="3035"/>
    <x v="0"/>
    <x v="0"/>
    <x v="0"/>
    <n v="1426132800"/>
    <n v="1424477934"/>
    <x v="0"/>
    <n v="24"/>
    <x v="0"/>
    <x v="6"/>
    <n v="101.16666666666667"/>
    <x v="0"/>
    <x v="1"/>
    <x v="6"/>
  </r>
  <r>
    <n v="2790"/>
    <x v="2789"/>
    <x v="2788"/>
    <n v="3000"/>
    <n v="3160"/>
    <x v="0"/>
    <x v="0"/>
    <x v="0"/>
    <n v="1423693903"/>
    <n v="1421101903"/>
    <x v="0"/>
    <n v="66"/>
    <x v="0"/>
    <x v="6"/>
    <n v="105.33333333333333"/>
    <x v="0"/>
    <x v="1"/>
    <x v="6"/>
  </r>
  <r>
    <n v="2791"/>
    <x v="2790"/>
    <x v="2789"/>
    <n v="2000"/>
    <n v="2050"/>
    <x v="0"/>
    <x v="0"/>
    <x v="0"/>
    <n v="1473393600"/>
    <n v="1470778559"/>
    <x v="0"/>
    <n v="28"/>
    <x v="0"/>
    <x v="6"/>
    <n v="102.49999999999999"/>
    <x v="0"/>
    <x v="1"/>
    <x v="6"/>
  </r>
  <r>
    <n v="2792"/>
    <x v="2791"/>
    <x v="2790"/>
    <n v="2000"/>
    <n v="2152"/>
    <x v="0"/>
    <x v="0"/>
    <x v="0"/>
    <n v="1439357559"/>
    <n v="1435469559"/>
    <x v="0"/>
    <n v="24"/>
    <x v="0"/>
    <x v="6"/>
    <n v="107.60000000000001"/>
    <x v="0"/>
    <x v="1"/>
    <x v="6"/>
  </r>
  <r>
    <n v="2793"/>
    <x v="2792"/>
    <x v="2791"/>
    <n v="10000"/>
    <n v="11056.75"/>
    <x v="0"/>
    <x v="2"/>
    <x v="2"/>
    <n v="1437473005"/>
    <n v="1434881005"/>
    <x v="0"/>
    <n v="73"/>
    <x v="0"/>
    <x v="6"/>
    <n v="110.5675"/>
    <x v="0"/>
    <x v="1"/>
    <x v="6"/>
  </r>
  <r>
    <n v="2794"/>
    <x v="2793"/>
    <x v="2792"/>
    <n v="50"/>
    <n v="75"/>
    <x v="0"/>
    <x v="1"/>
    <x v="1"/>
    <n v="1457031600"/>
    <n v="1455640559"/>
    <x v="0"/>
    <n v="3"/>
    <x v="0"/>
    <x v="6"/>
    <n v="150"/>
    <x v="0"/>
    <x v="1"/>
    <x v="6"/>
  </r>
  <r>
    <n v="2795"/>
    <x v="2794"/>
    <x v="2793"/>
    <n v="700"/>
    <n v="730"/>
    <x v="0"/>
    <x v="0"/>
    <x v="0"/>
    <n v="1402095600"/>
    <n v="1400675841"/>
    <x v="0"/>
    <n v="20"/>
    <x v="0"/>
    <x v="6"/>
    <n v="104.28571428571429"/>
    <x v="0"/>
    <x v="1"/>
    <x v="6"/>
  </r>
  <r>
    <n v="2796"/>
    <x v="2795"/>
    <x v="2794"/>
    <n v="800"/>
    <n v="924"/>
    <x v="0"/>
    <x v="1"/>
    <x v="1"/>
    <n v="1404564028"/>
    <n v="1401972028"/>
    <x v="0"/>
    <n v="21"/>
    <x v="0"/>
    <x v="6"/>
    <n v="115.5"/>
    <x v="0"/>
    <x v="1"/>
    <x v="6"/>
  </r>
  <r>
    <n v="2797"/>
    <x v="2796"/>
    <x v="2795"/>
    <n v="8000"/>
    <n v="8211.61"/>
    <x v="0"/>
    <x v="1"/>
    <x v="1"/>
    <n v="1404858840"/>
    <n v="1402266840"/>
    <x v="0"/>
    <n v="94"/>
    <x v="0"/>
    <x v="6"/>
    <n v="102.64512500000001"/>
    <x v="0"/>
    <x v="1"/>
    <x v="6"/>
  </r>
  <r>
    <n v="2798"/>
    <x v="2797"/>
    <x v="2796"/>
    <n v="5000"/>
    <n v="5070"/>
    <x v="0"/>
    <x v="1"/>
    <x v="1"/>
    <n v="1438358400"/>
    <n v="1437063121"/>
    <x v="0"/>
    <n v="139"/>
    <x v="0"/>
    <x v="6"/>
    <n v="101.4"/>
    <x v="0"/>
    <x v="1"/>
    <x v="6"/>
  </r>
  <r>
    <n v="2799"/>
    <x v="2798"/>
    <x v="2797"/>
    <n v="5000"/>
    <n v="5831.74"/>
    <x v="0"/>
    <x v="1"/>
    <x v="1"/>
    <n v="1466179200"/>
    <n v="1463466070"/>
    <x v="0"/>
    <n v="130"/>
    <x v="0"/>
    <x v="6"/>
    <n v="116.6348"/>
    <x v="0"/>
    <x v="1"/>
    <x v="6"/>
  </r>
  <r>
    <n v="2800"/>
    <x v="2799"/>
    <x v="2798"/>
    <n v="1000"/>
    <n v="1330"/>
    <x v="0"/>
    <x v="1"/>
    <x v="1"/>
    <n v="1420377366"/>
    <n v="1415193366"/>
    <x v="0"/>
    <n v="31"/>
    <x v="0"/>
    <x v="6"/>
    <n v="133"/>
    <x v="0"/>
    <x v="1"/>
    <x v="6"/>
  </r>
  <r>
    <n v="2801"/>
    <x v="2800"/>
    <x v="2799"/>
    <n v="500"/>
    <n v="666"/>
    <x v="0"/>
    <x v="2"/>
    <x v="2"/>
    <n v="1412938800"/>
    <n v="1411019409"/>
    <x v="0"/>
    <n v="13"/>
    <x v="0"/>
    <x v="6"/>
    <n v="133.20000000000002"/>
    <x v="0"/>
    <x v="1"/>
    <x v="6"/>
  </r>
  <r>
    <n v="2802"/>
    <x v="2801"/>
    <x v="2800"/>
    <n v="3000"/>
    <n v="3055"/>
    <x v="0"/>
    <x v="1"/>
    <x v="1"/>
    <n v="1438875107"/>
    <n v="1436283107"/>
    <x v="0"/>
    <n v="90"/>
    <x v="0"/>
    <x v="6"/>
    <n v="101.83333333333333"/>
    <x v="0"/>
    <x v="1"/>
    <x v="6"/>
  </r>
  <r>
    <n v="2803"/>
    <x v="2802"/>
    <x v="2801"/>
    <n v="10000"/>
    <n v="12795"/>
    <x v="0"/>
    <x v="0"/>
    <x v="0"/>
    <n v="1437004800"/>
    <n v="1433295276"/>
    <x v="0"/>
    <n v="141"/>
    <x v="0"/>
    <x v="6"/>
    <n v="127.95"/>
    <x v="0"/>
    <x v="1"/>
    <x v="6"/>
  </r>
  <r>
    <n v="2804"/>
    <x v="2803"/>
    <x v="2802"/>
    <n v="1000"/>
    <n v="1150"/>
    <x v="0"/>
    <x v="1"/>
    <x v="1"/>
    <n v="1411987990"/>
    <n v="1409395990"/>
    <x v="0"/>
    <n v="23"/>
    <x v="0"/>
    <x v="6"/>
    <n v="114.99999999999999"/>
    <x v="0"/>
    <x v="1"/>
    <x v="6"/>
  </r>
  <r>
    <n v="2805"/>
    <x v="2804"/>
    <x v="2803"/>
    <n v="400"/>
    <n v="440"/>
    <x v="0"/>
    <x v="1"/>
    <x v="1"/>
    <n v="1440245273"/>
    <n v="1438085273"/>
    <x v="0"/>
    <n v="18"/>
    <x v="0"/>
    <x v="6"/>
    <n v="110.00000000000001"/>
    <x v="0"/>
    <x v="1"/>
    <x v="6"/>
  </r>
  <r>
    <n v="2806"/>
    <x v="2805"/>
    <x v="2804"/>
    <n v="3000"/>
    <n v="3363"/>
    <x v="0"/>
    <x v="1"/>
    <x v="1"/>
    <n v="1438772400"/>
    <n v="1435645490"/>
    <x v="0"/>
    <n v="76"/>
    <x v="0"/>
    <x v="6"/>
    <n v="112.1"/>
    <x v="0"/>
    <x v="1"/>
    <x v="6"/>
  </r>
  <r>
    <n v="2807"/>
    <x v="2806"/>
    <x v="2805"/>
    <n v="5000"/>
    <n v="6300"/>
    <x v="0"/>
    <x v="0"/>
    <x v="0"/>
    <n v="1435611438"/>
    <n v="1433019438"/>
    <x v="0"/>
    <n v="93"/>
    <x v="0"/>
    <x v="6"/>
    <n v="126"/>
    <x v="0"/>
    <x v="1"/>
    <x v="6"/>
  </r>
  <r>
    <n v="2808"/>
    <x v="2807"/>
    <x v="2806"/>
    <n v="4500"/>
    <n v="4511"/>
    <x v="0"/>
    <x v="0"/>
    <x v="0"/>
    <n v="1440274735"/>
    <n v="1437682735"/>
    <x v="0"/>
    <n v="69"/>
    <x v="0"/>
    <x v="6"/>
    <n v="100.24444444444444"/>
    <x v="0"/>
    <x v="1"/>
    <x v="6"/>
  </r>
  <r>
    <n v="2809"/>
    <x v="2808"/>
    <x v="2807"/>
    <n v="2500"/>
    <n v="2560"/>
    <x v="0"/>
    <x v="0"/>
    <x v="0"/>
    <n v="1459348740"/>
    <n v="1458647725"/>
    <x v="0"/>
    <n v="21"/>
    <x v="0"/>
    <x v="6"/>
    <n v="102.4"/>
    <x v="0"/>
    <x v="1"/>
    <x v="6"/>
  </r>
  <r>
    <n v="2810"/>
    <x v="2809"/>
    <x v="2808"/>
    <n v="2500"/>
    <n v="2705"/>
    <x v="0"/>
    <x v="0"/>
    <x v="0"/>
    <n v="1401595140"/>
    <n v="1398828064"/>
    <x v="0"/>
    <n v="57"/>
    <x v="0"/>
    <x v="6"/>
    <n v="108.2"/>
    <x v="0"/>
    <x v="1"/>
    <x v="6"/>
  </r>
  <r>
    <n v="2811"/>
    <x v="2810"/>
    <x v="2809"/>
    <n v="10000"/>
    <n v="10027"/>
    <x v="0"/>
    <x v="1"/>
    <x v="1"/>
    <n v="1424692503"/>
    <n v="1422100503"/>
    <x v="0"/>
    <n v="108"/>
    <x v="0"/>
    <x v="6"/>
    <n v="100.27"/>
    <x v="0"/>
    <x v="1"/>
    <x v="6"/>
  </r>
  <r>
    <n v="2812"/>
    <x v="2811"/>
    <x v="2810"/>
    <n v="5000"/>
    <n v="5665"/>
    <x v="0"/>
    <x v="5"/>
    <x v="5"/>
    <n v="1428292800"/>
    <n v="1424368298"/>
    <x v="0"/>
    <n v="83"/>
    <x v="0"/>
    <x v="6"/>
    <n v="113.3"/>
    <x v="0"/>
    <x v="1"/>
    <x v="6"/>
  </r>
  <r>
    <n v="2813"/>
    <x v="2812"/>
    <x v="2811"/>
    <n v="2800"/>
    <n v="3572.12"/>
    <x v="0"/>
    <x v="0"/>
    <x v="0"/>
    <n v="1481737761"/>
    <n v="1479577761"/>
    <x v="0"/>
    <n v="96"/>
    <x v="0"/>
    <x v="6"/>
    <n v="127.57571428571428"/>
    <x v="0"/>
    <x v="1"/>
    <x v="6"/>
  </r>
  <r>
    <n v="2814"/>
    <x v="2813"/>
    <x v="2812"/>
    <n v="1500"/>
    <n v="1616"/>
    <x v="0"/>
    <x v="1"/>
    <x v="1"/>
    <n v="1431164115"/>
    <n v="1428572115"/>
    <x v="0"/>
    <n v="64"/>
    <x v="0"/>
    <x v="6"/>
    <n v="107.73333333333332"/>
    <x v="0"/>
    <x v="1"/>
    <x v="6"/>
  </r>
  <r>
    <n v="2815"/>
    <x v="2814"/>
    <x v="2813"/>
    <n v="250"/>
    <n v="605"/>
    <x v="0"/>
    <x v="5"/>
    <x v="5"/>
    <n v="1470595109"/>
    <n v="1468003109"/>
    <x v="0"/>
    <n v="14"/>
    <x v="0"/>
    <x v="6"/>
    <n v="242"/>
    <x v="0"/>
    <x v="1"/>
    <x v="6"/>
  </r>
  <r>
    <n v="2816"/>
    <x v="2815"/>
    <x v="2814"/>
    <n v="3000"/>
    <n v="4247"/>
    <x v="0"/>
    <x v="1"/>
    <x v="1"/>
    <n v="1438531200"/>
    <n v="1435921992"/>
    <x v="0"/>
    <n v="169"/>
    <x v="0"/>
    <x v="6"/>
    <n v="141.56666666666666"/>
    <x v="0"/>
    <x v="1"/>
    <x v="6"/>
  </r>
  <r>
    <n v="2817"/>
    <x v="2816"/>
    <x v="2815"/>
    <n v="600"/>
    <n v="780"/>
    <x v="0"/>
    <x v="1"/>
    <x v="1"/>
    <n v="1425136462"/>
    <n v="1421680462"/>
    <x v="0"/>
    <n v="33"/>
    <x v="0"/>
    <x v="6"/>
    <n v="130"/>
    <x v="0"/>
    <x v="1"/>
    <x v="6"/>
  </r>
  <r>
    <n v="2818"/>
    <x v="2817"/>
    <x v="2816"/>
    <n v="10000"/>
    <n v="10603"/>
    <x v="0"/>
    <x v="0"/>
    <x v="0"/>
    <n v="1443018086"/>
    <n v="1441290086"/>
    <x v="0"/>
    <n v="102"/>
    <x v="0"/>
    <x v="6"/>
    <n v="106.03"/>
    <x v="0"/>
    <x v="1"/>
    <x v="6"/>
  </r>
  <r>
    <n v="2819"/>
    <x v="2818"/>
    <x v="2817"/>
    <n v="5000"/>
    <n v="5240"/>
    <x v="0"/>
    <x v="1"/>
    <x v="1"/>
    <n v="1434285409"/>
    <n v="1431693409"/>
    <x v="0"/>
    <n v="104"/>
    <x v="0"/>
    <x v="6"/>
    <n v="104.80000000000001"/>
    <x v="0"/>
    <x v="1"/>
    <x v="6"/>
  </r>
  <r>
    <n v="2820"/>
    <x v="2819"/>
    <x v="2818"/>
    <n v="200"/>
    <n v="272"/>
    <x v="0"/>
    <x v="1"/>
    <x v="1"/>
    <n v="1456444800"/>
    <n v="1454337589"/>
    <x v="0"/>
    <n v="20"/>
    <x v="0"/>
    <x v="6"/>
    <n v="136"/>
    <x v="0"/>
    <x v="1"/>
    <x v="6"/>
  </r>
  <r>
    <n v="2821"/>
    <x v="2820"/>
    <x v="2819"/>
    <n v="1000"/>
    <n v="1000"/>
    <x v="0"/>
    <x v="1"/>
    <x v="1"/>
    <n v="1411510135"/>
    <n v="1408918135"/>
    <x v="0"/>
    <n v="35"/>
    <x v="0"/>
    <x v="6"/>
    <n v="100"/>
    <x v="0"/>
    <x v="1"/>
    <x v="6"/>
  </r>
  <r>
    <n v="2822"/>
    <x v="2821"/>
    <x v="2820"/>
    <n v="6000"/>
    <n v="6000"/>
    <x v="0"/>
    <x v="0"/>
    <x v="0"/>
    <n v="1427469892"/>
    <n v="1424881492"/>
    <x v="0"/>
    <n v="94"/>
    <x v="0"/>
    <x v="6"/>
    <n v="100"/>
    <x v="0"/>
    <x v="1"/>
    <x v="6"/>
  </r>
  <r>
    <n v="2823"/>
    <x v="2822"/>
    <x v="2821"/>
    <n v="100"/>
    <n v="124"/>
    <x v="0"/>
    <x v="1"/>
    <x v="1"/>
    <n v="1427842740"/>
    <n v="1425428206"/>
    <x v="0"/>
    <n v="14"/>
    <x v="0"/>
    <x v="6"/>
    <n v="124"/>
    <x v="0"/>
    <x v="1"/>
    <x v="6"/>
  </r>
  <r>
    <n v="2824"/>
    <x v="2823"/>
    <x v="2822"/>
    <n v="650"/>
    <n v="760"/>
    <x v="0"/>
    <x v="0"/>
    <x v="0"/>
    <n v="1434159780"/>
    <n v="1431412196"/>
    <x v="0"/>
    <n v="15"/>
    <x v="0"/>
    <x v="6"/>
    <n v="116.92307692307693"/>
    <x v="0"/>
    <x v="1"/>
    <x v="6"/>
  </r>
  <r>
    <n v="2825"/>
    <x v="2824"/>
    <x v="2823"/>
    <n v="3000"/>
    <n v="3100"/>
    <x v="0"/>
    <x v="1"/>
    <x v="1"/>
    <n v="1449255686"/>
    <n v="1446663686"/>
    <x v="0"/>
    <n v="51"/>
    <x v="0"/>
    <x v="6"/>
    <n v="103.33333333333334"/>
    <x v="0"/>
    <x v="1"/>
    <x v="6"/>
  </r>
  <r>
    <n v="2826"/>
    <x v="2825"/>
    <x v="2824"/>
    <n v="2000"/>
    <n v="2155"/>
    <x v="0"/>
    <x v="0"/>
    <x v="0"/>
    <n v="1436511600"/>
    <n v="1434415812"/>
    <x v="0"/>
    <n v="19"/>
    <x v="0"/>
    <x v="6"/>
    <n v="107.74999999999999"/>
    <x v="0"/>
    <x v="1"/>
    <x v="6"/>
  </r>
  <r>
    <n v="2827"/>
    <x v="2826"/>
    <x v="2825"/>
    <n v="2000"/>
    <n v="2405"/>
    <x v="0"/>
    <x v="0"/>
    <x v="0"/>
    <n v="1464971400"/>
    <n v="1462379066"/>
    <x v="0"/>
    <n v="23"/>
    <x v="0"/>
    <x v="6"/>
    <n v="120.24999999999999"/>
    <x v="0"/>
    <x v="1"/>
    <x v="6"/>
  </r>
  <r>
    <n v="2828"/>
    <x v="2827"/>
    <x v="2826"/>
    <n v="9500"/>
    <n v="9536"/>
    <x v="0"/>
    <x v="1"/>
    <x v="1"/>
    <n v="1443826800"/>
    <n v="1441606869"/>
    <x v="0"/>
    <n v="97"/>
    <x v="0"/>
    <x v="6"/>
    <n v="100.37894736842105"/>
    <x v="0"/>
    <x v="1"/>
    <x v="6"/>
  </r>
  <r>
    <n v="2829"/>
    <x v="2828"/>
    <x v="2827"/>
    <n v="2500"/>
    <n v="2663"/>
    <x v="0"/>
    <x v="1"/>
    <x v="1"/>
    <n v="1464863118"/>
    <n v="1462443918"/>
    <x v="0"/>
    <n v="76"/>
    <x v="0"/>
    <x v="6"/>
    <n v="106.52"/>
    <x v="0"/>
    <x v="1"/>
    <x v="6"/>
  </r>
  <r>
    <n v="2830"/>
    <x v="2829"/>
    <x v="2828"/>
    <n v="3000"/>
    <n v="3000"/>
    <x v="0"/>
    <x v="0"/>
    <x v="0"/>
    <n v="1399867140"/>
    <n v="1398802148"/>
    <x v="0"/>
    <n v="11"/>
    <x v="0"/>
    <x v="6"/>
    <n v="100"/>
    <x v="0"/>
    <x v="1"/>
    <x v="6"/>
  </r>
  <r>
    <n v="2831"/>
    <x v="2830"/>
    <x v="2829"/>
    <n v="3000"/>
    <n v="3320"/>
    <x v="0"/>
    <x v="0"/>
    <x v="0"/>
    <n v="1437076070"/>
    <n v="1434484070"/>
    <x v="0"/>
    <n v="52"/>
    <x v="0"/>
    <x v="6"/>
    <n v="110.66666666666667"/>
    <x v="0"/>
    <x v="1"/>
    <x v="6"/>
  </r>
  <r>
    <n v="2832"/>
    <x v="2831"/>
    <x v="2830"/>
    <n v="2500"/>
    <n v="2867.99"/>
    <x v="0"/>
    <x v="1"/>
    <x v="1"/>
    <n v="1416780000"/>
    <n v="1414342894"/>
    <x v="0"/>
    <n v="95"/>
    <x v="0"/>
    <x v="6"/>
    <n v="114.71959999999999"/>
    <x v="0"/>
    <x v="1"/>
    <x v="6"/>
  </r>
  <r>
    <n v="2833"/>
    <x v="2832"/>
    <x v="2831"/>
    <n v="2700"/>
    <n v="2923"/>
    <x v="0"/>
    <x v="0"/>
    <x v="0"/>
    <n v="1444528800"/>
    <n v="1442804633"/>
    <x v="0"/>
    <n v="35"/>
    <x v="0"/>
    <x v="6"/>
    <n v="108.25925925925925"/>
    <x v="0"/>
    <x v="1"/>
    <x v="6"/>
  </r>
  <r>
    <n v="2834"/>
    <x v="2833"/>
    <x v="2832"/>
    <n v="800"/>
    <n v="1360"/>
    <x v="0"/>
    <x v="1"/>
    <x v="1"/>
    <n v="1422658930"/>
    <n v="1421362930"/>
    <x v="0"/>
    <n v="21"/>
    <x v="0"/>
    <x v="6"/>
    <n v="170"/>
    <x v="0"/>
    <x v="1"/>
    <x v="6"/>
  </r>
  <r>
    <n v="2835"/>
    <x v="2834"/>
    <x v="2833"/>
    <n v="1000"/>
    <n v="1870.99"/>
    <x v="0"/>
    <x v="1"/>
    <x v="1"/>
    <n v="1449273600"/>
    <n v="1446742417"/>
    <x v="0"/>
    <n v="93"/>
    <x v="0"/>
    <x v="6"/>
    <n v="187.09899999999999"/>
    <x v="0"/>
    <x v="1"/>
    <x v="6"/>
  </r>
  <r>
    <n v="2836"/>
    <x v="2835"/>
    <x v="2834"/>
    <n v="450"/>
    <n v="485"/>
    <x v="0"/>
    <x v="0"/>
    <x v="0"/>
    <n v="1487393940"/>
    <n v="1484115418"/>
    <x v="0"/>
    <n v="11"/>
    <x v="0"/>
    <x v="6"/>
    <n v="107.77777777777777"/>
    <x v="0"/>
    <x v="1"/>
    <x v="6"/>
  </r>
  <r>
    <n v="2837"/>
    <x v="2836"/>
    <x v="2835"/>
    <n v="850"/>
    <n v="850"/>
    <x v="0"/>
    <x v="5"/>
    <x v="5"/>
    <n v="1449701284"/>
    <n v="1446241684"/>
    <x v="0"/>
    <n v="21"/>
    <x v="0"/>
    <x v="6"/>
    <n v="100"/>
    <x v="0"/>
    <x v="1"/>
    <x v="6"/>
  </r>
  <r>
    <n v="2838"/>
    <x v="2837"/>
    <x v="2836"/>
    <n v="2000"/>
    <n v="2405"/>
    <x v="0"/>
    <x v="0"/>
    <x v="0"/>
    <n v="1407967200"/>
    <n v="1406039696"/>
    <x v="0"/>
    <n v="54"/>
    <x v="0"/>
    <x v="6"/>
    <n v="120.24999999999999"/>
    <x v="0"/>
    <x v="1"/>
    <x v="6"/>
  </r>
  <r>
    <n v="2839"/>
    <x v="2838"/>
    <x v="2837"/>
    <n v="3500"/>
    <n v="3900"/>
    <x v="0"/>
    <x v="0"/>
    <x v="0"/>
    <n v="1408942740"/>
    <n v="1406958354"/>
    <x v="0"/>
    <n v="31"/>
    <x v="0"/>
    <x v="6"/>
    <n v="111.42857142857143"/>
    <x v="0"/>
    <x v="1"/>
    <x v="6"/>
  </r>
  <r>
    <n v="2840"/>
    <x v="2839"/>
    <x v="2838"/>
    <n v="2500"/>
    <n v="2600"/>
    <x v="0"/>
    <x v="1"/>
    <x v="1"/>
    <n v="1426698000"/>
    <n v="1424825479"/>
    <x v="0"/>
    <n v="132"/>
    <x v="0"/>
    <x v="6"/>
    <n v="104"/>
    <x v="0"/>
    <x v="1"/>
    <x v="6"/>
  </r>
  <r>
    <n v="2841"/>
    <x v="2840"/>
    <x v="2839"/>
    <n v="1000"/>
    <n v="10"/>
    <x v="2"/>
    <x v="1"/>
    <x v="1"/>
    <n v="1450032297"/>
    <n v="1444844697"/>
    <x v="0"/>
    <n v="1"/>
    <x v="1"/>
    <x v="6"/>
    <n v="1"/>
    <x v="0"/>
    <x v="1"/>
    <x v="6"/>
  </r>
  <r>
    <n v="2842"/>
    <x v="2841"/>
    <x v="2840"/>
    <n v="1500"/>
    <n v="0"/>
    <x v="2"/>
    <x v="1"/>
    <x v="1"/>
    <n v="1403348400"/>
    <n v="1401058295"/>
    <x v="0"/>
    <n v="0"/>
    <x v="1"/>
    <x v="6"/>
    <n v="0"/>
    <x v="0"/>
    <x v="1"/>
    <x v="6"/>
  </r>
  <r>
    <n v="2843"/>
    <x v="2842"/>
    <x v="2841"/>
    <n v="1200"/>
    <n v="0"/>
    <x v="2"/>
    <x v="0"/>
    <x v="0"/>
    <n v="1465790400"/>
    <n v="1462210950"/>
    <x v="0"/>
    <n v="0"/>
    <x v="1"/>
    <x v="6"/>
    <n v="0"/>
    <x v="0"/>
    <x v="1"/>
    <x v="6"/>
  </r>
  <r>
    <n v="2844"/>
    <x v="2843"/>
    <x v="2842"/>
    <n v="550"/>
    <n v="30"/>
    <x v="2"/>
    <x v="15"/>
    <x v="3"/>
    <n v="1483535180"/>
    <n v="1480943180"/>
    <x v="0"/>
    <n v="1"/>
    <x v="1"/>
    <x v="6"/>
    <n v="5.4545454545454541"/>
    <x v="0"/>
    <x v="1"/>
    <x v="6"/>
  </r>
  <r>
    <n v="2845"/>
    <x v="2844"/>
    <x v="2843"/>
    <n v="7500"/>
    <n v="2366"/>
    <x v="2"/>
    <x v="0"/>
    <x v="0"/>
    <n v="1433723033"/>
    <n v="1428539033"/>
    <x v="0"/>
    <n v="39"/>
    <x v="1"/>
    <x v="6"/>
    <n v="31.546666666666667"/>
    <x v="0"/>
    <x v="1"/>
    <x v="6"/>
  </r>
  <r>
    <n v="2846"/>
    <x v="2845"/>
    <x v="2844"/>
    <n v="8000"/>
    <n v="0"/>
    <x v="2"/>
    <x v="0"/>
    <x v="0"/>
    <n v="1432917394"/>
    <n v="1429029394"/>
    <x v="0"/>
    <n v="0"/>
    <x v="1"/>
    <x v="6"/>
    <n v="0"/>
    <x v="0"/>
    <x v="1"/>
    <x v="6"/>
  </r>
  <r>
    <n v="2847"/>
    <x v="2846"/>
    <x v="2845"/>
    <n v="2000"/>
    <n v="0"/>
    <x v="2"/>
    <x v="0"/>
    <x v="0"/>
    <n v="1464031265"/>
    <n v="1458847265"/>
    <x v="0"/>
    <n v="0"/>
    <x v="1"/>
    <x v="6"/>
    <n v="0"/>
    <x v="0"/>
    <x v="1"/>
    <x v="6"/>
  </r>
  <r>
    <n v="2848"/>
    <x v="2847"/>
    <x v="2846"/>
    <n v="35000"/>
    <n v="70"/>
    <x v="2"/>
    <x v="0"/>
    <x v="0"/>
    <n v="1432913659"/>
    <n v="1430321659"/>
    <x v="0"/>
    <n v="3"/>
    <x v="1"/>
    <x v="6"/>
    <n v="0.2"/>
    <x v="0"/>
    <x v="1"/>
    <x v="6"/>
  </r>
  <r>
    <n v="2849"/>
    <x v="2848"/>
    <x v="2847"/>
    <n v="500"/>
    <n v="5"/>
    <x v="2"/>
    <x v="1"/>
    <x v="1"/>
    <n v="1461406600"/>
    <n v="1458814600"/>
    <x v="0"/>
    <n v="1"/>
    <x v="1"/>
    <x v="6"/>
    <n v="1"/>
    <x v="0"/>
    <x v="1"/>
    <x v="6"/>
  </r>
  <r>
    <n v="2850"/>
    <x v="2849"/>
    <x v="2848"/>
    <n v="8000"/>
    <n v="311"/>
    <x v="2"/>
    <x v="0"/>
    <x v="0"/>
    <n v="1409962211"/>
    <n v="1407370211"/>
    <x v="0"/>
    <n v="13"/>
    <x v="1"/>
    <x v="6"/>
    <n v="3.8875000000000002"/>
    <x v="0"/>
    <x v="1"/>
    <x v="6"/>
  </r>
  <r>
    <n v="2851"/>
    <x v="2850"/>
    <x v="2849"/>
    <n v="4500"/>
    <n v="0"/>
    <x v="2"/>
    <x v="17"/>
    <x v="3"/>
    <n v="1454109420"/>
    <n v="1453334629"/>
    <x v="0"/>
    <n v="0"/>
    <x v="1"/>
    <x v="6"/>
    <n v="0"/>
    <x v="0"/>
    <x v="1"/>
    <x v="6"/>
  </r>
  <r>
    <n v="2852"/>
    <x v="2851"/>
    <x v="2850"/>
    <n v="5000"/>
    <n v="95"/>
    <x v="2"/>
    <x v="0"/>
    <x v="0"/>
    <n v="1403312703"/>
    <n v="1400720703"/>
    <x v="0"/>
    <n v="6"/>
    <x v="1"/>
    <x v="6"/>
    <n v="1.9"/>
    <x v="0"/>
    <x v="1"/>
    <x v="6"/>
  </r>
  <r>
    <n v="2853"/>
    <x v="2852"/>
    <x v="2851"/>
    <n v="9500"/>
    <n v="0"/>
    <x v="2"/>
    <x v="5"/>
    <x v="5"/>
    <n v="1410669297"/>
    <n v="1405485297"/>
    <x v="0"/>
    <n v="0"/>
    <x v="1"/>
    <x v="6"/>
    <n v="0"/>
    <x v="0"/>
    <x v="1"/>
    <x v="6"/>
  </r>
  <r>
    <n v="2854"/>
    <x v="2853"/>
    <x v="2852"/>
    <n v="1000"/>
    <n v="417"/>
    <x v="2"/>
    <x v="1"/>
    <x v="1"/>
    <n v="1431018719"/>
    <n v="1429290719"/>
    <x v="0"/>
    <n v="14"/>
    <x v="1"/>
    <x v="6"/>
    <n v="41.699999999999996"/>
    <x v="0"/>
    <x v="1"/>
    <x v="6"/>
  </r>
  <r>
    <n v="2855"/>
    <x v="2854"/>
    <x v="2853"/>
    <n v="600"/>
    <n v="300"/>
    <x v="2"/>
    <x v="0"/>
    <x v="0"/>
    <n v="1454110440"/>
    <n v="1451607071"/>
    <x v="0"/>
    <n v="5"/>
    <x v="1"/>
    <x v="6"/>
    <n v="50"/>
    <x v="0"/>
    <x v="1"/>
    <x v="6"/>
  </r>
  <r>
    <n v="2856"/>
    <x v="2855"/>
    <x v="2854"/>
    <n v="3000"/>
    <n v="146"/>
    <x v="2"/>
    <x v="0"/>
    <x v="0"/>
    <n v="1439069640"/>
    <n v="1433897647"/>
    <x v="0"/>
    <n v="6"/>
    <x v="1"/>
    <x v="6"/>
    <n v="4.8666666666666663"/>
    <x v="0"/>
    <x v="1"/>
    <x v="6"/>
  </r>
  <r>
    <n v="2857"/>
    <x v="2856"/>
    <x v="2855"/>
    <n v="38000"/>
    <n v="7500"/>
    <x v="2"/>
    <x v="14"/>
    <x v="10"/>
    <n v="1487613600"/>
    <n v="1482444295"/>
    <x v="0"/>
    <n v="15"/>
    <x v="1"/>
    <x v="6"/>
    <n v="19.736842105263158"/>
    <x v="0"/>
    <x v="1"/>
    <x v="6"/>
  </r>
  <r>
    <n v="2858"/>
    <x v="2857"/>
    <x v="2856"/>
    <n v="1000"/>
    <n v="0"/>
    <x v="2"/>
    <x v="9"/>
    <x v="3"/>
    <n v="1417778880"/>
    <n v="1415711095"/>
    <x v="0"/>
    <n v="0"/>
    <x v="1"/>
    <x v="6"/>
    <n v="0"/>
    <x v="0"/>
    <x v="1"/>
    <x v="6"/>
  </r>
  <r>
    <n v="2859"/>
    <x v="2858"/>
    <x v="2857"/>
    <n v="2000"/>
    <n v="35"/>
    <x v="2"/>
    <x v="2"/>
    <x v="2"/>
    <n v="1444984904"/>
    <n v="1439800904"/>
    <x v="0"/>
    <n v="1"/>
    <x v="1"/>
    <x v="6"/>
    <n v="1.7500000000000002"/>
    <x v="0"/>
    <x v="1"/>
    <x v="6"/>
  </r>
  <r>
    <n v="2860"/>
    <x v="2859"/>
    <x v="2858"/>
    <n v="4000"/>
    <n v="266"/>
    <x v="2"/>
    <x v="0"/>
    <x v="0"/>
    <n v="1466363576"/>
    <n v="1461179576"/>
    <x v="0"/>
    <n v="9"/>
    <x v="1"/>
    <x v="6"/>
    <n v="6.65"/>
    <x v="0"/>
    <x v="1"/>
    <x v="6"/>
  </r>
  <r>
    <n v="2861"/>
    <x v="2860"/>
    <x v="2859"/>
    <n v="250"/>
    <n v="80"/>
    <x v="2"/>
    <x v="2"/>
    <x v="2"/>
    <n v="1443103848"/>
    <n v="1441894248"/>
    <x v="0"/>
    <n v="3"/>
    <x v="1"/>
    <x v="6"/>
    <n v="32"/>
    <x v="0"/>
    <x v="1"/>
    <x v="6"/>
  </r>
  <r>
    <n v="2862"/>
    <x v="2861"/>
    <x v="2860"/>
    <n v="12700"/>
    <n v="55"/>
    <x v="2"/>
    <x v="0"/>
    <x v="0"/>
    <n v="1403636229"/>
    <n v="1401044229"/>
    <x v="0"/>
    <n v="3"/>
    <x v="1"/>
    <x v="6"/>
    <n v="0.43307086614173229"/>
    <x v="0"/>
    <x v="1"/>
    <x v="6"/>
  </r>
  <r>
    <n v="2863"/>
    <x v="2862"/>
    <x v="2861"/>
    <n v="50000"/>
    <n v="20"/>
    <x v="2"/>
    <x v="0"/>
    <x v="0"/>
    <n v="1410279123"/>
    <n v="1405095123"/>
    <x v="0"/>
    <n v="1"/>
    <x v="1"/>
    <x v="6"/>
    <n v="0.04"/>
    <x v="0"/>
    <x v="1"/>
    <x v="6"/>
  </r>
  <r>
    <n v="2864"/>
    <x v="2863"/>
    <x v="2862"/>
    <n v="2500"/>
    <n v="40"/>
    <x v="2"/>
    <x v="1"/>
    <x v="1"/>
    <n v="1437139080"/>
    <n v="1434552207"/>
    <x v="0"/>
    <n v="3"/>
    <x v="1"/>
    <x v="6"/>
    <n v="1.6"/>
    <x v="0"/>
    <x v="1"/>
    <x v="6"/>
  </r>
  <r>
    <n v="2865"/>
    <x v="2864"/>
    <x v="2863"/>
    <n v="2888"/>
    <n v="0"/>
    <x v="2"/>
    <x v="0"/>
    <x v="0"/>
    <n v="1420512259"/>
    <n v="1415328259"/>
    <x v="0"/>
    <n v="0"/>
    <x v="1"/>
    <x v="6"/>
    <n v="0"/>
    <x v="0"/>
    <x v="1"/>
    <x v="6"/>
  </r>
  <r>
    <n v="2866"/>
    <x v="2865"/>
    <x v="2864"/>
    <n v="5000"/>
    <n v="45"/>
    <x v="2"/>
    <x v="0"/>
    <x v="0"/>
    <n v="1476482400"/>
    <n v="1473893721"/>
    <x v="0"/>
    <n v="2"/>
    <x v="1"/>
    <x v="6"/>
    <n v="0.89999999999999991"/>
    <x v="0"/>
    <x v="1"/>
    <x v="6"/>
  </r>
  <r>
    <n v="2867"/>
    <x v="2866"/>
    <x v="2865"/>
    <n v="2500"/>
    <n v="504"/>
    <x v="2"/>
    <x v="0"/>
    <x v="0"/>
    <n v="1467604800"/>
    <n v="1465533672"/>
    <x v="0"/>
    <n v="10"/>
    <x v="1"/>
    <x v="6"/>
    <n v="20.16"/>
    <x v="0"/>
    <x v="1"/>
    <x v="6"/>
  </r>
  <r>
    <n v="2868"/>
    <x v="2867"/>
    <x v="2866"/>
    <n v="15000"/>
    <n v="6301.76"/>
    <x v="2"/>
    <x v="0"/>
    <x v="0"/>
    <n v="1475697054"/>
    <n v="1473105054"/>
    <x v="0"/>
    <n v="60"/>
    <x v="1"/>
    <x v="6"/>
    <n v="42.011733333333332"/>
    <x v="0"/>
    <x v="1"/>
    <x v="6"/>
  </r>
  <r>
    <n v="2869"/>
    <x v="2868"/>
    <x v="2867"/>
    <n v="20000"/>
    <n v="177"/>
    <x v="2"/>
    <x v="0"/>
    <x v="0"/>
    <n v="1468937681"/>
    <n v="1466345681"/>
    <x v="0"/>
    <n v="5"/>
    <x v="1"/>
    <x v="6"/>
    <n v="0.88500000000000001"/>
    <x v="0"/>
    <x v="1"/>
    <x v="6"/>
  </r>
  <r>
    <n v="2870"/>
    <x v="2869"/>
    <x v="2868"/>
    <n v="5000"/>
    <n v="750"/>
    <x v="2"/>
    <x v="0"/>
    <x v="0"/>
    <n v="1400301165"/>
    <n v="1397709165"/>
    <x v="0"/>
    <n v="9"/>
    <x v="1"/>
    <x v="6"/>
    <n v="15"/>
    <x v="0"/>
    <x v="1"/>
    <x v="6"/>
  </r>
  <r>
    <n v="2871"/>
    <x v="2870"/>
    <x v="2869"/>
    <n v="10000"/>
    <n v="467"/>
    <x v="2"/>
    <x v="0"/>
    <x v="0"/>
    <n v="1419183813"/>
    <n v="1417455813"/>
    <x v="0"/>
    <n v="13"/>
    <x v="1"/>
    <x v="6"/>
    <n v="4.67"/>
    <x v="0"/>
    <x v="1"/>
    <x v="6"/>
  </r>
  <r>
    <n v="2872"/>
    <x v="2871"/>
    <x v="2870"/>
    <n v="3000"/>
    <n v="0"/>
    <x v="2"/>
    <x v="0"/>
    <x v="0"/>
    <n v="1434768438"/>
    <n v="1429584438"/>
    <x v="0"/>
    <n v="0"/>
    <x v="1"/>
    <x v="6"/>
    <n v="0"/>
    <x v="0"/>
    <x v="1"/>
    <x v="6"/>
  </r>
  <r>
    <n v="2873"/>
    <x v="2872"/>
    <x v="2871"/>
    <n v="2500"/>
    <n v="953"/>
    <x v="2"/>
    <x v="0"/>
    <x v="0"/>
    <n v="1422473831"/>
    <n v="1419881831"/>
    <x v="0"/>
    <n v="8"/>
    <x v="1"/>
    <x v="6"/>
    <n v="38.119999999999997"/>
    <x v="0"/>
    <x v="1"/>
    <x v="6"/>
  </r>
  <r>
    <n v="2874"/>
    <x v="2873"/>
    <x v="2872"/>
    <n v="5000"/>
    <n v="271"/>
    <x v="2"/>
    <x v="0"/>
    <x v="0"/>
    <n v="1484684186"/>
    <n v="1482092186"/>
    <x v="0"/>
    <n v="3"/>
    <x v="1"/>
    <x v="6"/>
    <n v="5.42"/>
    <x v="0"/>
    <x v="1"/>
    <x v="6"/>
  </r>
  <r>
    <n v="2875"/>
    <x v="2874"/>
    <x v="2873"/>
    <n v="20000"/>
    <n v="7"/>
    <x v="2"/>
    <x v="0"/>
    <x v="0"/>
    <n v="1462417493"/>
    <n v="1459825493"/>
    <x v="0"/>
    <n v="3"/>
    <x v="1"/>
    <x v="6"/>
    <n v="3.4999999999999996E-2"/>
    <x v="0"/>
    <x v="1"/>
    <x v="6"/>
  </r>
  <r>
    <n v="2876"/>
    <x v="2875"/>
    <x v="2874"/>
    <n v="150000"/>
    <n v="0"/>
    <x v="2"/>
    <x v="0"/>
    <x v="0"/>
    <n v="1437069079"/>
    <n v="1434477079"/>
    <x v="0"/>
    <n v="0"/>
    <x v="1"/>
    <x v="6"/>
    <n v="0"/>
    <x v="0"/>
    <x v="1"/>
    <x v="6"/>
  </r>
  <r>
    <n v="2877"/>
    <x v="2876"/>
    <x v="2875"/>
    <n v="6000"/>
    <n v="650"/>
    <x v="2"/>
    <x v="0"/>
    <x v="0"/>
    <n v="1480525200"/>
    <n v="1477781724"/>
    <x v="0"/>
    <n v="6"/>
    <x v="1"/>
    <x v="6"/>
    <n v="10.833333333333334"/>
    <x v="0"/>
    <x v="1"/>
    <x v="6"/>
  </r>
  <r>
    <n v="2878"/>
    <x v="2877"/>
    <x v="2876"/>
    <n v="3000"/>
    <n v="63"/>
    <x v="2"/>
    <x v="1"/>
    <x v="1"/>
    <n v="1435934795"/>
    <n v="1430750795"/>
    <x v="0"/>
    <n v="4"/>
    <x v="1"/>
    <x v="6"/>
    <n v="2.1"/>
    <x v="0"/>
    <x v="1"/>
    <x v="6"/>
  </r>
  <r>
    <n v="2879"/>
    <x v="2878"/>
    <x v="2877"/>
    <n v="11200"/>
    <n v="29"/>
    <x v="2"/>
    <x v="0"/>
    <x v="0"/>
    <n v="1453310661"/>
    <n v="1450718661"/>
    <x v="0"/>
    <n v="1"/>
    <x v="1"/>
    <x v="6"/>
    <n v="0.2589285714285714"/>
    <x v="0"/>
    <x v="1"/>
    <x v="6"/>
  </r>
  <r>
    <n v="2880"/>
    <x v="2879"/>
    <x v="2878"/>
    <n v="12000"/>
    <n v="2800"/>
    <x v="2"/>
    <x v="0"/>
    <x v="0"/>
    <n v="1440090300"/>
    <n v="1436305452"/>
    <x v="0"/>
    <n v="29"/>
    <x v="1"/>
    <x v="6"/>
    <n v="23.333333333333332"/>
    <x v="0"/>
    <x v="1"/>
    <x v="6"/>
  </r>
  <r>
    <n v="2881"/>
    <x v="2880"/>
    <x v="2879"/>
    <n v="5500"/>
    <n v="0"/>
    <x v="2"/>
    <x v="0"/>
    <x v="0"/>
    <n v="1417620036"/>
    <n v="1412432436"/>
    <x v="0"/>
    <n v="0"/>
    <x v="1"/>
    <x v="6"/>
    <n v="0"/>
    <x v="0"/>
    <x v="1"/>
    <x v="6"/>
  </r>
  <r>
    <n v="2882"/>
    <x v="2881"/>
    <x v="2880"/>
    <n v="750"/>
    <n v="252"/>
    <x v="2"/>
    <x v="0"/>
    <x v="0"/>
    <n v="1462112318"/>
    <n v="1459520318"/>
    <x v="0"/>
    <n v="4"/>
    <x v="1"/>
    <x v="6"/>
    <n v="33.6"/>
    <x v="0"/>
    <x v="1"/>
    <x v="6"/>
  </r>
  <r>
    <n v="2883"/>
    <x v="2882"/>
    <x v="2881"/>
    <n v="10000"/>
    <n v="1908"/>
    <x v="2"/>
    <x v="0"/>
    <x v="0"/>
    <n v="1454734740"/>
    <n v="1451684437"/>
    <x v="0"/>
    <n v="5"/>
    <x v="1"/>
    <x v="6"/>
    <n v="19.079999999999998"/>
    <x v="0"/>
    <x v="1"/>
    <x v="6"/>
  </r>
  <r>
    <n v="2884"/>
    <x v="2883"/>
    <x v="2882"/>
    <n v="45000"/>
    <n v="185"/>
    <x v="2"/>
    <x v="0"/>
    <x v="0"/>
    <n v="1417800435"/>
    <n v="1415208435"/>
    <x v="0"/>
    <n v="4"/>
    <x v="1"/>
    <x v="6"/>
    <n v="0.41111111111111115"/>
    <x v="0"/>
    <x v="1"/>
    <x v="6"/>
  </r>
  <r>
    <n v="2885"/>
    <x v="2884"/>
    <x v="2883"/>
    <n v="400"/>
    <n v="130"/>
    <x v="2"/>
    <x v="0"/>
    <x v="0"/>
    <n v="1426294201"/>
    <n v="1423705801"/>
    <x v="0"/>
    <n v="5"/>
    <x v="1"/>
    <x v="6"/>
    <n v="32.5"/>
    <x v="0"/>
    <x v="1"/>
    <x v="6"/>
  </r>
  <r>
    <n v="2886"/>
    <x v="2885"/>
    <x v="2884"/>
    <n v="200"/>
    <n v="10"/>
    <x v="2"/>
    <x v="0"/>
    <x v="0"/>
    <n v="1442635140"/>
    <n v="1442243484"/>
    <x v="0"/>
    <n v="1"/>
    <x v="1"/>
    <x v="6"/>
    <n v="5"/>
    <x v="0"/>
    <x v="1"/>
    <x v="6"/>
  </r>
  <r>
    <n v="2887"/>
    <x v="2886"/>
    <x v="2885"/>
    <n v="3000"/>
    <n v="5"/>
    <x v="2"/>
    <x v="0"/>
    <x v="0"/>
    <n v="1420971324"/>
    <n v="1418379324"/>
    <x v="0"/>
    <n v="1"/>
    <x v="1"/>
    <x v="6"/>
    <n v="0.16666666666666669"/>
    <x v="0"/>
    <x v="1"/>
    <x v="6"/>
  </r>
  <r>
    <n v="2888"/>
    <x v="2887"/>
    <x v="2886"/>
    <n v="30000"/>
    <n v="0"/>
    <x v="2"/>
    <x v="0"/>
    <x v="0"/>
    <n v="1413608340"/>
    <n v="1412945440"/>
    <x v="0"/>
    <n v="0"/>
    <x v="1"/>
    <x v="6"/>
    <n v="0"/>
    <x v="0"/>
    <x v="1"/>
    <x v="6"/>
  </r>
  <r>
    <n v="2889"/>
    <x v="2888"/>
    <x v="2887"/>
    <n v="3000"/>
    <n v="1142"/>
    <x v="2"/>
    <x v="0"/>
    <x v="0"/>
    <n v="1409344985"/>
    <n v="1406752985"/>
    <x v="0"/>
    <n v="14"/>
    <x v="1"/>
    <x v="6"/>
    <n v="38.066666666666663"/>
    <x v="0"/>
    <x v="1"/>
    <x v="6"/>
  </r>
  <r>
    <n v="2890"/>
    <x v="2889"/>
    <x v="2888"/>
    <n v="2000"/>
    <n v="21"/>
    <x v="2"/>
    <x v="0"/>
    <x v="0"/>
    <n v="1407553200"/>
    <n v="1405100992"/>
    <x v="0"/>
    <n v="3"/>
    <x v="1"/>
    <x v="6"/>
    <n v="1.05"/>
    <x v="0"/>
    <x v="1"/>
    <x v="6"/>
  </r>
  <r>
    <n v="2891"/>
    <x v="2890"/>
    <x v="2889"/>
    <n v="10000"/>
    <n v="273"/>
    <x v="2"/>
    <x v="0"/>
    <x v="0"/>
    <n v="1460751128"/>
    <n v="1455570728"/>
    <x v="0"/>
    <n v="10"/>
    <x v="1"/>
    <x v="6"/>
    <n v="2.73"/>
    <x v="0"/>
    <x v="1"/>
    <x v="6"/>
  </r>
  <r>
    <n v="2892"/>
    <x v="2891"/>
    <x v="2890"/>
    <n v="5500"/>
    <n v="500"/>
    <x v="2"/>
    <x v="0"/>
    <x v="0"/>
    <n v="1409000400"/>
    <n v="1408381704"/>
    <x v="0"/>
    <n v="17"/>
    <x v="1"/>
    <x v="6"/>
    <n v="9.0909090909090917"/>
    <x v="0"/>
    <x v="1"/>
    <x v="6"/>
  </r>
  <r>
    <n v="2893"/>
    <x v="2892"/>
    <x v="2891"/>
    <n v="5000"/>
    <n v="25"/>
    <x v="2"/>
    <x v="0"/>
    <x v="0"/>
    <n v="1420768800"/>
    <n v="1415644395"/>
    <x v="0"/>
    <n v="2"/>
    <x v="1"/>
    <x v="6"/>
    <n v="0.5"/>
    <x v="0"/>
    <x v="1"/>
    <x v="6"/>
  </r>
  <r>
    <n v="2894"/>
    <x v="2893"/>
    <x v="2892"/>
    <n v="50000"/>
    <n v="0"/>
    <x v="2"/>
    <x v="0"/>
    <x v="0"/>
    <n v="1428100815"/>
    <n v="1422920415"/>
    <x v="0"/>
    <n v="0"/>
    <x v="1"/>
    <x v="6"/>
    <n v="0"/>
    <x v="0"/>
    <x v="1"/>
    <x v="6"/>
  </r>
  <r>
    <n v="2895"/>
    <x v="2894"/>
    <x v="2893"/>
    <n v="500"/>
    <n v="23"/>
    <x v="2"/>
    <x v="0"/>
    <x v="0"/>
    <n v="1403470800"/>
    <n v="1403356792"/>
    <x v="0"/>
    <n v="4"/>
    <x v="1"/>
    <x v="6"/>
    <n v="4.5999999999999996"/>
    <x v="0"/>
    <x v="1"/>
    <x v="6"/>
  </r>
  <r>
    <n v="2896"/>
    <x v="2895"/>
    <x v="2894"/>
    <n v="3000"/>
    <n v="625"/>
    <x v="2"/>
    <x v="0"/>
    <x v="0"/>
    <n v="1481522400"/>
    <n v="1480283321"/>
    <x v="0"/>
    <n v="12"/>
    <x v="1"/>
    <x v="6"/>
    <n v="20.833333333333336"/>
    <x v="0"/>
    <x v="1"/>
    <x v="6"/>
  </r>
  <r>
    <n v="2897"/>
    <x v="2896"/>
    <x v="2895"/>
    <n v="12000"/>
    <n v="550"/>
    <x v="2"/>
    <x v="0"/>
    <x v="0"/>
    <n v="1444577345"/>
    <n v="1441985458"/>
    <x v="0"/>
    <n v="3"/>
    <x v="1"/>
    <x v="6"/>
    <n v="4.583333333333333"/>
    <x v="0"/>
    <x v="1"/>
    <x v="6"/>
  </r>
  <r>
    <n v="2898"/>
    <x v="2897"/>
    <x v="2896"/>
    <n v="7500"/>
    <n v="316"/>
    <x v="2"/>
    <x v="0"/>
    <x v="0"/>
    <n v="1446307053"/>
    <n v="1443715053"/>
    <x v="0"/>
    <n v="12"/>
    <x v="1"/>
    <x v="6"/>
    <n v="4.2133333333333338"/>
    <x v="0"/>
    <x v="1"/>
    <x v="6"/>
  </r>
  <r>
    <n v="2899"/>
    <x v="2898"/>
    <x v="2897"/>
    <n v="10000"/>
    <n v="0"/>
    <x v="2"/>
    <x v="0"/>
    <x v="0"/>
    <n v="1469325158"/>
    <n v="1464141158"/>
    <x v="0"/>
    <n v="0"/>
    <x v="1"/>
    <x v="6"/>
    <n v="0"/>
    <x v="0"/>
    <x v="1"/>
    <x v="6"/>
  </r>
  <r>
    <n v="2900"/>
    <x v="2899"/>
    <x v="2898"/>
    <n v="5500"/>
    <n v="3405"/>
    <x v="2"/>
    <x v="0"/>
    <x v="0"/>
    <n v="1407562632"/>
    <n v="1404970632"/>
    <x v="0"/>
    <n v="7"/>
    <x v="1"/>
    <x v="6"/>
    <n v="61.909090909090914"/>
    <x v="0"/>
    <x v="1"/>
    <x v="6"/>
  </r>
  <r>
    <n v="2901"/>
    <x v="2900"/>
    <x v="2899"/>
    <n v="750"/>
    <n v="6"/>
    <x v="2"/>
    <x v="0"/>
    <x v="0"/>
    <n v="1423345339"/>
    <n v="1418161339"/>
    <x v="0"/>
    <n v="2"/>
    <x v="1"/>
    <x v="6"/>
    <n v="0.8"/>
    <x v="0"/>
    <x v="1"/>
    <x v="6"/>
  </r>
  <r>
    <n v="2902"/>
    <x v="2901"/>
    <x v="2900"/>
    <n v="150000"/>
    <n v="25"/>
    <x v="2"/>
    <x v="0"/>
    <x v="0"/>
    <n v="1440412396"/>
    <n v="1437820396"/>
    <x v="0"/>
    <n v="1"/>
    <x v="1"/>
    <x v="6"/>
    <n v="1.6666666666666666E-2"/>
    <x v="0"/>
    <x v="1"/>
    <x v="6"/>
  </r>
  <r>
    <n v="2903"/>
    <x v="2902"/>
    <x v="2901"/>
    <n v="5000"/>
    <n v="39"/>
    <x v="2"/>
    <x v="0"/>
    <x v="0"/>
    <n v="1441771218"/>
    <n v="1436587218"/>
    <x v="0"/>
    <n v="4"/>
    <x v="1"/>
    <x v="6"/>
    <n v="0.77999999999999992"/>
    <x v="0"/>
    <x v="1"/>
    <x v="6"/>
  </r>
  <r>
    <n v="2904"/>
    <x v="2903"/>
    <x v="2902"/>
    <n v="1500"/>
    <n v="75"/>
    <x v="2"/>
    <x v="1"/>
    <x v="1"/>
    <n v="1415534400"/>
    <n v="1414538031"/>
    <x v="0"/>
    <n v="4"/>
    <x v="1"/>
    <x v="6"/>
    <n v="5"/>
    <x v="0"/>
    <x v="1"/>
    <x v="6"/>
  </r>
  <r>
    <n v="2905"/>
    <x v="2904"/>
    <x v="2903"/>
    <n v="3500"/>
    <n v="622"/>
    <x v="2"/>
    <x v="0"/>
    <x v="0"/>
    <n v="1473211313"/>
    <n v="1472001713"/>
    <x v="0"/>
    <n v="17"/>
    <x v="1"/>
    <x v="6"/>
    <n v="17.771428571428572"/>
    <x v="0"/>
    <x v="1"/>
    <x v="6"/>
  </r>
  <r>
    <n v="2906"/>
    <x v="2905"/>
    <x v="2904"/>
    <n v="6000"/>
    <n v="565"/>
    <x v="2"/>
    <x v="0"/>
    <x v="0"/>
    <n v="1438390800"/>
    <n v="1436888066"/>
    <x v="0"/>
    <n v="7"/>
    <x v="1"/>
    <x v="6"/>
    <n v="9.4166666666666661"/>
    <x v="0"/>
    <x v="1"/>
    <x v="6"/>
  </r>
  <r>
    <n v="2907"/>
    <x v="2906"/>
    <x v="2905"/>
    <n v="2500"/>
    <n v="2"/>
    <x v="2"/>
    <x v="0"/>
    <x v="0"/>
    <n v="1463259837"/>
    <n v="1458075837"/>
    <x v="0"/>
    <n v="2"/>
    <x v="1"/>
    <x v="6"/>
    <n v="0.08"/>
    <x v="0"/>
    <x v="1"/>
    <x v="6"/>
  </r>
  <r>
    <n v="2908"/>
    <x v="2907"/>
    <x v="2906"/>
    <n v="9600"/>
    <n v="264"/>
    <x v="2"/>
    <x v="0"/>
    <x v="0"/>
    <n v="1465407219"/>
    <n v="1462815219"/>
    <x v="0"/>
    <n v="5"/>
    <x v="1"/>
    <x v="6"/>
    <n v="2.75"/>
    <x v="0"/>
    <x v="1"/>
    <x v="6"/>
  </r>
  <r>
    <n v="2909"/>
    <x v="2908"/>
    <x v="2907"/>
    <n v="180000"/>
    <n v="20"/>
    <x v="2"/>
    <x v="0"/>
    <x v="0"/>
    <n v="1416944760"/>
    <n v="1413527001"/>
    <x v="0"/>
    <n v="1"/>
    <x v="1"/>
    <x v="6"/>
    <n v="1.1111111111111112E-2"/>
    <x v="0"/>
    <x v="1"/>
    <x v="6"/>
  </r>
  <r>
    <n v="2910"/>
    <x v="2909"/>
    <x v="2908"/>
    <n v="30000"/>
    <n v="1"/>
    <x v="2"/>
    <x v="1"/>
    <x v="1"/>
    <n v="1434139887"/>
    <n v="1428955887"/>
    <x v="0"/>
    <n v="1"/>
    <x v="1"/>
    <x v="6"/>
    <n v="3.3333333333333335E-3"/>
    <x v="0"/>
    <x v="1"/>
    <x v="6"/>
  </r>
  <r>
    <n v="2911"/>
    <x v="2910"/>
    <x v="2909"/>
    <n v="1800"/>
    <n v="657"/>
    <x v="2"/>
    <x v="0"/>
    <x v="0"/>
    <n v="1435429626"/>
    <n v="1431973626"/>
    <x v="0"/>
    <n v="14"/>
    <x v="1"/>
    <x v="6"/>
    <n v="36.5"/>
    <x v="0"/>
    <x v="1"/>
    <x v="6"/>
  </r>
  <r>
    <n v="2912"/>
    <x v="2911"/>
    <x v="2910"/>
    <n v="14440"/>
    <n v="2030"/>
    <x v="2"/>
    <x v="0"/>
    <x v="0"/>
    <n v="1452827374"/>
    <n v="1450235374"/>
    <x v="0"/>
    <n v="26"/>
    <x v="1"/>
    <x v="6"/>
    <n v="14.058171745152354"/>
    <x v="0"/>
    <x v="1"/>
    <x v="6"/>
  </r>
  <r>
    <n v="2913"/>
    <x v="2912"/>
    <x v="2911"/>
    <n v="10000"/>
    <n v="2"/>
    <x v="2"/>
    <x v="0"/>
    <x v="0"/>
    <n v="1410041339"/>
    <n v="1404857339"/>
    <x v="0"/>
    <n v="2"/>
    <x v="1"/>
    <x v="6"/>
    <n v="0.02"/>
    <x v="0"/>
    <x v="1"/>
    <x v="6"/>
  </r>
  <r>
    <n v="2914"/>
    <x v="2913"/>
    <x v="2912"/>
    <n v="25000"/>
    <n v="1"/>
    <x v="2"/>
    <x v="1"/>
    <x v="1"/>
    <n v="1426365994"/>
    <n v="1421185594"/>
    <x v="0"/>
    <n v="1"/>
    <x v="1"/>
    <x v="6"/>
    <n v="4.0000000000000001E-3"/>
    <x v="0"/>
    <x v="1"/>
    <x v="6"/>
  </r>
  <r>
    <n v="2915"/>
    <x v="2914"/>
    <x v="2913"/>
    <n v="1000"/>
    <n v="611"/>
    <x v="2"/>
    <x v="1"/>
    <x v="1"/>
    <n v="1458117190"/>
    <n v="1455528790"/>
    <x v="0"/>
    <n v="3"/>
    <x v="1"/>
    <x v="6"/>
    <n v="61.1"/>
    <x v="0"/>
    <x v="1"/>
    <x v="6"/>
  </r>
  <r>
    <n v="2916"/>
    <x v="2915"/>
    <x v="2914"/>
    <n v="1850"/>
    <n v="145"/>
    <x v="2"/>
    <x v="1"/>
    <x v="1"/>
    <n v="1400498789"/>
    <n v="1398511589"/>
    <x v="0"/>
    <n v="7"/>
    <x v="1"/>
    <x v="6"/>
    <n v="7.8378378378378386"/>
    <x v="0"/>
    <x v="1"/>
    <x v="6"/>
  </r>
  <r>
    <n v="2917"/>
    <x v="2916"/>
    <x v="2915"/>
    <n v="2000"/>
    <n v="437"/>
    <x v="2"/>
    <x v="0"/>
    <x v="0"/>
    <n v="1442381847"/>
    <n v="1440826647"/>
    <x v="0"/>
    <n v="9"/>
    <x v="1"/>
    <x v="6"/>
    <n v="21.85"/>
    <x v="0"/>
    <x v="1"/>
    <x v="6"/>
  </r>
  <r>
    <n v="2918"/>
    <x v="2917"/>
    <x v="2916"/>
    <n v="5000"/>
    <n v="1362"/>
    <x v="2"/>
    <x v="0"/>
    <x v="0"/>
    <n v="1446131207"/>
    <n v="1443712007"/>
    <x v="0"/>
    <n v="20"/>
    <x v="1"/>
    <x v="6"/>
    <n v="27.24"/>
    <x v="0"/>
    <x v="1"/>
    <x v="6"/>
  </r>
  <r>
    <n v="2919"/>
    <x v="2918"/>
    <x v="2917"/>
    <n v="600"/>
    <n v="51"/>
    <x v="2"/>
    <x v="0"/>
    <x v="0"/>
    <n v="1407250329"/>
    <n v="1404658329"/>
    <x v="0"/>
    <n v="6"/>
    <x v="1"/>
    <x v="6"/>
    <n v="8.5"/>
    <x v="0"/>
    <x v="1"/>
    <x v="6"/>
  </r>
  <r>
    <n v="2920"/>
    <x v="2919"/>
    <x v="2918"/>
    <n v="2500"/>
    <n v="671"/>
    <x v="2"/>
    <x v="5"/>
    <x v="5"/>
    <n v="1427306470"/>
    <n v="1424718070"/>
    <x v="0"/>
    <n v="13"/>
    <x v="1"/>
    <x v="6"/>
    <n v="26.840000000000003"/>
    <x v="0"/>
    <x v="1"/>
    <x v="6"/>
  </r>
  <r>
    <n v="2921"/>
    <x v="2920"/>
    <x v="2919"/>
    <n v="100"/>
    <n v="129"/>
    <x v="0"/>
    <x v="0"/>
    <x v="0"/>
    <n v="1411679804"/>
    <n v="1409087804"/>
    <x v="0"/>
    <n v="3"/>
    <x v="0"/>
    <x v="40"/>
    <n v="129"/>
    <x v="0"/>
    <x v="1"/>
    <x v="40"/>
  </r>
  <r>
    <n v="2922"/>
    <x v="2921"/>
    <x v="2920"/>
    <n v="500"/>
    <n v="500"/>
    <x v="0"/>
    <x v="1"/>
    <x v="1"/>
    <n v="1431982727"/>
    <n v="1428094727"/>
    <x v="0"/>
    <n v="6"/>
    <x v="0"/>
    <x v="40"/>
    <n v="100"/>
    <x v="0"/>
    <x v="1"/>
    <x v="40"/>
  </r>
  <r>
    <n v="2923"/>
    <x v="2922"/>
    <x v="2921"/>
    <n v="300"/>
    <n v="300"/>
    <x v="0"/>
    <x v="0"/>
    <x v="0"/>
    <n v="1422068400"/>
    <n v="1420774779"/>
    <x v="0"/>
    <n v="10"/>
    <x v="0"/>
    <x v="40"/>
    <n v="100"/>
    <x v="0"/>
    <x v="1"/>
    <x v="40"/>
  </r>
  <r>
    <n v="2924"/>
    <x v="2923"/>
    <x v="2922"/>
    <n v="25000"/>
    <n v="25800"/>
    <x v="0"/>
    <x v="0"/>
    <x v="0"/>
    <n v="1431143940"/>
    <n v="1428585710"/>
    <x v="0"/>
    <n v="147"/>
    <x v="0"/>
    <x v="40"/>
    <n v="103.2"/>
    <x v="0"/>
    <x v="1"/>
    <x v="40"/>
  </r>
  <r>
    <n v="2925"/>
    <x v="2924"/>
    <x v="2923"/>
    <n v="45000"/>
    <n v="46100.69"/>
    <x v="0"/>
    <x v="0"/>
    <x v="0"/>
    <n v="1410444068"/>
    <n v="1407852068"/>
    <x v="0"/>
    <n v="199"/>
    <x v="0"/>
    <x v="40"/>
    <n v="102.44597777777777"/>
    <x v="0"/>
    <x v="1"/>
    <x v="40"/>
  </r>
  <r>
    <n v="2926"/>
    <x v="2925"/>
    <x v="2924"/>
    <n v="3000"/>
    <n v="3750"/>
    <x v="0"/>
    <x v="0"/>
    <x v="0"/>
    <n v="1424715779"/>
    <n v="1423506179"/>
    <x v="0"/>
    <n v="50"/>
    <x v="0"/>
    <x v="40"/>
    <n v="125"/>
    <x v="0"/>
    <x v="1"/>
    <x v="40"/>
  </r>
  <r>
    <n v="2927"/>
    <x v="2926"/>
    <x v="2925"/>
    <n v="1800"/>
    <n v="2355"/>
    <x v="0"/>
    <x v="0"/>
    <x v="0"/>
    <n v="1405400400"/>
    <n v="1402934629"/>
    <x v="0"/>
    <n v="21"/>
    <x v="0"/>
    <x v="40"/>
    <n v="130.83333333333334"/>
    <x v="0"/>
    <x v="1"/>
    <x v="40"/>
  </r>
  <r>
    <n v="2928"/>
    <x v="2927"/>
    <x v="2926"/>
    <n v="1000"/>
    <n v="1000"/>
    <x v="0"/>
    <x v="0"/>
    <x v="0"/>
    <n v="1457135846"/>
    <n v="1454543846"/>
    <x v="0"/>
    <n v="24"/>
    <x v="0"/>
    <x v="40"/>
    <n v="100"/>
    <x v="0"/>
    <x v="1"/>
    <x v="40"/>
  </r>
  <r>
    <n v="2929"/>
    <x v="2928"/>
    <x v="2927"/>
    <n v="8000"/>
    <n v="8165.55"/>
    <x v="0"/>
    <x v="0"/>
    <x v="0"/>
    <n v="1401024758"/>
    <n v="1398432758"/>
    <x v="0"/>
    <n v="32"/>
    <x v="0"/>
    <x v="40"/>
    <n v="102.06937499999999"/>
    <x v="0"/>
    <x v="1"/>
    <x v="40"/>
  </r>
  <r>
    <n v="2930"/>
    <x v="2929"/>
    <x v="2928"/>
    <n v="10000"/>
    <n v="10092"/>
    <x v="0"/>
    <x v="1"/>
    <x v="1"/>
    <n v="1431007264"/>
    <n v="1428415264"/>
    <x v="0"/>
    <n v="62"/>
    <x v="0"/>
    <x v="40"/>
    <n v="100.92000000000002"/>
    <x v="0"/>
    <x v="1"/>
    <x v="40"/>
  </r>
  <r>
    <n v="2931"/>
    <x v="2930"/>
    <x v="2929"/>
    <n v="750"/>
    <n v="795"/>
    <x v="0"/>
    <x v="5"/>
    <x v="5"/>
    <n v="1410761280"/>
    <n v="1408604363"/>
    <x v="0"/>
    <n v="9"/>
    <x v="0"/>
    <x v="40"/>
    <n v="106"/>
    <x v="0"/>
    <x v="1"/>
    <x v="40"/>
  </r>
  <r>
    <n v="2932"/>
    <x v="2931"/>
    <x v="2930"/>
    <n v="3100"/>
    <n v="3258"/>
    <x v="0"/>
    <x v="2"/>
    <x v="2"/>
    <n v="1424516400"/>
    <n v="1421812637"/>
    <x v="0"/>
    <n v="38"/>
    <x v="0"/>
    <x v="40"/>
    <n v="105.0967741935484"/>
    <x v="0"/>
    <x v="1"/>
    <x v="40"/>
  </r>
  <r>
    <n v="2933"/>
    <x v="2932"/>
    <x v="2931"/>
    <n v="2500"/>
    <n v="2569"/>
    <x v="0"/>
    <x v="0"/>
    <x v="0"/>
    <n v="1465081053"/>
    <n v="1462489053"/>
    <x v="0"/>
    <n v="54"/>
    <x v="0"/>
    <x v="40"/>
    <n v="102.76"/>
    <x v="0"/>
    <x v="1"/>
    <x v="40"/>
  </r>
  <r>
    <n v="2934"/>
    <x v="2933"/>
    <x v="2932"/>
    <n v="2500"/>
    <n v="2700"/>
    <x v="0"/>
    <x v="5"/>
    <x v="5"/>
    <n v="1402845364"/>
    <n v="1400253364"/>
    <x v="0"/>
    <n v="37"/>
    <x v="0"/>
    <x v="40"/>
    <n v="108"/>
    <x v="0"/>
    <x v="1"/>
    <x v="40"/>
  </r>
  <r>
    <n v="2935"/>
    <x v="2934"/>
    <x v="2933"/>
    <n v="3500"/>
    <n v="3531"/>
    <x v="0"/>
    <x v="0"/>
    <x v="0"/>
    <n v="1472490000"/>
    <n v="1467468008"/>
    <x v="0"/>
    <n v="39"/>
    <x v="0"/>
    <x v="40"/>
    <n v="100.88571428571429"/>
    <x v="0"/>
    <x v="1"/>
    <x v="40"/>
  </r>
  <r>
    <n v="2936"/>
    <x v="2935"/>
    <x v="2934"/>
    <n v="1000"/>
    <n v="1280"/>
    <x v="0"/>
    <x v="0"/>
    <x v="0"/>
    <n v="1413176340"/>
    <n v="1412091423"/>
    <x v="0"/>
    <n v="34"/>
    <x v="0"/>
    <x v="40"/>
    <n v="128"/>
    <x v="0"/>
    <x v="1"/>
    <x v="40"/>
  </r>
  <r>
    <n v="2937"/>
    <x v="2936"/>
    <x v="2935"/>
    <n v="1500"/>
    <n v="2000"/>
    <x v="0"/>
    <x v="1"/>
    <x v="1"/>
    <n v="1405249113"/>
    <n v="1402657113"/>
    <x v="0"/>
    <n v="55"/>
    <x v="0"/>
    <x v="40"/>
    <n v="133.33333333333331"/>
    <x v="0"/>
    <x v="1"/>
    <x v="40"/>
  </r>
  <r>
    <n v="2938"/>
    <x v="2937"/>
    <x v="2936"/>
    <n v="4000"/>
    <n v="4055"/>
    <x v="0"/>
    <x v="0"/>
    <x v="0"/>
    <n v="1422636814"/>
    <n v="1420044814"/>
    <x v="0"/>
    <n v="32"/>
    <x v="0"/>
    <x v="40"/>
    <n v="101.375"/>
    <x v="0"/>
    <x v="1"/>
    <x v="40"/>
  </r>
  <r>
    <n v="2939"/>
    <x v="2938"/>
    <x v="2937"/>
    <n v="8000"/>
    <n v="8230"/>
    <x v="0"/>
    <x v="0"/>
    <x v="0"/>
    <n v="1409187600"/>
    <n v="1406316312"/>
    <x v="0"/>
    <n v="25"/>
    <x v="0"/>
    <x v="40"/>
    <n v="102.875"/>
    <x v="0"/>
    <x v="1"/>
    <x v="40"/>
  </r>
  <r>
    <n v="2940"/>
    <x v="2939"/>
    <x v="2938"/>
    <n v="2500"/>
    <n v="2681"/>
    <x v="0"/>
    <x v="0"/>
    <x v="0"/>
    <n v="1421606018"/>
    <n v="1418150018"/>
    <x v="0"/>
    <n v="33"/>
    <x v="0"/>
    <x v="40"/>
    <n v="107.24000000000001"/>
    <x v="0"/>
    <x v="1"/>
    <x v="40"/>
  </r>
  <r>
    <n v="2941"/>
    <x v="2940"/>
    <x v="2939"/>
    <n v="25000"/>
    <n v="1"/>
    <x v="2"/>
    <x v="0"/>
    <x v="0"/>
    <n v="1425250955"/>
    <n v="1422658955"/>
    <x v="0"/>
    <n v="1"/>
    <x v="1"/>
    <x v="38"/>
    <n v="4.0000000000000001E-3"/>
    <x v="0"/>
    <x v="1"/>
    <x v="38"/>
  </r>
  <r>
    <n v="2942"/>
    <x v="2941"/>
    <x v="2940"/>
    <n v="200000"/>
    <n v="40850"/>
    <x v="2"/>
    <x v="5"/>
    <x v="5"/>
    <n v="1450297080"/>
    <n v="1448565459"/>
    <x v="0"/>
    <n v="202"/>
    <x v="1"/>
    <x v="38"/>
    <n v="20.424999999999997"/>
    <x v="0"/>
    <x v="1"/>
    <x v="38"/>
  </r>
  <r>
    <n v="2943"/>
    <x v="2942"/>
    <x v="2941"/>
    <n v="3000"/>
    <n v="0"/>
    <x v="2"/>
    <x v="0"/>
    <x v="0"/>
    <n v="1428894380"/>
    <n v="1426302380"/>
    <x v="0"/>
    <n v="0"/>
    <x v="1"/>
    <x v="38"/>
    <n v="0"/>
    <x v="0"/>
    <x v="1"/>
    <x v="38"/>
  </r>
  <r>
    <n v="2944"/>
    <x v="2943"/>
    <x v="2942"/>
    <n v="10000"/>
    <n v="100"/>
    <x v="2"/>
    <x v="0"/>
    <x v="0"/>
    <n v="1433714198"/>
    <n v="1431122198"/>
    <x v="0"/>
    <n v="1"/>
    <x v="1"/>
    <x v="38"/>
    <n v="1"/>
    <x v="0"/>
    <x v="1"/>
    <x v="38"/>
  </r>
  <r>
    <n v="2945"/>
    <x v="2944"/>
    <x v="2943"/>
    <n v="50000"/>
    <n v="0"/>
    <x v="2"/>
    <x v="0"/>
    <x v="0"/>
    <n v="1432437660"/>
    <n v="1429845660"/>
    <x v="0"/>
    <n v="0"/>
    <x v="1"/>
    <x v="38"/>
    <n v="0"/>
    <x v="0"/>
    <x v="1"/>
    <x v="38"/>
  </r>
  <r>
    <n v="2946"/>
    <x v="2945"/>
    <x v="2944"/>
    <n v="2000"/>
    <n v="2"/>
    <x v="2"/>
    <x v="1"/>
    <x v="1"/>
    <n v="1471265092"/>
    <n v="1468673092"/>
    <x v="0"/>
    <n v="2"/>
    <x v="1"/>
    <x v="38"/>
    <n v="0.1"/>
    <x v="0"/>
    <x v="1"/>
    <x v="38"/>
  </r>
  <r>
    <n v="2947"/>
    <x v="2946"/>
    <x v="2945"/>
    <n v="25000"/>
    <n v="1072"/>
    <x v="2"/>
    <x v="0"/>
    <x v="0"/>
    <n v="1480007460"/>
    <n v="1475760567"/>
    <x v="0"/>
    <n v="13"/>
    <x v="1"/>
    <x v="38"/>
    <n v="4.2880000000000003"/>
    <x v="0"/>
    <x v="1"/>
    <x v="38"/>
  </r>
  <r>
    <n v="2948"/>
    <x v="2947"/>
    <x v="2946"/>
    <n v="500000"/>
    <n v="24"/>
    <x v="2"/>
    <x v="0"/>
    <x v="0"/>
    <n v="1433259293"/>
    <n v="1428075293"/>
    <x v="0"/>
    <n v="9"/>
    <x v="1"/>
    <x v="38"/>
    <n v="4.8000000000000004E-3"/>
    <x v="0"/>
    <x v="1"/>
    <x v="38"/>
  </r>
  <r>
    <n v="2949"/>
    <x v="2948"/>
    <x v="2947"/>
    <n v="1000"/>
    <n v="25"/>
    <x v="2"/>
    <x v="0"/>
    <x v="0"/>
    <n v="1447965917"/>
    <n v="1445370317"/>
    <x v="0"/>
    <n v="2"/>
    <x v="1"/>
    <x v="38"/>
    <n v="2.5"/>
    <x v="0"/>
    <x v="1"/>
    <x v="38"/>
  </r>
  <r>
    <n v="2950"/>
    <x v="2949"/>
    <x v="2948"/>
    <n v="5000000"/>
    <n v="0"/>
    <x v="2"/>
    <x v="0"/>
    <x v="0"/>
    <n v="1453538752"/>
    <n v="1450946752"/>
    <x v="0"/>
    <n v="0"/>
    <x v="1"/>
    <x v="38"/>
    <n v="0"/>
    <x v="0"/>
    <x v="1"/>
    <x v="38"/>
  </r>
  <r>
    <n v="2951"/>
    <x v="2950"/>
    <x v="2949"/>
    <n v="50000"/>
    <n v="1096"/>
    <x v="1"/>
    <x v="0"/>
    <x v="0"/>
    <n v="1412536573"/>
    <n v="1408648573"/>
    <x v="0"/>
    <n v="58"/>
    <x v="1"/>
    <x v="38"/>
    <n v="2.1919999999999997"/>
    <x v="0"/>
    <x v="1"/>
    <x v="38"/>
  </r>
  <r>
    <n v="2952"/>
    <x v="2951"/>
    <x v="2950"/>
    <n v="20000"/>
    <n v="1605"/>
    <x v="1"/>
    <x v="0"/>
    <x v="0"/>
    <n v="1476676800"/>
    <n v="1473957239"/>
    <x v="0"/>
    <n v="8"/>
    <x v="1"/>
    <x v="38"/>
    <n v="8.0250000000000004"/>
    <x v="0"/>
    <x v="1"/>
    <x v="38"/>
  </r>
  <r>
    <n v="2953"/>
    <x v="2952"/>
    <x v="2951"/>
    <n v="400000"/>
    <n v="605"/>
    <x v="1"/>
    <x v="0"/>
    <x v="0"/>
    <n v="1444330821"/>
    <n v="1441738821"/>
    <x v="0"/>
    <n v="3"/>
    <x v="1"/>
    <x v="38"/>
    <n v="0.15125"/>
    <x v="0"/>
    <x v="1"/>
    <x v="38"/>
  </r>
  <r>
    <n v="2954"/>
    <x v="2953"/>
    <x v="2952"/>
    <n v="15000"/>
    <n v="0"/>
    <x v="1"/>
    <x v="0"/>
    <x v="0"/>
    <n v="1489669203"/>
    <n v="1487944803"/>
    <x v="0"/>
    <n v="0"/>
    <x v="1"/>
    <x v="38"/>
    <n v="0"/>
    <x v="0"/>
    <x v="1"/>
    <x v="38"/>
  </r>
  <r>
    <n v="2955"/>
    <x v="2954"/>
    <x v="2953"/>
    <n v="1200"/>
    <n v="715"/>
    <x v="1"/>
    <x v="0"/>
    <x v="0"/>
    <n v="1434476849"/>
    <n v="1431884849"/>
    <x v="0"/>
    <n v="11"/>
    <x v="1"/>
    <x v="38"/>
    <n v="59.583333333333336"/>
    <x v="0"/>
    <x v="1"/>
    <x v="38"/>
  </r>
  <r>
    <n v="2956"/>
    <x v="2955"/>
    <x v="2954"/>
    <n v="7900"/>
    <n v="1322"/>
    <x v="1"/>
    <x v="0"/>
    <x v="0"/>
    <n v="1462402850"/>
    <n v="1459810850"/>
    <x v="0"/>
    <n v="20"/>
    <x v="1"/>
    <x v="38"/>
    <n v="16.734177215189874"/>
    <x v="0"/>
    <x v="1"/>
    <x v="38"/>
  </r>
  <r>
    <n v="2957"/>
    <x v="2956"/>
    <x v="2955"/>
    <n v="15000"/>
    <n v="280"/>
    <x v="1"/>
    <x v="0"/>
    <x v="0"/>
    <n v="1427498172"/>
    <n v="1422317772"/>
    <x v="0"/>
    <n v="3"/>
    <x v="1"/>
    <x v="38"/>
    <n v="1.8666666666666669"/>
    <x v="0"/>
    <x v="1"/>
    <x v="38"/>
  </r>
  <r>
    <n v="2958"/>
    <x v="2957"/>
    <x v="2956"/>
    <n v="80000"/>
    <n v="0"/>
    <x v="1"/>
    <x v="0"/>
    <x v="0"/>
    <n v="1462729317"/>
    <n v="1457548917"/>
    <x v="0"/>
    <n v="0"/>
    <x v="1"/>
    <x v="38"/>
    <n v="0"/>
    <x v="0"/>
    <x v="1"/>
    <x v="38"/>
  </r>
  <r>
    <n v="2959"/>
    <x v="2958"/>
    <x v="2957"/>
    <n v="10000"/>
    <n v="0"/>
    <x v="1"/>
    <x v="1"/>
    <x v="1"/>
    <n v="1465258325"/>
    <n v="1462666325"/>
    <x v="0"/>
    <n v="0"/>
    <x v="1"/>
    <x v="38"/>
    <n v="0"/>
    <x v="0"/>
    <x v="1"/>
    <x v="38"/>
  </r>
  <r>
    <n v="2960"/>
    <x v="2959"/>
    <x v="2958"/>
    <n v="30000000"/>
    <n v="0"/>
    <x v="1"/>
    <x v="0"/>
    <x v="0"/>
    <n v="1410459023"/>
    <n v="1407867023"/>
    <x v="0"/>
    <n v="0"/>
    <x v="1"/>
    <x v="38"/>
    <n v="0"/>
    <x v="0"/>
    <x v="1"/>
    <x v="38"/>
  </r>
  <r>
    <n v="2961"/>
    <x v="2960"/>
    <x v="2959"/>
    <n v="5000"/>
    <n v="5481"/>
    <x v="0"/>
    <x v="0"/>
    <x v="0"/>
    <n v="1427342400"/>
    <n v="1424927159"/>
    <x v="0"/>
    <n v="108"/>
    <x v="0"/>
    <x v="6"/>
    <n v="109.62"/>
    <x v="0"/>
    <x v="1"/>
    <x v="6"/>
  </r>
  <r>
    <n v="2962"/>
    <x v="2961"/>
    <x v="2960"/>
    <n v="1000"/>
    <n v="1218"/>
    <x v="0"/>
    <x v="0"/>
    <x v="0"/>
    <n v="1425193140"/>
    <n v="1422769906"/>
    <x v="0"/>
    <n v="20"/>
    <x v="0"/>
    <x v="6"/>
    <n v="121.8"/>
    <x v="0"/>
    <x v="1"/>
    <x v="6"/>
  </r>
  <r>
    <n v="2963"/>
    <x v="2962"/>
    <x v="2961"/>
    <n v="10000"/>
    <n v="10685"/>
    <x v="0"/>
    <x v="0"/>
    <x v="0"/>
    <n v="1435835824"/>
    <n v="1433243824"/>
    <x v="0"/>
    <n v="98"/>
    <x v="0"/>
    <x v="6"/>
    <n v="106.85"/>
    <x v="0"/>
    <x v="1"/>
    <x v="6"/>
  </r>
  <r>
    <n v="2964"/>
    <x v="2963"/>
    <x v="2962"/>
    <n v="5000"/>
    <n v="5035.6899999999996"/>
    <x v="0"/>
    <x v="0"/>
    <x v="0"/>
    <n v="1407360720"/>
    <n v="1404769819"/>
    <x v="0"/>
    <n v="196"/>
    <x v="0"/>
    <x v="6"/>
    <n v="100.71379999999999"/>
    <x v="0"/>
    <x v="1"/>
    <x v="6"/>
  </r>
  <r>
    <n v="2965"/>
    <x v="2964"/>
    <x v="2963"/>
    <n v="1500"/>
    <n v="1635"/>
    <x v="0"/>
    <x v="0"/>
    <x v="0"/>
    <n v="1436290233"/>
    <n v="1433698233"/>
    <x v="0"/>
    <n v="39"/>
    <x v="0"/>
    <x v="6"/>
    <n v="109.00000000000001"/>
    <x v="0"/>
    <x v="1"/>
    <x v="6"/>
  </r>
  <r>
    <n v="2966"/>
    <x v="2965"/>
    <x v="2964"/>
    <n v="10000"/>
    <n v="11363"/>
    <x v="0"/>
    <x v="0"/>
    <x v="0"/>
    <n v="1442425412"/>
    <n v="1439833412"/>
    <x v="0"/>
    <n v="128"/>
    <x v="0"/>
    <x v="6"/>
    <n v="113.63000000000001"/>
    <x v="0"/>
    <x v="1"/>
    <x v="6"/>
  </r>
  <r>
    <n v="2967"/>
    <x v="2966"/>
    <x v="2965"/>
    <n v="5000"/>
    <n v="5696"/>
    <x v="0"/>
    <x v="0"/>
    <x v="0"/>
    <n v="1425872692"/>
    <n v="1423284292"/>
    <x v="0"/>
    <n v="71"/>
    <x v="0"/>
    <x v="6"/>
    <n v="113.92"/>
    <x v="0"/>
    <x v="1"/>
    <x v="6"/>
  </r>
  <r>
    <n v="2968"/>
    <x v="2967"/>
    <x v="2966"/>
    <n v="3500"/>
    <n v="3710"/>
    <x v="0"/>
    <x v="0"/>
    <x v="0"/>
    <n v="1471406340"/>
    <n v="1470227660"/>
    <x v="0"/>
    <n v="47"/>
    <x v="0"/>
    <x v="6"/>
    <n v="106"/>
    <x v="0"/>
    <x v="1"/>
    <x v="6"/>
  </r>
  <r>
    <n v="2969"/>
    <x v="2968"/>
    <x v="2967"/>
    <n v="1000"/>
    <n v="1625"/>
    <x v="0"/>
    <x v="5"/>
    <x v="5"/>
    <n v="1430693460"/>
    <n v="1428087153"/>
    <x v="0"/>
    <n v="17"/>
    <x v="0"/>
    <x v="6"/>
    <n v="162.5"/>
    <x v="0"/>
    <x v="1"/>
    <x v="6"/>
  </r>
  <r>
    <n v="2970"/>
    <x v="2969"/>
    <x v="2968"/>
    <n v="6000"/>
    <n v="6360"/>
    <x v="0"/>
    <x v="0"/>
    <x v="0"/>
    <n v="1405699451"/>
    <n v="1403107451"/>
    <x v="0"/>
    <n v="91"/>
    <x v="0"/>
    <x v="6"/>
    <n v="106"/>
    <x v="0"/>
    <x v="1"/>
    <x v="6"/>
  </r>
  <r>
    <n v="2971"/>
    <x v="2970"/>
    <x v="2969"/>
    <n v="3200"/>
    <n v="3205"/>
    <x v="0"/>
    <x v="0"/>
    <x v="0"/>
    <n v="1409500078"/>
    <n v="1406908078"/>
    <x v="0"/>
    <n v="43"/>
    <x v="0"/>
    <x v="6"/>
    <n v="100.15624999999999"/>
    <x v="0"/>
    <x v="1"/>
    <x v="6"/>
  </r>
  <r>
    <n v="2972"/>
    <x v="2971"/>
    <x v="2970"/>
    <n v="2000"/>
    <n v="2107"/>
    <x v="0"/>
    <x v="0"/>
    <x v="0"/>
    <n v="1480899600"/>
    <n v="1479609520"/>
    <x v="0"/>
    <n v="17"/>
    <x v="0"/>
    <x v="6"/>
    <n v="105.35000000000001"/>
    <x v="0"/>
    <x v="1"/>
    <x v="6"/>
  </r>
  <r>
    <n v="2973"/>
    <x v="2972"/>
    <x v="2971"/>
    <n v="5000"/>
    <n v="8740"/>
    <x v="0"/>
    <x v="0"/>
    <x v="0"/>
    <n v="1451620800"/>
    <n v="1449171508"/>
    <x v="0"/>
    <n v="33"/>
    <x v="0"/>
    <x v="6"/>
    <n v="174.8"/>
    <x v="0"/>
    <x v="1"/>
    <x v="6"/>
  </r>
  <r>
    <n v="2974"/>
    <x v="2973"/>
    <x v="2972"/>
    <n v="5000"/>
    <n v="5100"/>
    <x v="0"/>
    <x v="0"/>
    <x v="0"/>
    <n v="1411695300"/>
    <n v="1409275671"/>
    <x v="0"/>
    <n v="87"/>
    <x v="0"/>
    <x v="6"/>
    <n v="102"/>
    <x v="0"/>
    <x v="1"/>
    <x v="6"/>
  </r>
  <r>
    <n v="2975"/>
    <x v="2974"/>
    <x v="2973"/>
    <n v="8000"/>
    <n v="8010"/>
    <x v="0"/>
    <x v="0"/>
    <x v="0"/>
    <n v="1417057200"/>
    <n v="1414599886"/>
    <x v="0"/>
    <n v="113"/>
    <x v="0"/>
    <x v="6"/>
    <n v="100.125"/>
    <x v="0"/>
    <x v="1"/>
    <x v="6"/>
  </r>
  <r>
    <n v="2976"/>
    <x v="2975"/>
    <x v="2974"/>
    <n v="70"/>
    <n v="120"/>
    <x v="0"/>
    <x v="1"/>
    <x v="1"/>
    <n v="1457870400"/>
    <n v="1456421530"/>
    <x v="0"/>
    <n v="14"/>
    <x v="0"/>
    <x v="6"/>
    <n v="171.42857142857142"/>
    <x v="0"/>
    <x v="1"/>
    <x v="6"/>
  </r>
  <r>
    <n v="2977"/>
    <x v="2976"/>
    <x v="2975"/>
    <n v="3000"/>
    <n v="3407"/>
    <x v="0"/>
    <x v="0"/>
    <x v="0"/>
    <n v="1427076840"/>
    <n v="1421960934"/>
    <x v="0"/>
    <n v="30"/>
    <x v="0"/>
    <x v="6"/>
    <n v="113.56666666666666"/>
    <x v="0"/>
    <x v="1"/>
    <x v="6"/>
  </r>
  <r>
    <n v="2978"/>
    <x v="2977"/>
    <x v="2976"/>
    <n v="750"/>
    <n v="971"/>
    <x v="0"/>
    <x v="0"/>
    <x v="0"/>
    <n v="1413784740"/>
    <n v="1412954547"/>
    <x v="0"/>
    <n v="16"/>
    <x v="0"/>
    <x v="6"/>
    <n v="129.46666666666667"/>
    <x v="0"/>
    <x v="1"/>
    <x v="6"/>
  </r>
  <r>
    <n v="2979"/>
    <x v="2978"/>
    <x v="2977"/>
    <n v="5000"/>
    <n v="5070"/>
    <x v="0"/>
    <x v="0"/>
    <x v="0"/>
    <n v="1420524000"/>
    <n v="1419104823"/>
    <x v="0"/>
    <n v="46"/>
    <x v="0"/>
    <x v="6"/>
    <n v="101.4"/>
    <x v="0"/>
    <x v="1"/>
    <x v="6"/>
  </r>
  <r>
    <n v="2980"/>
    <x v="2979"/>
    <x v="2978"/>
    <n v="3000"/>
    <n v="3275"/>
    <x v="0"/>
    <x v="0"/>
    <x v="0"/>
    <n v="1440381600"/>
    <n v="1438639130"/>
    <x v="0"/>
    <n v="24"/>
    <x v="0"/>
    <x v="6"/>
    <n v="109.16666666666666"/>
    <x v="0"/>
    <x v="1"/>
    <x v="6"/>
  </r>
  <r>
    <n v="2981"/>
    <x v="2980"/>
    <x v="2979"/>
    <n v="4000"/>
    <n v="5157"/>
    <x v="0"/>
    <x v="17"/>
    <x v="3"/>
    <n v="1443014756"/>
    <n v="1439126756"/>
    <x v="1"/>
    <n v="97"/>
    <x v="0"/>
    <x v="38"/>
    <n v="128.92500000000001"/>
    <x v="0"/>
    <x v="1"/>
    <x v="38"/>
  </r>
  <r>
    <n v="2982"/>
    <x v="2981"/>
    <x v="2980"/>
    <n v="5000"/>
    <n v="5103"/>
    <x v="0"/>
    <x v="1"/>
    <x v="1"/>
    <n v="1455208143"/>
    <n v="1452616143"/>
    <x v="1"/>
    <n v="59"/>
    <x v="0"/>
    <x v="38"/>
    <n v="102.06"/>
    <x v="0"/>
    <x v="1"/>
    <x v="38"/>
  </r>
  <r>
    <n v="2983"/>
    <x v="2982"/>
    <x v="2981"/>
    <n v="116000"/>
    <n v="169985.91"/>
    <x v="0"/>
    <x v="0"/>
    <x v="0"/>
    <n v="1415722236"/>
    <n v="1410534636"/>
    <x v="1"/>
    <n v="1095"/>
    <x v="0"/>
    <x v="38"/>
    <n v="146.53957758620692"/>
    <x v="0"/>
    <x v="1"/>
    <x v="38"/>
  </r>
  <r>
    <n v="2984"/>
    <x v="2983"/>
    <x v="2982"/>
    <n v="25000"/>
    <n v="25088"/>
    <x v="0"/>
    <x v="0"/>
    <x v="0"/>
    <n v="1472020881"/>
    <n v="1469428881"/>
    <x v="1"/>
    <n v="218"/>
    <x v="0"/>
    <x v="38"/>
    <n v="100.352"/>
    <x v="0"/>
    <x v="1"/>
    <x v="38"/>
  </r>
  <r>
    <n v="2985"/>
    <x v="2984"/>
    <x v="2983"/>
    <n v="10000"/>
    <n v="12165"/>
    <x v="0"/>
    <x v="4"/>
    <x v="4"/>
    <n v="1477886400"/>
    <n v="1476228128"/>
    <x v="0"/>
    <n v="111"/>
    <x v="0"/>
    <x v="38"/>
    <n v="121.64999999999999"/>
    <x v="0"/>
    <x v="1"/>
    <x v="38"/>
  </r>
  <r>
    <n v="2986"/>
    <x v="2985"/>
    <x v="2984"/>
    <n v="2400"/>
    <n v="2532"/>
    <x v="0"/>
    <x v="1"/>
    <x v="1"/>
    <n v="1462100406"/>
    <n v="1456920006"/>
    <x v="0"/>
    <n v="56"/>
    <x v="0"/>
    <x v="38"/>
    <n v="105.5"/>
    <x v="0"/>
    <x v="1"/>
    <x v="38"/>
  </r>
  <r>
    <n v="2987"/>
    <x v="2986"/>
    <x v="2985"/>
    <n v="25000"/>
    <n v="27600.2"/>
    <x v="0"/>
    <x v="0"/>
    <x v="0"/>
    <n v="1476316800"/>
    <n v="1473837751"/>
    <x v="0"/>
    <n v="265"/>
    <x v="0"/>
    <x v="38"/>
    <n v="110.4008"/>
    <x v="0"/>
    <x v="1"/>
    <x v="38"/>
  </r>
  <r>
    <n v="2988"/>
    <x v="2987"/>
    <x v="2986"/>
    <n v="1000"/>
    <n v="1000"/>
    <x v="0"/>
    <x v="1"/>
    <x v="1"/>
    <n v="1466412081"/>
    <n v="1463820081"/>
    <x v="0"/>
    <n v="28"/>
    <x v="0"/>
    <x v="38"/>
    <n v="100"/>
    <x v="0"/>
    <x v="1"/>
    <x v="38"/>
  </r>
  <r>
    <n v="2989"/>
    <x v="2988"/>
    <x v="2987"/>
    <n v="20000"/>
    <n v="35307"/>
    <x v="0"/>
    <x v="0"/>
    <x v="0"/>
    <n v="1450673940"/>
    <n v="1448756962"/>
    <x v="0"/>
    <n v="364"/>
    <x v="0"/>
    <x v="38"/>
    <n v="176.535"/>
    <x v="0"/>
    <x v="1"/>
    <x v="38"/>
  </r>
  <r>
    <n v="2990"/>
    <x v="2989"/>
    <x v="2988"/>
    <n v="10000"/>
    <n v="10000"/>
    <x v="0"/>
    <x v="0"/>
    <x v="0"/>
    <n v="1452174420"/>
    <n v="1449150420"/>
    <x v="0"/>
    <n v="27"/>
    <x v="0"/>
    <x v="38"/>
    <n v="100"/>
    <x v="0"/>
    <x v="1"/>
    <x v="38"/>
  </r>
  <r>
    <n v="2991"/>
    <x v="2990"/>
    <x v="2989"/>
    <n v="8500"/>
    <n v="8780"/>
    <x v="0"/>
    <x v="0"/>
    <x v="0"/>
    <n v="1485547530"/>
    <n v="1483646730"/>
    <x v="0"/>
    <n v="93"/>
    <x v="0"/>
    <x v="38"/>
    <n v="103.29411764705883"/>
    <x v="0"/>
    <x v="1"/>
    <x v="38"/>
  </r>
  <r>
    <n v="2992"/>
    <x v="2991"/>
    <x v="2990"/>
    <n v="3000"/>
    <n v="3135"/>
    <x v="0"/>
    <x v="0"/>
    <x v="0"/>
    <n v="1476037510"/>
    <n v="1473445510"/>
    <x v="0"/>
    <n v="64"/>
    <x v="0"/>
    <x v="38"/>
    <n v="104.5"/>
    <x v="0"/>
    <x v="1"/>
    <x v="38"/>
  </r>
  <r>
    <n v="2993"/>
    <x v="2992"/>
    <x v="2991"/>
    <n v="1000"/>
    <n v="1003"/>
    <x v="0"/>
    <x v="0"/>
    <x v="0"/>
    <n v="1455998867"/>
    <n v="1453406867"/>
    <x v="0"/>
    <n v="22"/>
    <x v="0"/>
    <x v="38"/>
    <n v="100.29999999999998"/>
    <x v="0"/>
    <x v="1"/>
    <x v="38"/>
  </r>
  <r>
    <n v="2994"/>
    <x v="2993"/>
    <x v="2992"/>
    <n v="300"/>
    <n v="1373.24"/>
    <x v="0"/>
    <x v="1"/>
    <x v="1"/>
    <n v="1412335772"/>
    <n v="1409743772"/>
    <x v="0"/>
    <n v="59"/>
    <x v="0"/>
    <x v="38"/>
    <n v="457.74666666666673"/>
    <x v="0"/>
    <x v="1"/>
    <x v="38"/>
  </r>
  <r>
    <n v="2995"/>
    <x v="2994"/>
    <x v="2993"/>
    <n v="15000"/>
    <n v="15744"/>
    <x v="0"/>
    <x v="0"/>
    <x v="0"/>
    <n v="1484841471"/>
    <n v="1482249471"/>
    <x v="0"/>
    <n v="249"/>
    <x v="0"/>
    <x v="38"/>
    <n v="104.96000000000001"/>
    <x v="0"/>
    <x v="1"/>
    <x v="38"/>
  </r>
  <r>
    <n v="2996"/>
    <x v="2995"/>
    <x v="2994"/>
    <n v="35000"/>
    <n v="60180"/>
    <x v="0"/>
    <x v="0"/>
    <x v="0"/>
    <n v="1432677240"/>
    <n v="1427493240"/>
    <x v="0"/>
    <n v="392"/>
    <x v="0"/>
    <x v="38"/>
    <n v="171.94285714285715"/>
    <x v="0"/>
    <x v="1"/>
    <x v="38"/>
  </r>
  <r>
    <n v="2997"/>
    <x v="2996"/>
    <x v="2995"/>
    <n v="10000"/>
    <n v="10373"/>
    <x v="0"/>
    <x v="0"/>
    <x v="0"/>
    <n v="1488171540"/>
    <n v="1486661793"/>
    <x v="0"/>
    <n v="115"/>
    <x v="0"/>
    <x v="38"/>
    <n v="103.73000000000002"/>
    <x v="0"/>
    <x v="1"/>
    <x v="38"/>
  </r>
  <r>
    <n v="2998"/>
    <x v="2997"/>
    <x v="2996"/>
    <n v="50000"/>
    <n v="51514.5"/>
    <x v="0"/>
    <x v="0"/>
    <x v="0"/>
    <n v="1402892700"/>
    <n v="1400474329"/>
    <x v="0"/>
    <n v="433"/>
    <x v="0"/>
    <x v="38"/>
    <n v="103.029"/>
    <x v="0"/>
    <x v="1"/>
    <x v="38"/>
  </r>
  <r>
    <n v="2999"/>
    <x v="2998"/>
    <x v="2997"/>
    <n v="1350"/>
    <n v="1605"/>
    <x v="0"/>
    <x v="0"/>
    <x v="0"/>
    <n v="1488333600"/>
    <n v="1487094360"/>
    <x v="0"/>
    <n v="20"/>
    <x v="0"/>
    <x v="38"/>
    <n v="118.88888888888889"/>
    <x v="0"/>
    <x v="1"/>
    <x v="38"/>
  </r>
  <r>
    <n v="3000"/>
    <x v="2999"/>
    <x v="2998"/>
    <n v="500"/>
    <n v="500"/>
    <x v="0"/>
    <x v="0"/>
    <x v="0"/>
    <n v="1485885600"/>
    <n v="1484682670"/>
    <x v="0"/>
    <n v="8"/>
    <x v="0"/>
    <x v="38"/>
    <n v="100"/>
    <x v="0"/>
    <x v="1"/>
    <x v="38"/>
  </r>
  <r>
    <n v="3001"/>
    <x v="3000"/>
    <x v="2999"/>
    <n v="7214"/>
    <n v="22991.01"/>
    <x v="0"/>
    <x v="0"/>
    <x v="0"/>
    <n v="1468445382"/>
    <n v="1465853382"/>
    <x v="0"/>
    <n v="175"/>
    <x v="0"/>
    <x v="38"/>
    <n v="318.69988910451895"/>
    <x v="0"/>
    <x v="1"/>
    <x v="38"/>
  </r>
  <r>
    <n v="3002"/>
    <x v="3001"/>
    <x v="3000"/>
    <n v="7000"/>
    <n v="7595.43"/>
    <x v="0"/>
    <x v="0"/>
    <x v="0"/>
    <n v="1356552252"/>
    <n v="1353960252"/>
    <x v="0"/>
    <n v="104"/>
    <x v="0"/>
    <x v="38"/>
    <n v="108.50614285714286"/>
    <x v="0"/>
    <x v="1"/>
    <x v="38"/>
  </r>
  <r>
    <n v="3003"/>
    <x v="3002"/>
    <x v="3001"/>
    <n v="3000"/>
    <n v="3035"/>
    <x v="0"/>
    <x v="0"/>
    <x v="0"/>
    <n v="1456811940"/>
    <n v="1454098976"/>
    <x v="0"/>
    <n v="17"/>
    <x v="0"/>
    <x v="38"/>
    <n v="101.16666666666667"/>
    <x v="0"/>
    <x v="1"/>
    <x v="38"/>
  </r>
  <r>
    <n v="3004"/>
    <x v="3003"/>
    <x v="3002"/>
    <n v="40000"/>
    <n v="45126"/>
    <x v="0"/>
    <x v="0"/>
    <x v="0"/>
    <n v="1416089324"/>
    <n v="1413493724"/>
    <x v="0"/>
    <n v="277"/>
    <x v="0"/>
    <x v="38"/>
    <n v="112.815"/>
    <x v="0"/>
    <x v="1"/>
    <x v="38"/>
  </r>
  <r>
    <n v="3005"/>
    <x v="3004"/>
    <x v="3003"/>
    <n v="10600"/>
    <n v="12772.6"/>
    <x v="0"/>
    <x v="0"/>
    <x v="0"/>
    <n v="1412611905"/>
    <n v="1410019905"/>
    <x v="0"/>
    <n v="118"/>
    <x v="0"/>
    <x v="38"/>
    <n v="120.49622641509434"/>
    <x v="0"/>
    <x v="1"/>
    <x v="38"/>
  </r>
  <r>
    <n v="3006"/>
    <x v="3005"/>
    <x v="3004"/>
    <n v="8000"/>
    <n v="8620"/>
    <x v="0"/>
    <x v="5"/>
    <x v="5"/>
    <n v="1418580591"/>
    <n v="1415988591"/>
    <x v="0"/>
    <n v="97"/>
    <x v="0"/>
    <x v="38"/>
    <n v="107.74999999999999"/>
    <x v="0"/>
    <x v="1"/>
    <x v="38"/>
  </r>
  <r>
    <n v="3007"/>
    <x v="3006"/>
    <x v="3005"/>
    <n v="600"/>
    <n v="1080"/>
    <x v="0"/>
    <x v="0"/>
    <x v="0"/>
    <n v="1429938683"/>
    <n v="1428124283"/>
    <x v="0"/>
    <n v="20"/>
    <x v="0"/>
    <x v="38"/>
    <n v="180"/>
    <x v="0"/>
    <x v="1"/>
    <x v="38"/>
  </r>
  <r>
    <n v="3008"/>
    <x v="3007"/>
    <x v="3006"/>
    <n v="3000"/>
    <n v="3035"/>
    <x v="0"/>
    <x v="0"/>
    <x v="0"/>
    <n v="1453352719"/>
    <n v="1450760719"/>
    <x v="0"/>
    <n v="26"/>
    <x v="0"/>
    <x v="38"/>
    <n v="101.16666666666667"/>
    <x v="0"/>
    <x v="1"/>
    <x v="38"/>
  </r>
  <r>
    <n v="3009"/>
    <x v="3008"/>
    <x v="3007"/>
    <n v="25000"/>
    <n v="29939"/>
    <x v="0"/>
    <x v="0"/>
    <x v="0"/>
    <n v="1417012840"/>
    <n v="1414417240"/>
    <x v="0"/>
    <n v="128"/>
    <x v="0"/>
    <x v="38"/>
    <n v="119.756"/>
    <x v="0"/>
    <x v="1"/>
    <x v="38"/>
  </r>
  <r>
    <n v="3010"/>
    <x v="3009"/>
    <x v="3008"/>
    <n v="1500"/>
    <n v="2370"/>
    <x v="0"/>
    <x v="0"/>
    <x v="0"/>
    <n v="1424548719"/>
    <n v="1419364719"/>
    <x v="0"/>
    <n v="15"/>
    <x v="0"/>
    <x v="38"/>
    <n v="158"/>
    <x v="0"/>
    <x v="1"/>
    <x v="38"/>
  </r>
  <r>
    <n v="3011"/>
    <x v="3010"/>
    <x v="3009"/>
    <n v="300"/>
    <n v="371"/>
    <x v="0"/>
    <x v="3"/>
    <x v="3"/>
    <n v="1450911540"/>
    <n v="1448536516"/>
    <x v="0"/>
    <n v="25"/>
    <x v="0"/>
    <x v="38"/>
    <n v="123.66666666666666"/>
    <x v="0"/>
    <x v="1"/>
    <x v="38"/>
  </r>
  <r>
    <n v="3012"/>
    <x v="3011"/>
    <x v="3010"/>
    <n v="4000"/>
    <n v="4685"/>
    <x v="0"/>
    <x v="0"/>
    <x v="0"/>
    <n v="1423587130"/>
    <n v="1421772730"/>
    <x v="0"/>
    <n v="55"/>
    <x v="0"/>
    <x v="38"/>
    <n v="117.12499999999999"/>
    <x v="0"/>
    <x v="1"/>
    <x v="38"/>
  </r>
  <r>
    <n v="3013"/>
    <x v="3012"/>
    <x v="3011"/>
    <n v="10000"/>
    <n v="15696"/>
    <x v="0"/>
    <x v="0"/>
    <x v="0"/>
    <n v="1434917049"/>
    <n v="1432325049"/>
    <x v="0"/>
    <n v="107"/>
    <x v="0"/>
    <x v="38"/>
    <n v="156.96"/>
    <x v="0"/>
    <x v="1"/>
    <x v="38"/>
  </r>
  <r>
    <n v="3014"/>
    <x v="3013"/>
    <x v="3012"/>
    <n v="25000"/>
    <n v="28276"/>
    <x v="0"/>
    <x v="0"/>
    <x v="0"/>
    <n v="1415163600"/>
    <n v="1412737080"/>
    <x v="0"/>
    <n v="557"/>
    <x v="0"/>
    <x v="38"/>
    <n v="113.104"/>
    <x v="0"/>
    <x v="1"/>
    <x v="38"/>
  </r>
  <r>
    <n v="3015"/>
    <x v="3014"/>
    <x v="3013"/>
    <n v="3400"/>
    <n v="3508"/>
    <x v="0"/>
    <x v="0"/>
    <x v="0"/>
    <n v="1402459200"/>
    <n v="1401125238"/>
    <x v="0"/>
    <n v="40"/>
    <x v="0"/>
    <x v="38"/>
    <n v="103.17647058823529"/>
    <x v="0"/>
    <x v="1"/>
    <x v="38"/>
  </r>
  <r>
    <n v="3016"/>
    <x v="3015"/>
    <x v="3014"/>
    <n v="8500"/>
    <n v="8722"/>
    <x v="0"/>
    <x v="0"/>
    <x v="0"/>
    <n v="1405688952"/>
    <n v="1400504952"/>
    <x v="0"/>
    <n v="36"/>
    <x v="0"/>
    <x v="38"/>
    <n v="102.61176470588236"/>
    <x v="0"/>
    <x v="1"/>
    <x v="38"/>
  </r>
  <r>
    <n v="3017"/>
    <x v="3016"/>
    <x v="3015"/>
    <n v="22000"/>
    <n v="23285"/>
    <x v="0"/>
    <x v="0"/>
    <x v="0"/>
    <n v="1408566243"/>
    <n v="1405974243"/>
    <x v="0"/>
    <n v="159"/>
    <x v="0"/>
    <x v="38"/>
    <n v="105.84090909090908"/>
    <x v="0"/>
    <x v="1"/>
    <x v="38"/>
  </r>
  <r>
    <n v="3018"/>
    <x v="3017"/>
    <x v="3016"/>
    <n v="4200"/>
    <n v="4230"/>
    <x v="0"/>
    <x v="6"/>
    <x v="3"/>
    <n v="1437429600"/>
    <n v="1433747376"/>
    <x v="0"/>
    <n v="41"/>
    <x v="0"/>
    <x v="38"/>
    <n v="100.71428571428571"/>
    <x v="0"/>
    <x v="1"/>
    <x v="38"/>
  </r>
  <r>
    <n v="3019"/>
    <x v="3018"/>
    <x v="3017"/>
    <n v="15000"/>
    <n v="18185"/>
    <x v="0"/>
    <x v="0"/>
    <x v="0"/>
    <n v="1401159600"/>
    <n v="1398801620"/>
    <x v="0"/>
    <n v="226"/>
    <x v="0"/>
    <x v="38"/>
    <n v="121.23333333333332"/>
    <x v="0"/>
    <x v="1"/>
    <x v="38"/>
  </r>
  <r>
    <n v="3020"/>
    <x v="3019"/>
    <x v="3018"/>
    <n v="7000"/>
    <n v="7040"/>
    <x v="0"/>
    <x v="0"/>
    <x v="0"/>
    <n v="1439583533"/>
    <n v="1434399533"/>
    <x v="0"/>
    <n v="30"/>
    <x v="0"/>
    <x v="38"/>
    <n v="100.57142857142858"/>
    <x v="0"/>
    <x v="1"/>
    <x v="38"/>
  </r>
  <r>
    <n v="3021"/>
    <x v="3020"/>
    <x v="3019"/>
    <n v="4500"/>
    <n v="5221"/>
    <x v="0"/>
    <x v="0"/>
    <x v="0"/>
    <n v="1479794340"/>
    <n v="1476715869"/>
    <x v="0"/>
    <n v="103"/>
    <x v="0"/>
    <x v="38"/>
    <n v="116.02222222222223"/>
    <x v="0"/>
    <x v="1"/>
    <x v="38"/>
  </r>
  <r>
    <n v="3022"/>
    <x v="3021"/>
    <x v="3020"/>
    <n v="10000"/>
    <n v="10088"/>
    <x v="0"/>
    <x v="0"/>
    <x v="0"/>
    <n v="1472338409"/>
    <n v="1468450409"/>
    <x v="0"/>
    <n v="62"/>
    <x v="0"/>
    <x v="38"/>
    <n v="100.88"/>
    <x v="0"/>
    <x v="1"/>
    <x v="38"/>
  </r>
  <r>
    <n v="3023"/>
    <x v="3022"/>
    <x v="3021"/>
    <n v="700"/>
    <n v="721"/>
    <x v="0"/>
    <x v="1"/>
    <x v="1"/>
    <n v="1434039186"/>
    <n v="1430151186"/>
    <x v="0"/>
    <n v="6"/>
    <x v="0"/>
    <x v="38"/>
    <n v="103"/>
    <x v="0"/>
    <x v="1"/>
    <x v="38"/>
  </r>
  <r>
    <n v="3024"/>
    <x v="3023"/>
    <x v="3022"/>
    <n v="5000"/>
    <n v="12321"/>
    <x v="0"/>
    <x v="0"/>
    <x v="0"/>
    <n v="1349567475"/>
    <n v="1346975475"/>
    <x v="0"/>
    <n v="182"/>
    <x v="0"/>
    <x v="38"/>
    <n v="246.42"/>
    <x v="0"/>
    <x v="1"/>
    <x v="38"/>
  </r>
  <r>
    <n v="3025"/>
    <x v="3024"/>
    <x v="3023"/>
    <n v="2500"/>
    <n v="7555"/>
    <x v="0"/>
    <x v="1"/>
    <x v="1"/>
    <n v="1401465600"/>
    <n v="1399032813"/>
    <x v="0"/>
    <n v="145"/>
    <x v="0"/>
    <x v="38"/>
    <n v="302.2"/>
    <x v="0"/>
    <x v="1"/>
    <x v="38"/>
  </r>
  <r>
    <n v="3026"/>
    <x v="3025"/>
    <x v="3024"/>
    <n v="900"/>
    <n v="1290"/>
    <x v="0"/>
    <x v="1"/>
    <x v="1"/>
    <n v="1488538892"/>
    <n v="1487329292"/>
    <x v="0"/>
    <n v="25"/>
    <x v="0"/>
    <x v="38"/>
    <n v="143.33333333333334"/>
    <x v="0"/>
    <x v="1"/>
    <x v="38"/>
  </r>
  <r>
    <n v="3027"/>
    <x v="3026"/>
    <x v="3025"/>
    <n v="40000"/>
    <n v="52576"/>
    <x v="0"/>
    <x v="0"/>
    <x v="0"/>
    <n v="1426866851"/>
    <n v="1424278451"/>
    <x v="0"/>
    <n v="320"/>
    <x v="0"/>
    <x v="38"/>
    <n v="131.44"/>
    <x v="0"/>
    <x v="1"/>
    <x v="38"/>
  </r>
  <r>
    <n v="3028"/>
    <x v="3027"/>
    <x v="3026"/>
    <n v="5000"/>
    <n v="8401"/>
    <x v="0"/>
    <x v="0"/>
    <x v="0"/>
    <n v="1471242025"/>
    <n v="1468650025"/>
    <x v="0"/>
    <n v="99"/>
    <x v="0"/>
    <x v="38"/>
    <n v="168.01999999999998"/>
    <x v="0"/>
    <x v="1"/>
    <x v="38"/>
  </r>
  <r>
    <n v="3029"/>
    <x v="3028"/>
    <x v="3027"/>
    <n v="30000"/>
    <n v="32903"/>
    <x v="0"/>
    <x v="0"/>
    <x v="0"/>
    <n v="1416285300"/>
    <n v="1413824447"/>
    <x v="0"/>
    <n v="348"/>
    <x v="0"/>
    <x v="38"/>
    <n v="109.67666666666666"/>
    <x v="0"/>
    <x v="1"/>
    <x v="38"/>
  </r>
  <r>
    <n v="3030"/>
    <x v="3029"/>
    <x v="3028"/>
    <n v="1750"/>
    <n v="1867"/>
    <x v="0"/>
    <x v="0"/>
    <x v="0"/>
    <n v="1442426171"/>
    <n v="1439834171"/>
    <x v="0"/>
    <n v="41"/>
    <x v="0"/>
    <x v="38"/>
    <n v="106.6857142857143"/>
    <x v="0"/>
    <x v="1"/>
    <x v="38"/>
  </r>
  <r>
    <n v="3031"/>
    <x v="3030"/>
    <x v="3029"/>
    <n v="1500"/>
    <n v="1500"/>
    <x v="0"/>
    <x v="0"/>
    <x v="0"/>
    <n v="1476479447"/>
    <n v="1471295447"/>
    <x v="0"/>
    <n v="29"/>
    <x v="0"/>
    <x v="38"/>
    <n v="100"/>
    <x v="0"/>
    <x v="1"/>
    <x v="38"/>
  </r>
  <r>
    <n v="3032"/>
    <x v="3031"/>
    <x v="3030"/>
    <n v="1000"/>
    <n v="1272"/>
    <x v="0"/>
    <x v="0"/>
    <x v="0"/>
    <n v="1441933459"/>
    <n v="1439341459"/>
    <x v="0"/>
    <n v="25"/>
    <x v="0"/>
    <x v="38"/>
    <n v="127.2"/>
    <x v="0"/>
    <x v="1"/>
    <x v="38"/>
  </r>
  <r>
    <n v="3033"/>
    <x v="3032"/>
    <x v="3031"/>
    <n v="3000"/>
    <n v="4396"/>
    <x v="0"/>
    <x v="0"/>
    <x v="0"/>
    <n v="1471487925"/>
    <n v="1468895925"/>
    <x v="0"/>
    <n v="23"/>
    <x v="0"/>
    <x v="38"/>
    <n v="146.53333333333333"/>
    <x v="0"/>
    <x v="1"/>
    <x v="38"/>
  </r>
  <r>
    <n v="3034"/>
    <x v="3033"/>
    <x v="3032"/>
    <n v="100000"/>
    <n v="112536"/>
    <x v="0"/>
    <x v="0"/>
    <x v="0"/>
    <n v="1477972740"/>
    <n v="1475326255"/>
    <x v="0"/>
    <n v="1260"/>
    <x v="0"/>
    <x v="38"/>
    <n v="112.53599999999999"/>
    <x v="0"/>
    <x v="1"/>
    <x v="38"/>
  </r>
  <r>
    <n v="3035"/>
    <x v="3034"/>
    <x v="3033"/>
    <n v="25000"/>
    <n v="27196.71"/>
    <x v="0"/>
    <x v="0"/>
    <x v="0"/>
    <n v="1367674009"/>
    <n v="1365082009"/>
    <x v="0"/>
    <n v="307"/>
    <x v="0"/>
    <x v="38"/>
    <n v="108.78684000000001"/>
    <x v="0"/>
    <x v="1"/>
    <x v="38"/>
  </r>
  <r>
    <n v="3036"/>
    <x v="3035"/>
    <x v="3034"/>
    <n v="25000"/>
    <n v="31683"/>
    <x v="0"/>
    <x v="0"/>
    <x v="0"/>
    <n v="1376654340"/>
    <n v="1373568644"/>
    <x v="0"/>
    <n v="329"/>
    <x v="0"/>
    <x v="38"/>
    <n v="126.732"/>
    <x v="0"/>
    <x v="1"/>
    <x v="38"/>
  </r>
  <r>
    <n v="3037"/>
    <x v="3036"/>
    <x v="3035"/>
    <n v="500"/>
    <n v="1066"/>
    <x v="0"/>
    <x v="0"/>
    <x v="0"/>
    <n v="1285995540"/>
    <n v="1279574773"/>
    <x v="0"/>
    <n v="32"/>
    <x v="0"/>
    <x v="38"/>
    <n v="213.20000000000002"/>
    <x v="0"/>
    <x v="1"/>
    <x v="38"/>
  </r>
  <r>
    <n v="3038"/>
    <x v="3037"/>
    <x v="3036"/>
    <n v="1000"/>
    <n v="1005"/>
    <x v="0"/>
    <x v="0"/>
    <x v="0"/>
    <n v="1457071397"/>
    <n v="1451887397"/>
    <x v="0"/>
    <n v="27"/>
    <x v="0"/>
    <x v="38"/>
    <n v="100.49999999999999"/>
    <x v="0"/>
    <x v="1"/>
    <x v="38"/>
  </r>
  <r>
    <n v="3039"/>
    <x v="3038"/>
    <x v="3037"/>
    <n v="20000"/>
    <n v="21742.78"/>
    <x v="0"/>
    <x v="0"/>
    <x v="0"/>
    <n v="1388303940"/>
    <n v="1386011038"/>
    <x v="0"/>
    <n v="236"/>
    <x v="0"/>
    <x v="38"/>
    <n v="108.71389999999998"/>
    <x v="0"/>
    <x v="1"/>
    <x v="38"/>
  </r>
  <r>
    <n v="3040"/>
    <x v="3039"/>
    <x v="3038"/>
    <n v="3000"/>
    <n v="3225"/>
    <x v="0"/>
    <x v="0"/>
    <x v="0"/>
    <n v="1435359600"/>
    <n v="1434999621"/>
    <x v="0"/>
    <n v="42"/>
    <x v="0"/>
    <x v="38"/>
    <n v="107.5"/>
    <x v="0"/>
    <x v="1"/>
    <x v="38"/>
  </r>
  <r>
    <n v="3041"/>
    <x v="3040"/>
    <x v="3039"/>
    <n v="8300"/>
    <n v="9170"/>
    <x v="0"/>
    <x v="0"/>
    <x v="0"/>
    <n v="1453323048"/>
    <n v="1450731048"/>
    <x v="0"/>
    <n v="95"/>
    <x v="0"/>
    <x v="38"/>
    <n v="110.48192771084338"/>
    <x v="0"/>
    <x v="1"/>
    <x v="38"/>
  </r>
  <r>
    <n v="3042"/>
    <x v="3041"/>
    <x v="3040"/>
    <n v="1500"/>
    <n v="1920"/>
    <x v="0"/>
    <x v="1"/>
    <x v="1"/>
    <n v="1444149047"/>
    <n v="1441557047"/>
    <x v="0"/>
    <n v="37"/>
    <x v="0"/>
    <x v="38"/>
    <n v="128"/>
    <x v="0"/>
    <x v="1"/>
    <x v="38"/>
  </r>
  <r>
    <n v="3043"/>
    <x v="3042"/>
    <x v="3041"/>
    <n v="15000"/>
    <n v="16501"/>
    <x v="0"/>
    <x v="5"/>
    <x v="5"/>
    <n v="1429152600"/>
    <n v="1426815699"/>
    <x v="0"/>
    <n v="128"/>
    <x v="0"/>
    <x v="38"/>
    <n v="110.00666666666667"/>
    <x v="0"/>
    <x v="1"/>
    <x v="38"/>
  </r>
  <r>
    <n v="3044"/>
    <x v="3043"/>
    <x v="3042"/>
    <n v="12000"/>
    <n v="13121"/>
    <x v="0"/>
    <x v="0"/>
    <x v="0"/>
    <n v="1454433998"/>
    <n v="1453137998"/>
    <x v="0"/>
    <n v="156"/>
    <x v="0"/>
    <x v="38"/>
    <n v="109.34166666666667"/>
    <x v="0"/>
    <x v="1"/>
    <x v="38"/>
  </r>
  <r>
    <n v="3045"/>
    <x v="3044"/>
    <x v="3043"/>
    <n v="4000"/>
    <n v="5308.26"/>
    <x v="0"/>
    <x v="0"/>
    <x v="0"/>
    <n v="1408679055"/>
    <n v="1406087055"/>
    <x v="0"/>
    <n v="64"/>
    <x v="0"/>
    <x v="38"/>
    <n v="132.70650000000001"/>
    <x v="0"/>
    <x v="1"/>
    <x v="38"/>
  </r>
  <r>
    <n v="3046"/>
    <x v="3045"/>
    <x v="3044"/>
    <n v="7900"/>
    <n v="15077"/>
    <x v="0"/>
    <x v="0"/>
    <x v="0"/>
    <n v="1410324720"/>
    <n v="1407784586"/>
    <x v="0"/>
    <n v="58"/>
    <x v="0"/>
    <x v="38"/>
    <n v="190.84810126582278"/>
    <x v="0"/>
    <x v="1"/>
    <x v="38"/>
  </r>
  <r>
    <n v="3047"/>
    <x v="3046"/>
    <x v="3045"/>
    <n v="500"/>
    <n v="745"/>
    <x v="0"/>
    <x v="0"/>
    <x v="0"/>
    <n v="1461762960"/>
    <n v="1457999054"/>
    <x v="0"/>
    <n v="20"/>
    <x v="0"/>
    <x v="38"/>
    <n v="149"/>
    <x v="0"/>
    <x v="1"/>
    <x v="38"/>
  </r>
  <r>
    <n v="3048"/>
    <x v="3047"/>
    <x v="3046"/>
    <n v="5000"/>
    <n v="8320"/>
    <x v="0"/>
    <x v="0"/>
    <x v="0"/>
    <n v="1420060920"/>
    <n v="1417556262"/>
    <x v="0"/>
    <n v="47"/>
    <x v="0"/>
    <x v="38"/>
    <n v="166.4"/>
    <x v="0"/>
    <x v="1"/>
    <x v="38"/>
  </r>
  <r>
    <n v="3049"/>
    <x v="3048"/>
    <x v="3047"/>
    <n v="3750"/>
    <n v="4000"/>
    <x v="0"/>
    <x v="0"/>
    <x v="0"/>
    <n v="1434241255"/>
    <n v="1431649255"/>
    <x v="0"/>
    <n v="54"/>
    <x v="0"/>
    <x v="38"/>
    <n v="106.66666666666667"/>
    <x v="0"/>
    <x v="1"/>
    <x v="38"/>
  </r>
  <r>
    <n v="3050"/>
    <x v="3049"/>
    <x v="3048"/>
    <n v="600"/>
    <n v="636"/>
    <x v="0"/>
    <x v="0"/>
    <x v="0"/>
    <n v="1462420960"/>
    <n v="1459828960"/>
    <x v="0"/>
    <n v="9"/>
    <x v="0"/>
    <x v="38"/>
    <n v="106"/>
    <x v="0"/>
    <x v="1"/>
    <x v="38"/>
  </r>
  <r>
    <n v="3051"/>
    <x v="3050"/>
    <x v="3049"/>
    <n v="3500"/>
    <n v="827"/>
    <x v="2"/>
    <x v="1"/>
    <x v="1"/>
    <n v="1486547945"/>
    <n v="1483955945"/>
    <x v="1"/>
    <n v="35"/>
    <x v="1"/>
    <x v="38"/>
    <n v="23.62857142857143"/>
    <x v="0"/>
    <x v="1"/>
    <x v="38"/>
  </r>
  <r>
    <n v="3052"/>
    <x v="3051"/>
    <x v="3050"/>
    <n v="50000"/>
    <n v="75"/>
    <x v="2"/>
    <x v="0"/>
    <x v="0"/>
    <n v="1432828740"/>
    <n v="1430237094"/>
    <x v="0"/>
    <n v="2"/>
    <x v="1"/>
    <x v="38"/>
    <n v="0.15"/>
    <x v="0"/>
    <x v="1"/>
    <x v="38"/>
  </r>
  <r>
    <n v="3053"/>
    <x v="3052"/>
    <x v="3051"/>
    <n v="10000"/>
    <n v="40"/>
    <x v="2"/>
    <x v="0"/>
    <x v="0"/>
    <n v="1412222340"/>
    <n v="1407781013"/>
    <x v="0"/>
    <n v="3"/>
    <x v="1"/>
    <x v="38"/>
    <n v="0.4"/>
    <x v="0"/>
    <x v="1"/>
    <x v="38"/>
  </r>
  <r>
    <n v="3054"/>
    <x v="3053"/>
    <x v="3052"/>
    <n v="300"/>
    <n v="0"/>
    <x v="2"/>
    <x v="0"/>
    <x v="0"/>
    <n v="1425258240"/>
    <n v="1422043154"/>
    <x v="0"/>
    <n v="0"/>
    <x v="1"/>
    <x v="38"/>
    <n v="0"/>
    <x v="0"/>
    <x v="1"/>
    <x v="38"/>
  </r>
  <r>
    <n v="3055"/>
    <x v="3054"/>
    <x v="3053"/>
    <n v="20000"/>
    <n v="1"/>
    <x v="2"/>
    <x v="0"/>
    <x v="0"/>
    <n v="1420844390"/>
    <n v="1415660390"/>
    <x v="0"/>
    <n v="1"/>
    <x v="1"/>
    <x v="38"/>
    <n v="5.0000000000000001E-3"/>
    <x v="0"/>
    <x v="1"/>
    <x v="38"/>
  </r>
  <r>
    <n v="3056"/>
    <x v="3055"/>
    <x v="3054"/>
    <n v="25000"/>
    <n v="0"/>
    <x v="2"/>
    <x v="0"/>
    <x v="0"/>
    <n v="1412003784"/>
    <n v="1406819784"/>
    <x v="0"/>
    <n v="0"/>
    <x v="1"/>
    <x v="38"/>
    <n v="0"/>
    <x v="0"/>
    <x v="1"/>
    <x v="38"/>
  </r>
  <r>
    <n v="3057"/>
    <x v="3056"/>
    <x v="3055"/>
    <n v="50000"/>
    <n v="0"/>
    <x v="2"/>
    <x v="1"/>
    <x v="1"/>
    <n v="1459694211"/>
    <n v="1457105811"/>
    <x v="0"/>
    <n v="0"/>
    <x v="1"/>
    <x v="38"/>
    <n v="0"/>
    <x v="0"/>
    <x v="1"/>
    <x v="38"/>
  </r>
  <r>
    <n v="3058"/>
    <x v="3057"/>
    <x v="3056"/>
    <n v="18000"/>
    <n v="3"/>
    <x v="2"/>
    <x v="13"/>
    <x v="3"/>
    <n v="1463734740"/>
    <n v="1459414740"/>
    <x v="0"/>
    <n v="3"/>
    <x v="1"/>
    <x v="38"/>
    <n v="1.6666666666666666E-2"/>
    <x v="0"/>
    <x v="1"/>
    <x v="38"/>
  </r>
  <r>
    <n v="3059"/>
    <x v="3058"/>
    <x v="3057"/>
    <n v="15000"/>
    <n v="451"/>
    <x v="2"/>
    <x v="0"/>
    <x v="0"/>
    <n v="1407536846"/>
    <n v="1404944846"/>
    <x v="0"/>
    <n v="11"/>
    <x v="1"/>
    <x v="38"/>
    <n v="3.0066666666666664"/>
    <x v="0"/>
    <x v="1"/>
    <x v="38"/>
  </r>
  <r>
    <n v="3060"/>
    <x v="3059"/>
    <x v="3058"/>
    <n v="220000"/>
    <n v="335"/>
    <x v="2"/>
    <x v="0"/>
    <x v="0"/>
    <n v="1443422134"/>
    <n v="1440830134"/>
    <x v="0"/>
    <n v="6"/>
    <x v="1"/>
    <x v="38"/>
    <n v="0.15227272727272728"/>
    <x v="0"/>
    <x v="1"/>
    <x v="38"/>
  </r>
  <r>
    <n v="3061"/>
    <x v="3060"/>
    <x v="3059"/>
    <n v="1000000"/>
    <n v="0"/>
    <x v="2"/>
    <x v="0"/>
    <x v="0"/>
    <n v="1407955748"/>
    <n v="1405363748"/>
    <x v="0"/>
    <n v="0"/>
    <x v="1"/>
    <x v="38"/>
    <n v="0"/>
    <x v="0"/>
    <x v="1"/>
    <x v="38"/>
  </r>
  <r>
    <n v="3062"/>
    <x v="3061"/>
    <x v="3060"/>
    <n v="10000"/>
    <n v="6684"/>
    <x v="2"/>
    <x v="0"/>
    <x v="0"/>
    <n v="1443636000"/>
    <n v="1441111892"/>
    <x v="0"/>
    <n v="67"/>
    <x v="1"/>
    <x v="38"/>
    <n v="66.84"/>
    <x v="0"/>
    <x v="1"/>
    <x v="38"/>
  </r>
  <r>
    <n v="3063"/>
    <x v="3062"/>
    <x v="3061"/>
    <n v="3000"/>
    <n v="587"/>
    <x v="2"/>
    <x v="0"/>
    <x v="0"/>
    <n v="1477174138"/>
    <n v="1474150138"/>
    <x v="0"/>
    <n v="23"/>
    <x v="1"/>
    <x v="38"/>
    <n v="19.566666666666666"/>
    <x v="0"/>
    <x v="1"/>
    <x v="38"/>
  </r>
  <r>
    <n v="3064"/>
    <x v="3063"/>
    <x v="3062"/>
    <n v="75000"/>
    <n v="8471"/>
    <x v="2"/>
    <x v="0"/>
    <x v="0"/>
    <n v="1448175540"/>
    <n v="1445483246"/>
    <x v="0"/>
    <n v="72"/>
    <x v="1"/>
    <x v="38"/>
    <n v="11.294666666666666"/>
    <x v="0"/>
    <x v="1"/>
    <x v="38"/>
  </r>
  <r>
    <n v="3065"/>
    <x v="3064"/>
    <x v="3063"/>
    <n v="25000"/>
    <n v="10"/>
    <x v="2"/>
    <x v="0"/>
    <x v="0"/>
    <n v="1406683172"/>
    <n v="1404523172"/>
    <x v="0"/>
    <n v="2"/>
    <x v="1"/>
    <x v="38"/>
    <n v="0.04"/>
    <x v="0"/>
    <x v="1"/>
    <x v="38"/>
  </r>
  <r>
    <n v="3066"/>
    <x v="3065"/>
    <x v="3064"/>
    <n v="350000"/>
    <n v="41950"/>
    <x v="2"/>
    <x v="2"/>
    <x v="2"/>
    <n v="1468128537"/>
    <n v="1465536537"/>
    <x v="0"/>
    <n v="15"/>
    <x v="1"/>
    <x v="38"/>
    <n v="11.985714285714286"/>
    <x v="0"/>
    <x v="1"/>
    <x v="38"/>
  </r>
  <r>
    <n v="3067"/>
    <x v="3066"/>
    <x v="3065"/>
    <n v="8000"/>
    <n v="200"/>
    <x v="2"/>
    <x v="4"/>
    <x v="4"/>
    <n v="1441837879"/>
    <n v="1439245879"/>
    <x v="0"/>
    <n v="1"/>
    <x v="1"/>
    <x v="38"/>
    <n v="2.5"/>
    <x v="0"/>
    <x v="1"/>
    <x v="38"/>
  </r>
  <r>
    <n v="3068"/>
    <x v="3067"/>
    <x v="3066"/>
    <n v="250000"/>
    <n v="175"/>
    <x v="2"/>
    <x v="0"/>
    <x v="0"/>
    <n v="1445013352"/>
    <n v="1442421352"/>
    <x v="0"/>
    <n v="2"/>
    <x v="1"/>
    <x v="38"/>
    <n v="6.9999999999999993E-2"/>
    <x v="0"/>
    <x v="1"/>
    <x v="38"/>
  </r>
  <r>
    <n v="3069"/>
    <x v="3068"/>
    <x v="3067"/>
    <n v="1000"/>
    <n v="141"/>
    <x v="2"/>
    <x v="0"/>
    <x v="0"/>
    <n v="1418587234"/>
    <n v="1415995234"/>
    <x v="0"/>
    <n v="7"/>
    <x v="1"/>
    <x v="38"/>
    <n v="14.099999999999998"/>
    <x v="0"/>
    <x v="1"/>
    <x v="38"/>
  </r>
  <r>
    <n v="3070"/>
    <x v="3069"/>
    <x v="3068"/>
    <n v="10000"/>
    <n v="334"/>
    <x v="2"/>
    <x v="1"/>
    <x v="1"/>
    <n v="1481132169"/>
    <n v="1479317769"/>
    <x v="0"/>
    <n v="16"/>
    <x v="1"/>
    <x v="38"/>
    <n v="3.34"/>
    <x v="0"/>
    <x v="1"/>
    <x v="38"/>
  </r>
  <r>
    <n v="3071"/>
    <x v="3070"/>
    <x v="3069"/>
    <n v="12000"/>
    <n v="7173"/>
    <x v="2"/>
    <x v="0"/>
    <x v="0"/>
    <n v="1429595940"/>
    <n v="1428082481"/>
    <x v="0"/>
    <n v="117"/>
    <x v="1"/>
    <x v="38"/>
    <n v="59.774999999999999"/>
    <x v="0"/>
    <x v="1"/>
    <x v="38"/>
  </r>
  <r>
    <n v="3072"/>
    <x v="3071"/>
    <x v="3070"/>
    <n v="12000"/>
    <n v="2"/>
    <x v="2"/>
    <x v="0"/>
    <x v="0"/>
    <n v="1477791960"/>
    <n v="1476549262"/>
    <x v="0"/>
    <n v="2"/>
    <x v="1"/>
    <x v="38"/>
    <n v="1.6666666666666666E-2"/>
    <x v="0"/>
    <x v="1"/>
    <x v="38"/>
  </r>
  <r>
    <n v="3073"/>
    <x v="3072"/>
    <x v="3071"/>
    <n v="2800000"/>
    <n v="645"/>
    <x v="2"/>
    <x v="0"/>
    <x v="0"/>
    <n v="1434309540"/>
    <n v="1429287900"/>
    <x v="0"/>
    <n v="7"/>
    <x v="1"/>
    <x v="38"/>
    <n v="2.3035714285714284E-2"/>
    <x v="0"/>
    <x v="1"/>
    <x v="38"/>
  </r>
  <r>
    <n v="3074"/>
    <x v="3073"/>
    <x v="3072"/>
    <n v="25000"/>
    <n v="22"/>
    <x v="2"/>
    <x v="6"/>
    <x v="3"/>
    <n v="1457617359"/>
    <n v="1455025359"/>
    <x v="0"/>
    <n v="3"/>
    <x v="1"/>
    <x v="38"/>
    <n v="8.8000000000000009E-2"/>
    <x v="0"/>
    <x v="1"/>
    <x v="38"/>
  </r>
  <r>
    <n v="3075"/>
    <x v="3074"/>
    <x v="3073"/>
    <n v="15000"/>
    <n v="1296"/>
    <x v="2"/>
    <x v="0"/>
    <x v="0"/>
    <n v="1471573640"/>
    <n v="1467253640"/>
    <x v="0"/>
    <n v="20"/>
    <x v="1"/>
    <x v="38"/>
    <n v="8.64"/>
    <x v="0"/>
    <x v="1"/>
    <x v="38"/>
  </r>
  <r>
    <n v="3076"/>
    <x v="3075"/>
    <x v="3074"/>
    <n v="10000"/>
    <n v="1506"/>
    <x v="2"/>
    <x v="0"/>
    <x v="0"/>
    <n v="1444405123"/>
    <n v="1439221123"/>
    <x v="0"/>
    <n v="50"/>
    <x v="1"/>
    <x v="38"/>
    <n v="15.06"/>
    <x v="0"/>
    <x v="1"/>
    <x v="38"/>
  </r>
  <r>
    <n v="3077"/>
    <x v="3076"/>
    <x v="3075"/>
    <n v="22000"/>
    <n v="105"/>
    <x v="2"/>
    <x v="5"/>
    <x v="5"/>
    <n v="1488495478"/>
    <n v="1485903478"/>
    <x v="0"/>
    <n v="2"/>
    <x v="1"/>
    <x v="38"/>
    <n v="0.47727272727272729"/>
    <x v="0"/>
    <x v="1"/>
    <x v="38"/>
  </r>
  <r>
    <n v="3078"/>
    <x v="3077"/>
    <x v="3076"/>
    <n v="60000"/>
    <n v="71"/>
    <x v="2"/>
    <x v="0"/>
    <x v="0"/>
    <n v="1424920795"/>
    <n v="1422328795"/>
    <x v="0"/>
    <n v="3"/>
    <x v="1"/>
    <x v="38"/>
    <n v="0.11833333333333333"/>
    <x v="0"/>
    <x v="1"/>
    <x v="38"/>
  </r>
  <r>
    <n v="3079"/>
    <x v="3078"/>
    <x v="3077"/>
    <n v="1333666"/>
    <n v="11226"/>
    <x v="2"/>
    <x v="0"/>
    <x v="0"/>
    <n v="1427040435"/>
    <n v="1424452035"/>
    <x v="0"/>
    <n v="27"/>
    <x v="1"/>
    <x v="38"/>
    <n v="0.8417399858735245"/>
    <x v="0"/>
    <x v="1"/>
    <x v="38"/>
  </r>
  <r>
    <n v="3080"/>
    <x v="3079"/>
    <x v="3078"/>
    <n v="2000000"/>
    <n v="376"/>
    <x v="2"/>
    <x v="0"/>
    <x v="0"/>
    <n v="1419644444"/>
    <n v="1414456844"/>
    <x v="0"/>
    <n v="7"/>
    <x v="1"/>
    <x v="38"/>
    <n v="1.8799999999999997E-2"/>
    <x v="0"/>
    <x v="1"/>
    <x v="38"/>
  </r>
  <r>
    <n v="3081"/>
    <x v="3080"/>
    <x v="3079"/>
    <n v="1000000"/>
    <n v="2103"/>
    <x v="2"/>
    <x v="0"/>
    <x v="0"/>
    <n v="1442722891"/>
    <n v="1440130891"/>
    <x v="0"/>
    <n v="5"/>
    <x v="1"/>
    <x v="38"/>
    <n v="0.21029999999999999"/>
    <x v="0"/>
    <x v="1"/>
    <x v="38"/>
  </r>
  <r>
    <n v="3082"/>
    <x v="3081"/>
    <x v="3080"/>
    <n v="9000"/>
    <n v="0"/>
    <x v="2"/>
    <x v="0"/>
    <x v="0"/>
    <n v="1447628946"/>
    <n v="1445033346"/>
    <x v="0"/>
    <n v="0"/>
    <x v="1"/>
    <x v="38"/>
    <n v="0"/>
    <x v="0"/>
    <x v="1"/>
    <x v="38"/>
  </r>
  <r>
    <n v="3083"/>
    <x v="3082"/>
    <x v="3081"/>
    <n v="20000"/>
    <n v="56"/>
    <x v="2"/>
    <x v="0"/>
    <x v="0"/>
    <n v="1409547600"/>
    <n v="1406986278"/>
    <x v="0"/>
    <n v="3"/>
    <x v="1"/>
    <x v="38"/>
    <n v="0.27999999999999997"/>
    <x v="0"/>
    <x v="1"/>
    <x v="38"/>
  </r>
  <r>
    <n v="3084"/>
    <x v="3083"/>
    <x v="3082"/>
    <n v="4059"/>
    <n v="470"/>
    <x v="2"/>
    <x v="0"/>
    <x v="0"/>
    <n v="1430851680"/>
    <n v="1428340931"/>
    <x v="0"/>
    <n v="6"/>
    <x v="1"/>
    <x v="38"/>
    <n v="11.57920670115792"/>
    <x v="0"/>
    <x v="1"/>
    <x v="38"/>
  </r>
  <r>
    <n v="3085"/>
    <x v="3084"/>
    <x v="3083"/>
    <n v="25000"/>
    <n v="610"/>
    <x v="2"/>
    <x v="0"/>
    <x v="0"/>
    <n v="1443561159"/>
    <n v="1440969159"/>
    <x v="0"/>
    <n v="9"/>
    <x v="1"/>
    <x v="38"/>
    <n v="2.44"/>
    <x v="0"/>
    <x v="1"/>
    <x v="38"/>
  </r>
  <r>
    <n v="3086"/>
    <x v="3085"/>
    <x v="3084"/>
    <n v="20000"/>
    <n v="50"/>
    <x v="2"/>
    <x v="13"/>
    <x v="3"/>
    <n v="1439827559"/>
    <n v="1434643559"/>
    <x v="0"/>
    <n v="3"/>
    <x v="1"/>
    <x v="38"/>
    <n v="0.25"/>
    <x v="0"/>
    <x v="1"/>
    <x v="38"/>
  </r>
  <r>
    <n v="3087"/>
    <x v="3086"/>
    <x v="3085"/>
    <n v="20000"/>
    <n v="125"/>
    <x v="2"/>
    <x v="0"/>
    <x v="0"/>
    <n v="1482294990"/>
    <n v="1477107390"/>
    <x v="0"/>
    <n v="2"/>
    <x v="1"/>
    <x v="38"/>
    <n v="0.625"/>
    <x v="0"/>
    <x v="1"/>
    <x v="38"/>
  </r>
  <r>
    <n v="3088"/>
    <x v="3087"/>
    <x v="3086"/>
    <n v="65000"/>
    <n v="126"/>
    <x v="2"/>
    <x v="0"/>
    <x v="0"/>
    <n v="1420724460"/>
    <n v="1418046247"/>
    <x v="0"/>
    <n v="3"/>
    <x v="1"/>
    <x v="38"/>
    <n v="0.19384615384615383"/>
    <x v="0"/>
    <x v="1"/>
    <x v="38"/>
  </r>
  <r>
    <n v="3089"/>
    <x v="3088"/>
    <x v="3087"/>
    <n v="25000"/>
    <n v="5854"/>
    <x v="2"/>
    <x v="0"/>
    <x v="0"/>
    <n v="1468029540"/>
    <n v="1465304483"/>
    <x v="0"/>
    <n v="45"/>
    <x v="1"/>
    <x v="38"/>
    <n v="23.416"/>
    <x v="0"/>
    <x v="1"/>
    <x v="38"/>
  </r>
  <r>
    <n v="3090"/>
    <x v="3089"/>
    <x v="3088"/>
    <n v="225000"/>
    <n v="11432"/>
    <x v="2"/>
    <x v="0"/>
    <x v="0"/>
    <n v="1430505545"/>
    <n v="1425325145"/>
    <x v="0"/>
    <n v="9"/>
    <x v="1"/>
    <x v="38"/>
    <n v="5.0808888888888886"/>
    <x v="0"/>
    <x v="1"/>
    <x v="38"/>
  </r>
  <r>
    <n v="3091"/>
    <x v="3090"/>
    <x v="3089"/>
    <n v="5000"/>
    <n v="796"/>
    <x v="2"/>
    <x v="0"/>
    <x v="0"/>
    <n v="1471214743"/>
    <n v="1468622743"/>
    <x v="0"/>
    <n v="9"/>
    <x v="1"/>
    <x v="38"/>
    <n v="15.920000000000002"/>
    <x v="0"/>
    <x v="1"/>
    <x v="38"/>
  </r>
  <r>
    <n v="3092"/>
    <x v="3091"/>
    <x v="3090"/>
    <n v="100000"/>
    <n v="1183.19"/>
    <x v="2"/>
    <x v="0"/>
    <x v="0"/>
    <n v="1444946400"/>
    <n v="1441723912"/>
    <x v="0"/>
    <n v="21"/>
    <x v="1"/>
    <x v="38"/>
    <n v="1.1831900000000002"/>
    <x v="0"/>
    <x v="1"/>
    <x v="38"/>
  </r>
  <r>
    <n v="3093"/>
    <x v="3092"/>
    <x v="3091"/>
    <n v="4000"/>
    <n v="910"/>
    <x v="2"/>
    <x v="5"/>
    <x v="5"/>
    <n v="1401595140"/>
    <n v="1398980941"/>
    <x v="0"/>
    <n v="17"/>
    <x v="1"/>
    <x v="38"/>
    <n v="22.75"/>
    <x v="0"/>
    <x v="1"/>
    <x v="38"/>
  </r>
  <r>
    <n v="3094"/>
    <x v="3093"/>
    <x v="3092"/>
    <n v="100000"/>
    <n v="25"/>
    <x v="2"/>
    <x v="0"/>
    <x v="0"/>
    <n v="1442775956"/>
    <n v="1437591956"/>
    <x v="0"/>
    <n v="1"/>
    <x v="1"/>
    <x v="38"/>
    <n v="2.5000000000000001E-2"/>
    <x v="0"/>
    <x v="1"/>
    <x v="38"/>
  </r>
  <r>
    <n v="3095"/>
    <x v="3094"/>
    <x v="3093"/>
    <n v="14920"/>
    <n v="50"/>
    <x v="2"/>
    <x v="0"/>
    <x v="0"/>
    <n v="1470011780"/>
    <n v="1464827780"/>
    <x v="0"/>
    <n v="1"/>
    <x v="1"/>
    <x v="38"/>
    <n v="0.33512064343163539"/>
    <x v="0"/>
    <x v="1"/>
    <x v="38"/>
  </r>
  <r>
    <n v="3096"/>
    <x v="3095"/>
    <x v="3094"/>
    <n v="20000"/>
    <n v="795"/>
    <x v="2"/>
    <x v="0"/>
    <x v="0"/>
    <n v="1432151326"/>
    <n v="1429559326"/>
    <x v="0"/>
    <n v="14"/>
    <x v="1"/>
    <x v="38"/>
    <n v="3.9750000000000001"/>
    <x v="0"/>
    <x v="1"/>
    <x v="38"/>
  </r>
  <r>
    <n v="3097"/>
    <x v="3096"/>
    <x v="3095"/>
    <n v="10000"/>
    <n v="1715"/>
    <x v="2"/>
    <x v="1"/>
    <x v="1"/>
    <n v="1475848800"/>
    <n v="1474027501"/>
    <x v="0"/>
    <n v="42"/>
    <x v="1"/>
    <x v="38"/>
    <n v="17.150000000000002"/>
    <x v="0"/>
    <x v="1"/>
    <x v="38"/>
  </r>
  <r>
    <n v="3098"/>
    <x v="3097"/>
    <x v="3096"/>
    <n v="48725"/>
    <n v="1758"/>
    <x v="2"/>
    <x v="0"/>
    <x v="0"/>
    <n v="1454890620"/>
    <n v="1450724449"/>
    <x v="0"/>
    <n v="27"/>
    <x v="1"/>
    <x v="38"/>
    <n v="3.6080041046690612"/>
    <x v="0"/>
    <x v="1"/>
    <x v="38"/>
  </r>
  <r>
    <n v="3099"/>
    <x v="3098"/>
    <x v="3097"/>
    <n v="2000"/>
    <n v="278"/>
    <x v="2"/>
    <x v="0"/>
    <x v="0"/>
    <n v="1455251591"/>
    <n v="1452659591"/>
    <x v="0"/>
    <n v="5"/>
    <x v="1"/>
    <x v="38"/>
    <n v="13.900000000000002"/>
    <x v="0"/>
    <x v="1"/>
    <x v="38"/>
  </r>
  <r>
    <n v="3100"/>
    <x v="3099"/>
    <x v="3098"/>
    <n v="12000"/>
    <n v="1827"/>
    <x v="2"/>
    <x v="0"/>
    <x v="0"/>
    <n v="1413816975"/>
    <n v="1411224975"/>
    <x v="0"/>
    <n v="13"/>
    <x v="1"/>
    <x v="38"/>
    <n v="15.225"/>
    <x v="0"/>
    <x v="1"/>
    <x v="38"/>
  </r>
  <r>
    <n v="3101"/>
    <x v="3100"/>
    <x v="3099"/>
    <n v="2500"/>
    <n v="300"/>
    <x v="2"/>
    <x v="6"/>
    <x v="3"/>
    <n v="1437033360"/>
    <n v="1434445937"/>
    <x v="0"/>
    <n v="12"/>
    <x v="1"/>
    <x v="38"/>
    <n v="12"/>
    <x v="0"/>
    <x v="1"/>
    <x v="38"/>
  </r>
  <r>
    <n v="3102"/>
    <x v="3101"/>
    <x v="3100"/>
    <n v="16000"/>
    <n v="6258"/>
    <x v="2"/>
    <x v="1"/>
    <x v="1"/>
    <n v="1471939818"/>
    <n v="1467619818"/>
    <x v="0"/>
    <n v="90"/>
    <x v="1"/>
    <x v="38"/>
    <n v="39.112499999999997"/>
    <x v="0"/>
    <x v="1"/>
    <x v="38"/>
  </r>
  <r>
    <n v="3103"/>
    <x v="3102"/>
    <x v="3101"/>
    <n v="4100"/>
    <n v="11"/>
    <x v="2"/>
    <x v="0"/>
    <x v="0"/>
    <n v="1434080706"/>
    <n v="1428896706"/>
    <x v="0"/>
    <n v="2"/>
    <x v="1"/>
    <x v="38"/>
    <n v="0.26829268292682928"/>
    <x v="0"/>
    <x v="1"/>
    <x v="38"/>
  </r>
  <r>
    <n v="3104"/>
    <x v="3103"/>
    <x v="3102"/>
    <n v="4000"/>
    <n v="1185"/>
    <x v="2"/>
    <x v="2"/>
    <x v="2"/>
    <n v="1422928800"/>
    <n v="1420235311"/>
    <x v="0"/>
    <n v="5"/>
    <x v="1"/>
    <x v="38"/>
    <n v="29.625"/>
    <x v="0"/>
    <x v="1"/>
    <x v="38"/>
  </r>
  <r>
    <n v="3105"/>
    <x v="3104"/>
    <x v="3103"/>
    <n v="5845"/>
    <n v="2476"/>
    <x v="2"/>
    <x v="0"/>
    <x v="0"/>
    <n v="1413694800"/>
    <n v="1408986916"/>
    <x v="0"/>
    <n v="31"/>
    <x v="1"/>
    <x v="38"/>
    <n v="42.360992301112063"/>
    <x v="0"/>
    <x v="1"/>
    <x v="38"/>
  </r>
  <r>
    <n v="3106"/>
    <x v="3105"/>
    <x v="3104"/>
    <n v="1000"/>
    <n v="41"/>
    <x v="2"/>
    <x v="1"/>
    <x v="1"/>
    <n v="1442440800"/>
    <n v="1440497876"/>
    <x v="0"/>
    <n v="4"/>
    <x v="1"/>
    <x v="38"/>
    <n v="4.1000000000000005"/>
    <x v="0"/>
    <x v="1"/>
    <x v="38"/>
  </r>
  <r>
    <n v="3107"/>
    <x v="3106"/>
    <x v="3105"/>
    <n v="40000"/>
    <n v="7905"/>
    <x v="2"/>
    <x v="0"/>
    <x v="0"/>
    <n v="1431372751"/>
    <n v="1430767951"/>
    <x v="0"/>
    <n v="29"/>
    <x v="1"/>
    <x v="38"/>
    <n v="19.762499999999999"/>
    <x v="0"/>
    <x v="1"/>
    <x v="38"/>
  </r>
  <r>
    <n v="3108"/>
    <x v="3107"/>
    <x v="3106"/>
    <n v="50000"/>
    <n v="26"/>
    <x v="2"/>
    <x v="0"/>
    <x v="0"/>
    <n v="1430234394"/>
    <n v="1425053994"/>
    <x v="0"/>
    <n v="2"/>
    <x v="1"/>
    <x v="38"/>
    <n v="5.1999999999999998E-2"/>
    <x v="0"/>
    <x v="1"/>
    <x v="38"/>
  </r>
  <r>
    <n v="3109"/>
    <x v="3108"/>
    <x v="3107"/>
    <n v="26500"/>
    <n v="6633"/>
    <x v="2"/>
    <x v="0"/>
    <x v="0"/>
    <n v="1409194810"/>
    <n v="1406170810"/>
    <x v="0"/>
    <n v="114"/>
    <x v="1"/>
    <x v="38"/>
    <n v="25.030188679245285"/>
    <x v="0"/>
    <x v="1"/>
    <x v="38"/>
  </r>
  <r>
    <n v="3110"/>
    <x v="3109"/>
    <x v="3108"/>
    <n v="25000"/>
    <n v="10"/>
    <x v="2"/>
    <x v="0"/>
    <x v="0"/>
    <n v="1487465119"/>
    <n v="1484009119"/>
    <x v="0"/>
    <n v="1"/>
    <x v="1"/>
    <x v="38"/>
    <n v="0.04"/>
    <x v="0"/>
    <x v="1"/>
    <x v="38"/>
  </r>
  <r>
    <n v="3111"/>
    <x v="3110"/>
    <x v="3109"/>
    <n v="20000"/>
    <n v="5328"/>
    <x v="2"/>
    <x v="0"/>
    <x v="0"/>
    <n v="1412432220"/>
    <n v="1409753820"/>
    <x v="0"/>
    <n v="76"/>
    <x v="1"/>
    <x v="38"/>
    <n v="26.640000000000004"/>
    <x v="0"/>
    <x v="1"/>
    <x v="38"/>
  </r>
  <r>
    <n v="3112"/>
    <x v="3111"/>
    <x v="3110"/>
    <n v="11000"/>
    <n v="521"/>
    <x v="2"/>
    <x v="0"/>
    <x v="0"/>
    <n v="1477968934"/>
    <n v="1472784934"/>
    <x v="0"/>
    <n v="9"/>
    <x v="1"/>
    <x v="38"/>
    <n v="4.7363636363636363"/>
    <x v="0"/>
    <x v="1"/>
    <x v="38"/>
  </r>
  <r>
    <n v="3113"/>
    <x v="3112"/>
    <x v="3111"/>
    <n v="109225"/>
    <n v="4635"/>
    <x v="2"/>
    <x v="0"/>
    <x v="0"/>
    <n v="1429291982"/>
    <n v="1426699982"/>
    <x v="0"/>
    <n v="37"/>
    <x v="1"/>
    <x v="38"/>
    <n v="4.2435339894712749"/>
    <x v="0"/>
    <x v="1"/>
    <x v="38"/>
  </r>
  <r>
    <n v="3114"/>
    <x v="3113"/>
    <x v="3112"/>
    <n v="75000"/>
    <n v="0"/>
    <x v="2"/>
    <x v="0"/>
    <x v="0"/>
    <n v="1411312250"/>
    <n v="1406128250"/>
    <x v="0"/>
    <n v="0"/>
    <x v="1"/>
    <x v="38"/>
    <n v="0"/>
    <x v="0"/>
    <x v="1"/>
    <x v="38"/>
  </r>
  <r>
    <n v="3115"/>
    <x v="3114"/>
    <x v="3113"/>
    <n v="10000"/>
    <n v="300"/>
    <x v="2"/>
    <x v="11"/>
    <x v="9"/>
    <n v="1465123427"/>
    <n v="1462531427"/>
    <x v="0"/>
    <n v="1"/>
    <x v="1"/>
    <x v="38"/>
    <n v="3"/>
    <x v="0"/>
    <x v="1"/>
    <x v="38"/>
  </r>
  <r>
    <n v="3116"/>
    <x v="3115"/>
    <x v="3114"/>
    <n v="750"/>
    <n v="430"/>
    <x v="2"/>
    <x v="0"/>
    <x v="0"/>
    <n v="1427890925"/>
    <n v="1426681325"/>
    <x v="0"/>
    <n v="10"/>
    <x v="1"/>
    <x v="38"/>
    <n v="57.333333333333336"/>
    <x v="0"/>
    <x v="1"/>
    <x v="38"/>
  </r>
  <r>
    <n v="3117"/>
    <x v="3116"/>
    <x v="3115"/>
    <n v="1000"/>
    <n v="1"/>
    <x v="2"/>
    <x v="1"/>
    <x v="1"/>
    <n v="1464354720"/>
    <n v="1463648360"/>
    <x v="0"/>
    <n v="1"/>
    <x v="1"/>
    <x v="38"/>
    <n v="0.1"/>
    <x v="0"/>
    <x v="1"/>
    <x v="38"/>
  </r>
  <r>
    <n v="3118"/>
    <x v="3117"/>
    <x v="3116"/>
    <n v="500000"/>
    <n v="1550"/>
    <x v="2"/>
    <x v="11"/>
    <x v="9"/>
    <n v="1467473723"/>
    <n v="1465832123"/>
    <x v="0"/>
    <n v="2"/>
    <x v="1"/>
    <x v="38"/>
    <n v="0.31"/>
    <x v="0"/>
    <x v="1"/>
    <x v="38"/>
  </r>
  <r>
    <n v="3119"/>
    <x v="3118"/>
    <x v="3117"/>
    <n v="10000"/>
    <n v="5"/>
    <x v="2"/>
    <x v="0"/>
    <x v="0"/>
    <n v="1427414732"/>
    <n v="1424826332"/>
    <x v="0"/>
    <n v="1"/>
    <x v="1"/>
    <x v="38"/>
    <n v="0.05"/>
    <x v="0"/>
    <x v="1"/>
    <x v="38"/>
  </r>
  <r>
    <n v="3120"/>
    <x v="3119"/>
    <x v="3118"/>
    <n v="1300000"/>
    <n v="128"/>
    <x v="2"/>
    <x v="9"/>
    <x v="3"/>
    <n v="1462484196"/>
    <n v="1457303796"/>
    <x v="0"/>
    <n v="10"/>
    <x v="1"/>
    <x v="38"/>
    <n v="9.8461538461538465E-3"/>
    <x v="0"/>
    <x v="1"/>
    <x v="38"/>
  </r>
  <r>
    <n v="3121"/>
    <x v="3120"/>
    <x v="3119"/>
    <n v="1500"/>
    <n v="10"/>
    <x v="1"/>
    <x v="5"/>
    <x v="5"/>
    <n v="1411748335"/>
    <n v="1406564335"/>
    <x v="0"/>
    <n v="1"/>
    <x v="1"/>
    <x v="38"/>
    <n v="0.66666666666666674"/>
    <x v="0"/>
    <x v="1"/>
    <x v="38"/>
  </r>
  <r>
    <n v="3122"/>
    <x v="3121"/>
    <x v="3120"/>
    <n v="199"/>
    <n v="116"/>
    <x v="1"/>
    <x v="0"/>
    <x v="0"/>
    <n v="1478733732"/>
    <n v="1478298132"/>
    <x v="0"/>
    <n v="2"/>
    <x v="1"/>
    <x v="38"/>
    <n v="58.291457286432156"/>
    <x v="0"/>
    <x v="1"/>
    <x v="38"/>
  </r>
  <r>
    <n v="3123"/>
    <x v="3122"/>
    <x v="3121"/>
    <n v="125000"/>
    <n v="85192"/>
    <x v="1"/>
    <x v="0"/>
    <x v="0"/>
    <n v="1468108198"/>
    <n v="1465516198"/>
    <x v="0"/>
    <n v="348"/>
    <x v="1"/>
    <x v="38"/>
    <n v="68.153599999999997"/>
    <x v="0"/>
    <x v="1"/>
    <x v="38"/>
  </r>
  <r>
    <n v="3124"/>
    <x v="3123"/>
    <x v="3122"/>
    <n v="800000"/>
    <n v="26"/>
    <x v="1"/>
    <x v="0"/>
    <x v="0"/>
    <n v="1422902601"/>
    <n v="1417718601"/>
    <x v="0"/>
    <n v="4"/>
    <x v="1"/>
    <x v="38"/>
    <n v="3.2499999999999999E-3"/>
    <x v="0"/>
    <x v="1"/>
    <x v="38"/>
  </r>
  <r>
    <n v="3125"/>
    <x v="3124"/>
    <x v="3123"/>
    <n v="1500000"/>
    <n v="0"/>
    <x v="1"/>
    <x v="0"/>
    <x v="0"/>
    <n v="1452142672"/>
    <n v="1449550672"/>
    <x v="0"/>
    <n v="0"/>
    <x v="1"/>
    <x v="38"/>
    <n v="0"/>
    <x v="0"/>
    <x v="1"/>
    <x v="38"/>
  </r>
  <r>
    <n v="3126"/>
    <x v="3125"/>
    <x v="3124"/>
    <n v="25000"/>
    <n v="1040"/>
    <x v="1"/>
    <x v="0"/>
    <x v="0"/>
    <n v="1459121162"/>
    <n v="1456532762"/>
    <x v="0"/>
    <n v="17"/>
    <x v="1"/>
    <x v="38"/>
    <n v="4.16"/>
    <x v="0"/>
    <x v="1"/>
    <x v="38"/>
  </r>
  <r>
    <n v="3127"/>
    <x v="3126"/>
    <x v="3125"/>
    <n v="100000"/>
    <n v="0"/>
    <x v="1"/>
    <x v="0"/>
    <x v="0"/>
    <n v="1425242029"/>
    <n v="1422650029"/>
    <x v="0"/>
    <n v="0"/>
    <x v="1"/>
    <x v="38"/>
    <n v="0"/>
    <x v="0"/>
    <x v="1"/>
    <x v="38"/>
  </r>
  <r>
    <n v="3128"/>
    <x v="3127"/>
    <x v="3126"/>
    <n v="15000"/>
    <n v="16291"/>
    <x v="3"/>
    <x v="0"/>
    <x v="0"/>
    <n v="1489690141"/>
    <n v="1487101741"/>
    <x v="0"/>
    <n v="117"/>
    <x v="1"/>
    <x v="6"/>
    <n v="108.60666666666667"/>
    <x v="0"/>
    <x v="1"/>
    <x v="6"/>
  </r>
  <r>
    <n v="3129"/>
    <x v="3128"/>
    <x v="3127"/>
    <n v="1250"/>
    <n v="10"/>
    <x v="3"/>
    <x v="0"/>
    <x v="0"/>
    <n v="1492542819"/>
    <n v="1489090419"/>
    <x v="0"/>
    <n v="1"/>
    <x v="1"/>
    <x v="6"/>
    <n v="0.8"/>
    <x v="0"/>
    <x v="1"/>
    <x v="6"/>
  </r>
  <r>
    <n v="3130"/>
    <x v="3129"/>
    <x v="3128"/>
    <n v="10000"/>
    <n v="375"/>
    <x v="3"/>
    <x v="0"/>
    <x v="0"/>
    <n v="1492145940"/>
    <n v="1489504916"/>
    <x v="0"/>
    <n v="4"/>
    <x v="1"/>
    <x v="6"/>
    <n v="3.75"/>
    <x v="0"/>
    <x v="1"/>
    <x v="6"/>
  </r>
  <r>
    <n v="3131"/>
    <x v="3130"/>
    <x v="3129"/>
    <n v="4100"/>
    <n v="645"/>
    <x v="3"/>
    <x v="0"/>
    <x v="0"/>
    <n v="1491656045"/>
    <n v="1489067645"/>
    <x v="0"/>
    <n v="12"/>
    <x v="1"/>
    <x v="6"/>
    <n v="15.731707317073171"/>
    <x v="0"/>
    <x v="1"/>
    <x v="6"/>
  </r>
  <r>
    <n v="3132"/>
    <x v="3131"/>
    <x v="3130"/>
    <n v="30000"/>
    <n v="10"/>
    <x v="3"/>
    <x v="0"/>
    <x v="0"/>
    <n v="1492759460"/>
    <n v="1487579060"/>
    <x v="0"/>
    <n v="1"/>
    <x v="1"/>
    <x v="6"/>
    <n v="3.3333333333333333E-2"/>
    <x v="0"/>
    <x v="1"/>
    <x v="6"/>
  </r>
  <r>
    <n v="3133"/>
    <x v="3132"/>
    <x v="3131"/>
    <n v="500"/>
    <n v="540"/>
    <x v="3"/>
    <x v="1"/>
    <x v="1"/>
    <n v="1490358834"/>
    <n v="1487770434"/>
    <x v="0"/>
    <n v="16"/>
    <x v="1"/>
    <x v="6"/>
    <n v="108"/>
    <x v="0"/>
    <x v="1"/>
    <x v="6"/>
  </r>
  <r>
    <n v="3134"/>
    <x v="3133"/>
    <x v="3132"/>
    <n v="1000"/>
    <n v="225"/>
    <x v="3"/>
    <x v="1"/>
    <x v="1"/>
    <n v="1490631419"/>
    <n v="1488820619"/>
    <x v="0"/>
    <n v="12"/>
    <x v="1"/>
    <x v="6"/>
    <n v="22.5"/>
    <x v="0"/>
    <x v="1"/>
    <x v="6"/>
  </r>
  <r>
    <n v="3135"/>
    <x v="3134"/>
    <x v="3133"/>
    <n v="777"/>
    <n v="162"/>
    <x v="3"/>
    <x v="0"/>
    <x v="0"/>
    <n v="1491277121"/>
    <n v="1489376321"/>
    <x v="0"/>
    <n v="7"/>
    <x v="1"/>
    <x v="6"/>
    <n v="20.849420849420849"/>
    <x v="0"/>
    <x v="1"/>
    <x v="6"/>
  </r>
  <r>
    <n v="3136"/>
    <x v="3135"/>
    <x v="3134"/>
    <n v="500"/>
    <n v="639"/>
    <x v="3"/>
    <x v="1"/>
    <x v="1"/>
    <n v="1491001140"/>
    <n v="1487847954"/>
    <x v="0"/>
    <n v="22"/>
    <x v="1"/>
    <x v="6"/>
    <n v="127.8"/>
    <x v="0"/>
    <x v="1"/>
    <x v="6"/>
  </r>
  <r>
    <n v="3137"/>
    <x v="3136"/>
    <x v="3135"/>
    <n v="1500"/>
    <n v="50"/>
    <x v="3"/>
    <x v="0"/>
    <x v="0"/>
    <n v="1493838720"/>
    <n v="1489439669"/>
    <x v="0"/>
    <n v="1"/>
    <x v="1"/>
    <x v="6"/>
    <n v="3.3333333333333335"/>
    <x v="0"/>
    <x v="1"/>
    <x v="6"/>
  </r>
  <r>
    <n v="3138"/>
    <x v="3137"/>
    <x v="3136"/>
    <n v="200"/>
    <n v="0"/>
    <x v="3"/>
    <x v="1"/>
    <x v="1"/>
    <n v="1491233407"/>
    <n v="1489591807"/>
    <x v="0"/>
    <n v="0"/>
    <x v="1"/>
    <x v="6"/>
    <n v="0"/>
    <x v="0"/>
    <x v="1"/>
    <x v="6"/>
  </r>
  <r>
    <n v="3139"/>
    <x v="3138"/>
    <x v="3137"/>
    <n v="50000"/>
    <n v="2700"/>
    <x v="3"/>
    <x v="14"/>
    <x v="10"/>
    <n v="1490416380"/>
    <n v="1487485760"/>
    <x v="0"/>
    <n v="6"/>
    <x v="1"/>
    <x v="6"/>
    <n v="5.4"/>
    <x v="0"/>
    <x v="1"/>
    <x v="6"/>
  </r>
  <r>
    <n v="3140"/>
    <x v="3139"/>
    <x v="3138"/>
    <n v="10000"/>
    <n v="96"/>
    <x v="3"/>
    <x v="6"/>
    <x v="3"/>
    <n v="1491581703"/>
    <n v="1488993303"/>
    <x v="0"/>
    <n v="4"/>
    <x v="1"/>
    <x v="6"/>
    <n v="0.96"/>
    <x v="0"/>
    <x v="1"/>
    <x v="6"/>
  </r>
  <r>
    <n v="3141"/>
    <x v="3140"/>
    <x v="3139"/>
    <n v="500"/>
    <n v="258"/>
    <x v="3"/>
    <x v="9"/>
    <x v="3"/>
    <n v="1492372800"/>
    <n v="1488823488"/>
    <x v="0"/>
    <n v="8"/>
    <x v="1"/>
    <x v="6"/>
    <n v="51.6"/>
    <x v="0"/>
    <x v="1"/>
    <x v="6"/>
  </r>
  <r>
    <n v="3142"/>
    <x v="3141"/>
    <x v="3140"/>
    <n v="2750"/>
    <n v="45"/>
    <x v="3"/>
    <x v="1"/>
    <x v="1"/>
    <n v="1489922339"/>
    <n v="1487333939"/>
    <x v="0"/>
    <n v="3"/>
    <x v="1"/>
    <x v="6"/>
    <n v="1.6363636363636365"/>
    <x v="0"/>
    <x v="1"/>
    <x v="6"/>
  </r>
  <r>
    <n v="3143"/>
    <x v="3142"/>
    <x v="3141"/>
    <n v="700"/>
    <n v="0"/>
    <x v="3"/>
    <x v="1"/>
    <x v="1"/>
    <n v="1491726956"/>
    <n v="1489480556"/>
    <x v="0"/>
    <n v="0"/>
    <x v="1"/>
    <x v="6"/>
    <n v="0"/>
    <x v="0"/>
    <x v="1"/>
    <x v="6"/>
  </r>
  <r>
    <n v="3144"/>
    <x v="3143"/>
    <x v="3142"/>
    <n v="10000"/>
    <n v="7540"/>
    <x v="3"/>
    <x v="0"/>
    <x v="0"/>
    <n v="1489903200"/>
    <n v="1488459307"/>
    <x v="0"/>
    <n v="30"/>
    <x v="1"/>
    <x v="6"/>
    <n v="75.400000000000006"/>
    <x v="0"/>
    <x v="1"/>
    <x v="6"/>
  </r>
  <r>
    <n v="3145"/>
    <x v="3144"/>
    <x v="3143"/>
    <n v="25000"/>
    <n v="0"/>
    <x v="3"/>
    <x v="0"/>
    <x v="0"/>
    <n v="1490659134"/>
    <n v="1485478734"/>
    <x v="0"/>
    <n v="0"/>
    <x v="1"/>
    <x v="6"/>
    <n v="0"/>
    <x v="0"/>
    <x v="1"/>
    <x v="6"/>
  </r>
  <r>
    <n v="3146"/>
    <x v="3145"/>
    <x v="3144"/>
    <n v="50000"/>
    <n v="5250"/>
    <x v="3"/>
    <x v="14"/>
    <x v="10"/>
    <n v="1492356166"/>
    <n v="1488471766"/>
    <x v="0"/>
    <n v="12"/>
    <x v="1"/>
    <x v="6"/>
    <n v="10.5"/>
    <x v="0"/>
    <x v="1"/>
    <x v="6"/>
  </r>
  <r>
    <n v="3147"/>
    <x v="3146"/>
    <x v="3145"/>
    <n v="20000"/>
    <n v="23505"/>
    <x v="0"/>
    <x v="0"/>
    <x v="0"/>
    <n v="1415319355"/>
    <n v="1411859755"/>
    <x v="1"/>
    <n v="213"/>
    <x v="0"/>
    <x v="6"/>
    <n v="117.52499999999999"/>
    <x v="0"/>
    <x v="1"/>
    <x v="6"/>
  </r>
  <r>
    <n v="3148"/>
    <x v="3147"/>
    <x v="3146"/>
    <n v="1800"/>
    <n v="2361"/>
    <x v="0"/>
    <x v="0"/>
    <x v="0"/>
    <n v="1412136000"/>
    <n v="1410278284"/>
    <x v="1"/>
    <n v="57"/>
    <x v="0"/>
    <x v="6"/>
    <n v="131.16666666666669"/>
    <x v="0"/>
    <x v="1"/>
    <x v="6"/>
  </r>
  <r>
    <n v="3149"/>
    <x v="3148"/>
    <x v="3147"/>
    <n v="1250"/>
    <n v="1300"/>
    <x v="0"/>
    <x v="0"/>
    <x v="0"/>
    <n v="1354845600"/>
    <n v="1352766300"/>
    <x v="1"/>
    <n v="25"/>
    <x v="0"/>
    <x v="6"/>
    <n v="104"/>
    <x v="0"/>
    <x v="1"/>
    <x v="6"/>
  </r>
  <r>
    <n v="3150"/>
    <x v="3149"/>
    <x v="3148"/>
    <n v="3500"/>
    <n v="3535"/>
    <x v="0"/>
    <x v="0"/>
    <x v="0"/>
    <n v="1295928000"/>
    <n v="1288160403"/>
    <x v="1"/>
    <n v="104"/>
    <x v="0"/>
    <x v="6"/>
    <n v="101"/>
    <x v="0"/>
    <x v="1"/>
    <x v="6"/>
  </r>
  <r>
    <n v="3151"/>
    <x v="3150"/>
    <x v="3149"/>
    <n v="3500"/>
    <n v="3514"/>
    <x v="0"/>
    <x v="0"/>
    <x v="0"/>
    <n v="1410379774"/>
    <n v="1407787774"/>
    <x v="1"/>
    <n v="34"/>
    <x v="0"/>
    <x v="6"/>
    <n v="100.4"/>
    <x v="0"/>
    <x v="1"/>
    <x v="6"/>
  </r>
  <r>
    <n v="3152"/>
    <x v="3151"/>
    <x v="3150"/>
    <n v="2200"/>
    <n v="2331"/>
    <x v="0"/>
    <x v="1"/>
    <x v="1"/>
    <n v="1383425367"/>
    <n v="1380833367"/>
    <x v="1"/>
    <n v="67"/>
    <x v="0"/>
    <x v="6"/>
    <n v="105.95454545454545"/>
    <x v="0"/>
    <x v="1"/>
    <x v="6"/>
  </r>
  <r>
    <n v="3153"/>
    <x v="3152"/>
    <x v="3151"/>
    <n v="3000"/>
    <n v="10067.5"/>
    <x v="0"/>
    <x v="0"/>
    <x v="0"/>
    <n v="1304225940"/>
    <n v="1301542937"/>
    <x v="1"/>
    <n v="241"/>
    <x v="0"/>
    <x v="6"/>
    <n v="335.58333333333337"/>
    <x v="0"/>
    <x v="1"/>
    <x v="6"/>
  </r>
  <r>
    <n v="3154"/>
    <x v="3153"/>
    <x v="3152"/>
    <n v="7000"/>
    <n v="7905"/>
    <x v="0"/>
    <x v="0"/>
    <x v="0"/>
    <n v="1333310458"/>
    <n v="1330722058"/>
    <x v="1"/>
    <n v="123"/>
    <x v="0"/>
    <x v="6"/>
    <n v="112.92857142857142"/>
    <x v="0"/>
    <x v="1"/>
    <x v="6"/>
  </r>
  <r>
    <n v="3155"/>
    <x v="3154"/>
    <x v="3153"/>
    <n v="5000"/>
    <n v="9425.23"/>
    <x v="0"/>
    <x v="1"/>
    <x v="1"/>
    <n v="1356004725"/>
    <n v="1353412725"/>
    <x v="1"/>
    <n v="302"/>
    <x v="0"/>
    <x v="6"/>
    <n v="188.50460000000001"/>
    <x v="0"/>
    <x v="1"/>
    <x v="6"/>
  </r>
  <r>
    <n v="3156"/>
    <x v="3155"/>
    <x v="3154"/>
    <n v="5500"/>
    <n v="5600"/>
    <x v="0"/>
    <x v="0"/>
    <x v="0"/>
    <n v="1338591144"/>
    <n v="1335567144"/>
    <x v="1"/>
    <n v="89"/>
    <x v="0"/>
    <x v="6"/>
    <n v="101.81818181818181"/>
    <x v="0"/>
    <x v="1"/>
    <x v="6"/>
  </r>
  <r>
    <n v="3157"/>
    <x v="3156"/>
    <x v="3155"/>
    <n v="4000"/>
    <n v="4040"/>
    <x v="0"/>
    <x v="0"/>
    <x v="0"/>
    <n v="1405746000"/>
    <n v="1404932105"/>
    <x v="1"/>
    <n v="41"/>
    <x v="0"/>
    <x v="6"/>
    <n v="101"/>
    <x v="0"/>
    <x v="1"/>
    <x v="6"/>
  </r>
  <r>
    <n v="3158"/>
    <x v="3157"/>
    <x v="3156"/>
    <n v="5000"/>
    <n v="5700"/>
    <x v="0"/>
    <x v="0"/>
    <x v="0"/>
    <n v="1374523752"/>
    <n v="1371931752"/>
    <x v="1"/>
    <n v="69"/>
    <x v="0"/>
    <x v="6"/>
    <n v="113.99999999999999"/>
    <x v="0"/>
    <x v="1"/>
    <x v="6"/>
  </r>
  <r>
    <n v="3159"/>
    <x v="3158"/>
    <x v="3157"/>
    <n v="1500"/>
    <n v="2002.22"/>
    <x v="0"/>
    <x v="0"/>
    <x v="0"/>
    <n v="1326927600"/>
    <n v="1323221761"/>
    <x v="1"/>
    <n v="52"/>
    <x v="0"/>
    <x v="6"/>
    <n v="133.48133333333334"/>
    <x v="0"/>
    <x v="1"/>
    <x v="6"/>
  </r>
  <r>
    <n v="3160"/>
    <x v="3159"/>
    <x v="3158"/>
    <n v="4500"/>
    <n v="4569"/>
    <x v="0"/>
    <x v="0"/>
    <x v="0"/>
    <n v="1407905940"/>
    <n v="1405923687"/>
    <x v="1"/>
    <n v="57"/>
    <x v="0"/>
    <x v="6"/>
    <n v="101.53333333333335"/>
    <x v="0"/>
    <x v="1"/>
    <x v="6"/>
  </r>
  <r>
    <n v="3161"/>
    <x v="3160"/>
    <x v="3159"/>
    <n v="2000"/>
    <n v="2102"/>
    <x v="0"/>
    <x v="1"/>
    <x v="1"/>
    <n v="1413377522"/>
    <n v="1410785522"/>
    <x v="1"/>
    <n v="74"/>
    <x v="0"/>
    <x v="6"/>
    <n v="105.1"/>
    <x v="0"/>
    <x v="1"/>
    <x v="6"/>
  </r>
  <r>
    <n v="3162"/>
    <x v="3161"/>
    <x v="3160"/>
    <n v="4000"/>
    <n v="5086"/>
    <x v="0"/>
    <x v="0"/>
    <x v="0"/>
    <n v="1404698400"/>
    <n v="1402331262"/>
    <x v="1"/>
    <n v="63"/>
    <x v="0"/>
    <x v="6"/>
    <n v="127.15"/>
    <x v="0"/>
    <x v="1"/>
    <x v="6"/>
  </r>
  <r>
    <n v="3163"/>
    <x v="3162"/>
    <x v="3161"/>
    <n v="13000"/>
    <n v="14450"/>
    <x v="0"/>
    <x v="0"/>
    <x v="0"/>
    <n v="1402855525"/>
    <n v="1400263525"/>
    <x v="1"/>
    <n v="72"/>
    <x v="0"/>
    <x v="6"/>
    <n v="111.15384615384616"/>
    <x v="0"/>
    <x v="1"/>
    <x v="6"/>
  </r>
  <r>
    <n v="3164"/>
    <x v="3163"/>
    <x v="3162"/>
    <n v="2500"/>
    <n v="2669"/>
    <x v="0"/>
    <x v="0"/>
    <x v="0"/>
    <n v="1402341615"/>
    <n v="1399490415"/>
    <x v="1"/>
    <n v="71"/>
    <x v="0"/>
    <x v="6"/>
    <n v="106.76"/>
    <x v="0"/>
    <x v="1"/>
    <x v="6"/>
  </r>
  <r>
    <n v="3165"/>
    <x v="3164"/>
    <x v="3163"/>
    <n v="750"/>
    <n v="1220"/>
    <x v="0"/>
    <x v="0"/>
    <x v="0"/>
    <n v="1304395140"/>
    <n v="1302493760"/>
    <x v="1"/>
    <n v="21"/>
    <x v="0"/>
    <x v="6"/>
    <n v="162.66666666666666"/>
    <x v="0"/>
    <x v="1"/>
    <x v="6"/>
  </r>
  <r>
    <n v="3166"/>
    <x v="3165"/>
    <x v="3164"/>
    <n v="35000"/>
    <n v="56079.83"/>
    <x v="0"/>
    <x v="0"/>
    <x v="0"/>
    <n v="1416988740"/>
    <n v="1414514153"/>
    <x v="1"/>
    <n v="930"/>
    <x v="0"/>
    <x v="6"/>
    <n v="160.22808571428573"/>
    <x v="0"/>
    <x v="1"/>
    <x v="6"/>
  </r>
  <r>
    <n v="3167"/>
    <x v="3166"/>
    <x v="3165"/>
    <n v="3000"/>
    <n v="3485"/>
    <x v="0"/>
    <x v="0"/>
    <x v="0"/>
    <n v="1406952781"/>
    <n v="1405743181"/>
    <x v="1"/>
    <n v="55"/>
    <x v="0"/>
    <x v="6"/>
    <n v="116.16666666666666"/>
    <x v="0"/>
    <x v="1"/>
    <x v="6"/>
  </r>
  <r>
    <n v="3168"/>
    <x v="3167"/>
    <x v="3166"/>
    <n v="2500"/>
    <n v="3105"/>
    <x v="0"/>
    <x v="0"/>
    <x v="0"/>
    <n v="1402696800"/>
    <n v="1399948353"/>
    <x v="1"/>
    <n v="61"/>
    <x v="0"/>
    <x v="6"/>
    <n v="124.2"/>
    <x v="0"/>
    <x v="1"/>
    <x v="6"/>
  </r>
  <r>
    <n v="3169"/>
    <x v="3168"/>
    <x v="3167"/>
    <n v="8000"/>
    <n v="8241"/>
    <x v="0"/>
    <x v="0"/>
    <x v="0"/>
    <n v="1386910740"/>
    <n v="1384364561"/>
    <x v="1"/>
    <n v="82"/>
    <x v="0"/>
    <x v="6"/>
    <n v="103.01249999999999"/>
    <x v="0"/>
    <x v="1"/>
    <x v="6"/>
  </r>
  <r>
    <n v="3170"/>
    <x v="3169"/>
    <x v="3168"/>
    <n v="2000"/>
    <n v="2245"/>
    <x v="0"/>
    <x v="0"/>
    <x v="0"/>
    <n v="1404273600"/>
    <n v="1401414944"/>
    <x v="1"/>
    <n v="71"/>
    <x v="0"/>
    <x v="6"/>
    <n v="112.25"/>
    <x v="0"/>
    <x v="1"/>
    <x v="6"/>
  </r>
  <r>
    <n v="3171"/>
    <x v="3170"/>
    <x v="3169"/>
    <n v="7000"/>
    <n v="7617"/>
    <x v="0"/>
    <x v="1"/>
    <x v="1"/>
    <n v="1462545358"/>
    <n v="1459953358"/>
    <x v="1"/>
    <n v="117"/>
    <x v="0"/>
    <x v="6"/>
    <n v="108.8142857142857"/>
    <x v="0"/>
    <x v="1"/>
    <x v="6"/>
  </r>
  <r>
    <n v="3172"/>
    <x v="3171"/>
    <x v="3170"/>
    <n v="2000"/>
    <n v="2300"/>
    <x v="0"/>
    <x v="0"/>
    <x v="0"/>
    <n v="1329240668"/>
    <n v="1326648668"/>
    <x v="1"/>
    <n v="29"/>
    <x v="0"/>
    <x v="6"/>
    <n v="114.99999999999999"/>
    <x v="0"/>
    <x v="1"/>
    <x v="6"/>
  </r>
  <r>
    <n v="3173"/>
    <x v="3172"/>
    <x v="3171"/>
    <n v="10000"/>
    <n v="10300"/>
    <x v="0"/>
    <x v="0"/>
    <x v="0"/>
    <n v="1411765492"/>
    <n v="1409173492"/>
    <x v="1"/>
    <n v="74"/>
    <x v="0"/>
    <x v="6"/>
    <n v="103"/>
    <x v="0"/>
    <x v="1"/>
    <x v="6"/>
  </r>
  <r>
    <n v="3174"/>
    <x v="3173"/>
    <x v="3172"/>
    <n v="3000"/>
    <n v="3034"/>
    <x v="0"/>
    <x v="0"/>
    <x v="0"/>
    <n v="1408999508"/>
    <n v="1407789908"/>
    <x v="1"/>
    <n v="23"/>
    <x v="0"/>
    <x v="6"/>
    <n v="101.13333333333334"/>
    <x v="0"/>
    <x v="1"/>
    <x v="6"/>
  </r>
  <r>
    <n v="3175"/>
    <x v="3174"/>
    <x v="3173"/>
    <n v="5000"/>
    <n v="5478"/>
    <x v="0"/>
    <x v="0"/>
    <x v="0"/>
    <n v="1297977427"/>
    <n v="1292793427"/>
    <x v="1"/>
    <n v="60"/>
    <x v="0"/>
    <x v="6"/>
    <n v="109.55999999999999"/>
    <x v="0"/>
    <x v="1"/>
    <x v="6"/>
  </r>
  <r>
    <n v="3176"/>
    <x v="3175"/>
    <x v="3174"/>
    <n v="1900"/>
    <n v="2182"/>
    <x v="0"/>
    <x v="0"/>
    <x v="0"/>
    <n v="1376838000"/>
    <n v="1374531631"/>
    <x v="1"/>
    <n v="55"/>
    <x v="0"/>
    <x v="6"/>
    <n v="114.8421052631579"/>
    <x v="0"/>
    <x v="1"/>
    <x v="6"/>
  </r>
  <r>
    <n v="3177"/>
    <x v="3176"/>
    <x v="3175"/>
    <n v="2500"/>
    <n v="2935"/>
    <x v="0"/>
    <x v="0"/>
    <x v="0"/>
    <n v="1403366409"/>
    <n v="1400774409"/>
    <x v="1"/>
    <n v="51"/>
    <x v="0"/>
    <x v="6"/>
    <n v="117.39999999999999"/>
    <x v="0"/>
    <x v="1"/>
    <x v="6"/>
  </r>
  <r>
    <n v="3178"/>
    <x v="3177"/>
    <x v="3176"/>
    <n v="1500"/>
    <n v="2576"/>
    <x v="0"/>
    <x v="1"/>
    <x v="1"/>
    <n v="1405521075"/>
    <n v="1402929075"/>
    <x v="1"/>
    <n v="78"/>
    <x v="0"/>
    <x v="6"/>
    <n v="171.73333333333335"/>
    <x v="0"/>
    <x v="1"/>
    <x v="6"/>
  </r>
  <r>
    <n v="3179"/>
    <x v="3178"/>
    <x v="3177"/>
    <n v="4200"/>
    <n v="4794.82"/>
    <x v="0"/>
    <x v="0"/>
    <x v="0"/>
    <n v="1367859071"/>
    <n v="1365699071"/>
    <x v="1"/>
    <n v="62"/>
    <x v="0"/>
    <x v="6"/>
    <n v="114.16238095238094"/>
    <x v="0"/>
    <x v="1"/>
    <x v="6"/>
  </r>
  <r>
    <n v="3180"/>
    <x v="3179"/>
    <x v="3178"/>
    <n v="1200"/>
    <n v="1437"/>
    <x v="0"/>
    <x v="1"/>
    <x v="1"/>
    <n v="1403258049"/>
    <n v="1400666049"/>
    <x v="1"/>
    <n v="45"/>
    <x v="0"/>
    <x v="6"/>
    <n v="119.75"/>
    <x v="0"/>
    <x v="1"/>
    <x v="6"/>
  </r>
  <r>
    <n v="3181"/>
    <x v="3180"/>
    <x v="3179"/>
    <n v="500"/>
    <n v="545"/>
    <x v="0"/>
    <x v="1"/>
    <x v="1"/>
    <n v="1402848000"/>
    <n v="1400570787"/>
    <x v="1"/>
    <n v="15"/>
    <x v="0"/>
    <x v="6"/>
    <n v="109.00000000000001"/>
    <x v="0"/>
    <x v="1"/>
    <x v="6"/>
  </r>
  <r>
    <n v="3182"/>
    <x v="3181"/>
    <x v="3180"/>
    <n v="7000"/>
    <n v="7062"/>
    <x v="0"/>
    <x v="0"/>
    <x v="0"/>
    <n v="1328029200"/>
    <n v="1323211621"/>
    <x v="1"/>
    <n v="151"/>
    <x v="0"/>
    <x v="6"/>
    <n v="100.88571428571429"/>
    <x v="0"/>
    <x v="1"/>
    <x v="6"/>
  </r>
  <r>
    <n v="3183"/>
    <x v="3182"/>
    <x v="3181"/>
    <n v="2500"/>
    <n v="2725"/>
    <x v="0"/>
    <x v="0"/>
    <x v="0"/>
    <n v="1377284669"/>
    <n v="1375729469"/>
    <x v="1"/>
    <n v="68"/>
    <x v="0"/>
    <x v="6"/>
    <n v="109.00000000000001"/>
    <x v="0"/>
    <x v="1"/>
    <x v="6"/>
  </r>
  <r>
    <n v="3184"/>
    <x v="3183"/>
    <x v="3182"/>
    <n v="4300"/>
    <n v="4610"/>
    <x v="0"/>
    <x v="0"/>
    <x v="0"/>
    <n v="1404258631"/>
    <n v="1401666631"/>
    <x v="1"/>
    <n v="46"/>
    <x v="0"/>
    <x v="6"/>
    <n v="107.20930232558139"/>
    <x v="0"/>
    <x v="1"/>
    <x v="6"/>
  </r>
  <r>
    <n v="3185"/>
    <x v="3184"/>
    <x v="3183"/>
    <n v="1000"/>
    <n v="1000"/>
    <x v="0"/>
    <x v="1"/>
    <x v="1"/>
    <n v="1405553241"/>
    <n v="1404948441"/>
    <x v="1"/>
    <n v="24"/>
    <x v="0"/>
    <x v="6"/>
    <n v="100"/>
    <x v="0"/>
    <x v="1"/>
    <x v="6"/>
  </r>
  <r>
    <n v="3186"/>
    <x v="3185"/>
    <x v="3184"/>
    <n v="3200"/>
    <n v="3270"/>
    <x v="0"/>
    <x v="1"/>
    <x v="1"/>
    <n v="1410901200"/>
    <n v="1408313438"/>
    <x v="1"/>
    <n v="70"/>
    <x v="0"/>
    <x v="6"/>
    <n v="102.18750000000001"/>
    <x v="0"/>
    <x v="1"/>
    <x v="6"/>
  </r>
  <r>
    <n v="3187"/>
    <x v="3186"/>
    <x v="3185"/>
    <n v="15000"/>
    <n v="17444"/>
    <x v="0"/>
    <x v="0"/>
    <x v="0"/>
    <n v="1407167973"/>
    <n v="1405439973"/>
    <x v="1"/>
    <n v="244"/>
    <x v="0"/>
    <x v="6"/>
    <n v="116.29333333333334"/>
    <x v="0"/>
    <x v="1"/>
    <x v="6"/>
  </r>
  <r>
    <n v="3188"/>
    <x v="3187"/>
    <x v="3186"/>
    <n v="200"/>
    <n v="130"/>
    <x v="2"/>
    <x v="1"/>
    <x v="1"/>
    <n v="1433930302"/>
    <n v="1432115902"/>
    <x v="0"/>
    <n v="9"/>
    <x v="1"/>
    <x v="40"/>
    <n v="65"/>
    <x v="0"/>
    <x v="1"/>
    <x v="40"/>
  </r>
  <r>
    <n v="3189"/>
    <x v="3188"/>
    <x v="3187"/>
    <n v="55000"/>
    <n v="6780"/>
    <x v="2"/>
    <x v="11"/>
    <x v="9"/>
    <n v="1432455532"/>
    <n v="1429863532"/>
    <x v="0"/>
    <n v="19"/>
    <x v="1"/>
    <x v="40"/>
    <n v="12.327272727272726"/>
    <x v="0"/>
    <x v="1"/>
    <x v="40"/>
  </r>
  <r>
    <n v="3190"/>
    <x v="3189"/>
    <x v="3188"/>
    <n v="4000"/>
    <n v="0"/>
    <x v="2"/>
    <x v="5"/>
    <x v="5"/>
    <n v="1481258275"/>
    <n v="1478662675"/>
    <x v="0"/>
    <n v="0"/>
    <x v="1"/>
    <x v="40"/>
    <n v="0"/>
    <x v="0"/>
    <x v="1"/>
    <x v="40"/>
  </r>
  <r>
    <n v="3191"/>
    <x v="3190"/>
    <x v="3189"/>
    <n v="3750"/>
    <n v="151"/>
    <x v="2"/>
    <x v="0"/>
    <x v="0"/>
    <n v="1471370869"/>
    <n v="1466186869"/>
    <x v="0"/>
    <n v="4"/>
    <x v="1"/>
    <x v="40"/>
    <n v="4.0266666666666664"/>
    <x v="0"/>
    <x v="1"/>
    <x v="40"/>
  </r>
  <r>
    <n v="3192"/>
    <x v="3191"/>
    <x v="3190"/>
    <n v="10000"/>
    <n v="102"/>
    <x v="2"/>
    <x v="1"/>
    <x v="1"/>
    <n v="1425160800"/>
    <n v="1421274859"/>
    <x v="0"/>
    <n v="8"/>
    <x v="1"/>
    <x v="40"/>
    <n v="1.02"/>
    <x v="0"/>
    <x v="1"/>
    <x v="40"/>
  </r>
  <r>
    <n v="3193"/>
    <x v="3192"/>
    <x v="3191"/>
    <n v="5000"/>
    <n v="587"/>
    <x v="2"/>
    <x v="1"/>
    <x v="1"/>
    <n v="1424474056"/>
    <n v="1420586056"/>
    <x v="0"/>
    <n v="24"/>
    <x v="1"/>
    <x v="40"/>
    <n v="11.74"/>
    <x v="0"/>
    <x v="1"/>
    <x v="40"/>
  </r>
  <r>
    <n v="3194"/>
    <x v="3193"/>
    <x v="3192"/>
    <n v="11000"/>
    <n v="0"/>
    <x v="2"/>
    <x v="0"/>
    <x v="0"/>
    <n v="1437960598"/>
    <n v="1435368598"/>
    <x v="0"/>
    <n v="0"/>
    <x v="1"/>
    <x v="40"/>
    <n v="0"/>
    <x v="0"/>
    <x v="1"/>
    <x v="40"/>
  </r>
  <r>
    <n v="3195"/>
    <x v="3194"/>
    <x v="3193"/>
    <n v="3500"/>
    <n v="2070"/>
    <x v="2"/>
    <x v="0"/>
    <x v="0"/>
    <n v="1423750542"/>
    <n v="1421158542"/>
    <x v="0"/>
    <n v="39"/>
    <x v="1"/>
    <x v="40"/>
    <n v="59.142857142857139"/>
    <x v="0"/>
    <x v="1"/>
    <x v="40"/>
  </r>
  <r>
    <n v="3196"/>
    <x v="3195"/>
    <x v="3194"/>
    <n v="3000000"/>
    <n v="1800"/>
    <x v="2"/>
    <x v="0"/>
    <x v="0"/>
    <n v="1438437600"/>
    <n v="1433254875"/>
    <x v="0"/>
    <n v="6"/>
    <x v="1"/>
    <x v="40"/>
    <n v="0.06"/>
    <x v="0"/>
    <x v="1"/>
    <x v="40"/>
  </r>
  <r>
    <n v="3197"/>
    <x v="3196"/>
    <x v="3195"/>
    <n v="10000"/>
    <n v="1145"/>
    <x v="2"/>
    <x v="10"/>
    <x v="8"/>
    <n v="1423050618"/>
    <n v="1420458618"/>
    <x v="0"/>
    <n v="4"/>
    <x v="1"/>
    <x v="40"/>
    <n v="11.450000000000001"/>
    <x v="0"/>
    <x v="1"/>
    <x v="40"/>
  </r>
  <r>
    <n v="3198"/>
    <x v="3197"/>
    <x v="3196"/>
    <n v="30000"/>
    <n v="110"/>
    <x v="2"/>
    <x v="8"/>
    <x v="7"/>
    <n v="1424081477"/>
    <n v="1420798277"/>
    <x v="0"/>
    <n v="3"/>
    <x v="1"/>
    <x v="40"/>
    <n v="0.36666666666666664"/>
    <x v="0"/>
    <x v="1"/>
    <x v="40"/>
  </r>
  <r>
    <n v="3199"/>
    <x v="3198"/>
    <x v="3197"/>
    <n v="5000"/>
    <n v="2608"/>
    <x v="2"/>
    <x v="0"/>
    <x v="0"/>
    <n v="1410037200"/>
    <n v="1407435418"/>
    <x v="0"/>
    <n v="53"/>
    <x v="1"/>
    <x v="40"/>
    <n v="52.16"/>
    <x v="0"/>
    <x v="1"/>
    <x v="40"/>
  </r>
  <r>
    <n v="3200"/>
    <x v="3199"/>
    <x v="3198"/>
    <n v="50000"/>
    <n v="1"/>
    <x v="2"/>
    <x v="0"/>
    <x v="0"/>
    <n v="1461994440"/>
    <n v="1459410101"/>
    <x v="0"/>
    <n v="1"/>
    <x v="1"/>
    <x v="40"/>
    <n v="2E-3"/>
    <x v="0"/>
    <x v="1"/>
    <x v="40"/>
  </r>
  <r>
    <n v="3201"/>
    <x v="3200"/>
    <x v="3199"/>
    <n v="2000"/>
    <n v="25"/>
    <x v="2"/>
    <x v="1"/>
    <x v="1"/>
    <n v="1409509477"/>
    <n v="1407695077"/>
    <x v="0"/>
    <n v="2"/>
    <x v="1"/>
    <x v="40"/>
    <n v="1.25"/>
    <x v="0"/>
    <x v="1"/>
    <x v="40"/>
  </r>
  <r>
    <n v="3202"/>
    <x v="3201"/>
    <x v="3200"/>
    <n v="5000"/>
    <n v="2726"/>
    <x v="2"/>
    <x v="0"/>
    <x v="0"/>
    <n v="1450072740"/>
    <n v="1445027346"/>
    <x v="0"/>
    <n v="25"/>
    <x v="1"/>
    <x v="40"/>
    <n v="54.52"/>
    <x v="0"/>
    <x v="1"/>
    <x v="40"/>
  </r>
  <r>
    <n v="3203"/>
    <x v="3202"/>
    <x v="3201"/>
    <n v="1000"/>
    <n v="250"/>
    <x v="2"/>
    <x v="0"/>
    <x v="0"/>
    <n v="1443224622"/>
    <n v="1440632622"/>
    <x v="0"/>
    <n v="6"/>
    <x v="1"/>
    <x v="40"/>
    <n v="25"/>
    <x v="0"/>
    <x v="1"/>
    <x v="40"/>
  </r>
  <r>
    <n v="3204"/>
    <x v="3203"/>
    <x v="3202"/>
    <n v="500"/>
    <n v="0"/>
    <x v="2"/>
    <x v="0"/>
    <x v="0"/>
    <n v="1437149640"/>
    <n v="1434558479"/>
    <x v="0"/>
    <n v="0"/>
    <x v="1"/>
    <x v="40"/>
    <n v="0"/>
    <x v="0"/>
    <x v="1"/>
    <x v="40"/>
  </r>
  <r>
    <n v="3205"/>
    <x v="3204"/>
    <x v="3203"/>
    <n v="8000"/>
    <n v="273"/>
    <x v="2"/>
    <x v="1"/>
    <x v="1"/>
    <n v="1430470772"/>
    <n v="1427878772"/>
    <x v="0"/>
    <n v="12"/>
    <x v="1"/>
    <x v="40"/>
    <n v="3.4125000000000001"/>
    <x v="0"/>
    <x v="1"/>
    <x v="40"/>
  </r>
  <r>
    <n v="3206"/>
    <x v="3205"/>
    <x v="3204"/>
    <n v="5000"/>
    <n v="0"/>
    <x v="2"/>
    <x v="0"/>
    <x v="0"/>
    <n v="1442644651"/>
    <n v="1440052651"/>
    <x v="0"/>
    <n v="0"/>
    <x v="1"/>
    <x v="40"/>
    <n v="0"/>
    <x v="0"/>
    <x v="1"/>
    <x v="40"/>
  </r>
  <r>
    <n v="3207"/>
    <x v="3206"/>
    <x v="3205"/>
    <n v="5500"/>
    <n v="2550"/>
    <x v="2"/>
    <x v="0"/>
    <x v="0"/>
    <n v="1429767607"/>
    <n v="1424587207"/>
    <x v="0"/>
    <n v="36"/>
    <x v="1"/>
    <x v="40"/>
    <n v="46.36363636363636"/>
    <x v="0"/>
    <x v="1"/>
    <x v="40"/>
  </r>
  <r>
    <n v="3208"/>
    <x v="3207"/>
    <x v="3206"/>
    <n v="5000"/>
    <n v="5175"/>
    <x v="0"/>
    <x v="0"/>
    <x v="0"/>
    <n v="1406557877"/>
    <n v="1404743477"/>
    <x v="1"/>
    <n v="82"/>
    <x v="0"/>
    <x v="6"/>
    <n v="103.49999999999999"/>
    <x v="0"/>
    <x v="1"/>
    <x v="6"/>
  </r>
  <r>
    <n v="3209"/>
    <x v="3208"/>
    <x v="3207"/>
    <n v="9500"/>
    <n v="11335.7"/>
    <x v="0"/>
    <x v="0"/>
    <x v="0"/>
    <n v="1403305200"/>
    <n v="1400512658"/>
    <x v="1"/>
    <n v="226"/>
    <x v="0"/>
    <x v="6"/>
    <n v="119.32315789473684"/>
    <x v="0"/>
    <x v="1"/>
    <x v="6"/>
  </r>
  <r>
    <n v="3210"/>
    <x v="3209"/>
    <x v="3208"/>
    <n v="3000"/>
    <n v="3773"/>
    <x v="0"/>
    <x v="0"/>
    <x v="0"/>
    <n v="1338523140"/>
    <n v="1334442519"/>
    <x v="1"/>
    <n v="60"/>
    <x v="0"/>
    <x v="6"/>
    <n v="125.76666666666667"/>
    <x v="0"/>
    <x v="1"/>
    <x v="6"/>
  </r>
  <r>
    <n v="3211"/>
    <x v="3210"/>
    <x v="3209"/>
    <n v="23000"/>
    <n v="27541"/>
    <x v="0"/>
    <x v="0"/>
    <x v="0"/>
    <n v="1408068000"/>
    <n v="1405346680"/>
    <x v="1"/>
    <n v="322"/>
    <x v="0"/>
    <x v="6"/>
    <n v="119.74347826086958"/>
    <x v="0"/>
    <x v="1"/>
    <x v="6"/>
  </r>
  <r>
    <n v="3212"/>
    <x v="3211"/>
    <x v="3210"/>
    <n v="4000"/>
    <n v="5050"/>
    <x v="0"/>
    <x v="0"/>
    <x v="0"/>
    <n v="1407524751"/>
    <n v="1404932751"/>
    <x v="1"/>
    <n v="94"/>
    <x v="0"/>
    <x v="6"/>
    <n v="126.25"/>
    <x v="0"/>
    <x v="1"/>
    <x v="6"/>
  </r>
  <r>
    <n v="3213"/>
    <x v="3212"/>
    <x v="3211"/>
    <n v="6000"/>
    <n v="6007"/>
    <x v="0"/>
    <x v="1"/>
    <x v="1"/>
    <n v="1437934759"/>
    <n v="1434478759"/>
    <x v="1"/>
    <n v="47"/>
    <x v="0"/>
    <x v="6"/>
    <n v="100.11666666666667"/>
    <x v="0"/>
    <x v="1"/>
    <x v="6"/>
  </r>
  <r>
    <n v="3214"/>
    <x v="3213"/>
    <x v="3212"/>
    <n v="12000"/>
    <n v="12256"/>
    <x v="0"/>
    <x v="1"/>
    <x v="1"/>
    <n v="1452038100"/>
    <n v="1448823673"/>
    <x v="1"/>
    <n v="115"/>
    <x v="0"/>
    <x v="6"/>
    <n v="102.13333333333334"/>
    <x v="0"/>
    <x v="1"/>
    <x v="6"/>
  </r>
  <r>
    <n v="3215"/>
    <x v="3214"/>
    <x v="3213"/>
    <n v="35000"/>
    <n v="35123"/>
    <x v="0"/>
    <x v="0"/>
    <x v="0"/>
    <n v="1441857540"/>
    <n v="1438617471"/>
    <x v="1"/>
    <n v="134"/>
    <x v="0"/>
    <x v="6"/>
    <n v="100.35142857142858"/>
    <x v="0"/>
    <x v="1"/>
    <x v="6"/>
  </r>
  <r>
    <n v="3216"/>
    <x v="3215"/>
    <x v="3214"/>
    <n v="2000"/>
    <n v="2001"/>
    <x v="0"/>
    <x v="1"/>
    <x v="1"/>
    <n v="1436625000"/>
    <n v="1433934371"/>
    <x v="1"/>
    <n v="35"/>
    <x v="0"/>
    <x v="6"/>
    <n v="100.05"/>
    <x v="0"/>
    <x v="1"/>
    <x v="6"/>
  </r>
  <r>
    <n v="3217"/>
    <x v="3216"/>
    <x v="3215"/>
    <n v="4500"/>
    <n v="5221"/>
    <x v="0"/>
    <x v="0"/>
    <x v="0"/>
    <n v="1478264784"/>
    <n v="1475672784"/>
    <x v="1"/>
    <n v="104"/>
    <x v="0"/>
    <x v="6"/>
    <n v="116.02222222222223"/>
    <x v="0"/>
    <x v="1"/>
    <x v="6"/>
  </r>
  <r>
    <n v="3218"/>
    <x v="3217"/>
    <x v="3216"/>
    <n v="12000"/>
    <n v="12252"/>
    <x v="0"/>
    <x v="1"/>
    <x v="1"/>
    <n v="1419984000"/>
    <n v="1417132986"/>
    <x v="1"/>
    <n v="184"/>
    <x v="0"/>
    <x v="6"/>
    <n v="102.1"/>
    <x v="0"/>
    <x v="1"/>
    <x v="6"/>
  </r>
  <r>
    <n v="3219"/>
    <x v="3218"/>
    <x v="3217"/>
    <n v="20000"/>
    <n v="20022"/>
    <x v="0"/>
    <x v="0"/>
    <x v="0"/>
    <n v="1427063747"/>
    <n v="1424043347"/>
    <x v="1"/>
    <n v="119"/>
    <x v="0"/>
    <x v="6"/>
    <n v="100.11000000000001"/>
    <x v="0"/>
    <x v="1"/>
    <x v="6"/>
  </r>
  <r>
    <n v="3220"/>
    <x v="3219"/>
    <x v="3218"/>
    <n v="15000"/>
    <n v="15126"/>
    <x v="0"/>
    <x v="0"/>
    <x v="0"/>
    <n v="1489352400"/>
    <n v="1486411204"/>
    <x v="1"/>
    <n v="59"/>
    <x v="0"/>
    <x v="6"/>
    <n v="100.84"/>
    <x v="0"/>
    <x v="1"/>
    <x v="6"/>
  </r>
  <r>
    <n v="3221"/>
    <x v="3220"/>
    <x v="3219"/>
    <n v="4000"/>
    <n v="4137"/>
    <x v="0"/>
    <x v="1"/>
    <x v="1"/>
    <n v="1436114603"/>
    <n v="1433090603"/>
    <x v="1"/>
    <n v="113"/>
    <x v="0"/>
    <x v="6"/>
    <n v="103.42499999999998"/>
    <x v="0"/>
    <x v="1"/>
    <x v="6"/>
  </r>
  <r>
    <n v="3222"/>
    <x v="3221"/>
    <x v="3220"/>
    <n v="2500"/>
    <n v="3120"/>
    <x v="0"/>
    <x v="0"/>
    <x v="0"/>
    <n v="1445722140"/>
    <n v="1443016697"/>
    <x v="1"/>
    <n v="84"/>
    <x v="0"/>
    <x v="6"/>
    <n v="124.8"/>
    <x v="0"/>
    <x v="1"/>
    <x v="6"/>
  </r>
  <r>
    <n v="3223"/>
    <x v="3222"/>
    <x v="3221"/>
    <n v="3100"/>
    <n v="3395"/>
    <x v="0"/>
    <x v="0"/>
    <x v="0"/>
    <n v="1440100976"/>
    <n v="1437508976"/>
    <x v="1"/>
    <n v="74"/>
    <x v="0"/>
    <x v="6"/>
    <n v="109.51612903225806"/>
    <x v="0"/>
    <x v="1"/>
    <x v="6"/>
  </r>
  <r>
    <n v="3224"/>
    <x v="3223"/>
    <x v="3222"/>
    <n v="30000"/>
    <n v="30610"/>
    <x v="0"/>
    <x v="0"/>
    <x v="0"/>
    <n v="1484024400"/>
    <n v="1479932713"/>
    <x v="1"/>
    <n v="216"/>
    <x v="0"/>
    <x v="6"/>
    <n v="102.03333333333333"/>
    <x v="0"/>
    <x v="1"/>
    <x v="6"/>
  </r>
  <r>
    <n v="3225"/>
    <x v="3224"/>
    <x v="3223"/>
    <n v="2000"/>
    <n v="2047"/>
    <x v="0"/>
    <x v="0"/>
    <x v="0"/>
    <n v="1464987600"/>
    <n v="1463145938"/>
    <x v="1"/>
    <n v="39"/>
    <x v="0"/>
    <x v="6"/>
    <n v="102.35000000000001"/>
    <x v="0"/>
    <x v="1"/>
    <x v="6"/>
  </r>
  <r>
    <n v="3226"/>
    <x v="3225"/>
    <x v="3224"/>
    <n v="1200"/>
    <n v="1250"/>
    <x v="0"/>
    <x v="1"/>
    <x v="1"/>
    <n v="1446213612"/>
    <n v="1443621612"/>
    <x v="1"/>
    <n v="21"/>
    <x v="0"/>
    <x v="6"/>
    <n v="104.16666666666667"/>
    <x v="0"/>
    <x v="1"/>
    <x v="6"/>
  </r>
  <r>
    <n v="3227"/>
    <x v="3226"/>
    <x v="3225"/>
    <n v="1200"/>
    <n v="1500"/>
    <x v="0"/>
    <x v="1"/>
    <x v="1"/>
    <n v="1484687436"/>
    <n v="1482095436"/>
    <x v="0"/>
    <n v="30"/>
    <x v="0"/>
    <x v="6"/>
    <n v="125"/>
    <x v="0"/>
    <x v="1"/>
    <x v="6"/>
  </r>
  <r>
    <n v="3228"/>
    <x v="3227"/>
    <x v="3226"/>
    <n v="7000"/>
    <n v="7164"/>
    <x v="0"/>
    <x v="0"/>
    <x v="0"/>
    <n v="1450328340"/>
    <n v="1447606884"/>
    <x v="1"/>
    <n v="37"/>
    <x v="0"/>
    <x v="6"/>
    <n v="102.34285714285714"/>
    <x v="0"/>
    <x v="1"/>
    <x v="6"/>
  </r>
  <r>
    <n v="3229"/>
    <x v="3228"/>
    <x v="3227"/>
    <n v="20000"/>
    <n v="21573"/>
    <x v="0"/>
    <x v="0"/>
    <x v="0"/>
    <n v="1416470398"/>
    <n v="1413874798"/>
    <x v="1"/>
    <n v="202"/>
    <x v="0"/>
    <x v="6"/>
    <n v="107.86500000000001"/>
    <x v="0"/>
    <x v="1"/>
    <x v="6"/>
  </r>
  <r>
    <n v="3230"/>
    <x v="3229"/>
    <x v="3228"/>
    <n v="2600"/>
    <n v="2857"/>
    <x v="0"/>
    <x v="0"/>
    <x v="0"/>
    <n v="1412135940"/>
    <n v="1410840126"/>
    <x v="1"/>
    <n v="37"/>
    <x v="0"/>
    <x v="6"/>
    <n v="109.88461538461539"/>
    <x v="0"/>
    <x v="1"/>
    <x v="6"/>
  </r>
  <r>
    <n v="3231"/>
    <x v="3230"/>
    <x v="3229"/>
    <n v="1000"/>
    <n v="1610"/>
    <x v="0"/>
    <x v="0"/>
    <x v="0"/>
    <n v="1460846347"/>
    <n v="1458254347"/>
    <x v="0"/>
    <n v="28"/>
    <x v="0"/>
    <x v="6"/>
    <n v="161"/>
    <x v="0"/>
    <x v="1"/>
    <x v="6"/>
  </r>
  <r>
    <n v="3232"/>
    <x v="3231"/>
    <x v="3230"/>
    <n v="1000"/>
    <n v="1312"/>
    <x v="0"/>
    <x v="0"/>
    <x v="0"/>
    <n v="1462334340"/>
    <n v="1459711917"/>
    <x v="1"/>
    <n v="26"/>
    <x v="0"/>
    <x v="6"/>
    <n v="131.20000000000002"/>
    <x v="0"/>
    <x v="1"/>
    <x v="6"/>
  </r>
  <r>
    <n v="3233"/>
    <x v="3232"/>
    <x v="3231"/>
    <n v="5000"/>
    <n v="5940"/>
    <x v="0"/>
    <x v="0"/>
    <x v="0"/>
    <n v="1488482355"/>
    <n v="1485890355"/>
    <x v="0"/>
    <n v="61"/>
    <x v="0"/>
    <x v="6"/>
    <n v="118.8"/>
    <x v="0"/>
    <x v="1"/>
    <x v="6"/>
  </r>
  <r>
    <n v="3234"/>
    <x v="3233"/>
    <x v="3232"/>
    <n v="4000"/>
    <n v="4015.71"/>
    <x v="0"/>
    <x v="1"/>
    <x v="1"/>
    <n v="1485991860"/>
    <n v="1483124208"/>
    <x v="0"/>
    <n v="115"/>
    <x v="0"/>
    <x v="6"/>
    <n v="100.39275000000001"/>
    <x v="0"/>
    <x v="1"/>
    <x v="6"/>
  </r>
  <r>
    <n v="3235"/>
    <x v="3234"/>
    <x v="3233"/>
    <n v="15000"/>
    <n v="15481"/>
    <x v="0"/>
    <x v="0"/>
    <x v="0"/>
    <n v="1467361251"/>
    <n v="1464769251"/>
    <x v="1"/>
    <n v="181"/>
    <x v="0"/>
    <x v="6"/>
    <n v="103.20666666666666"/>
    <x v="0"/>
    <x v="1"/>
    <x v="6"/>
  </r>
  <r>
    <n v="3236"/>
    <x v="3235"/>
    <x v="3234"/>
    <n v="20000"/>
    <n v="20120"/>
    <x v="0"/>
    <x v="0"/>
    <x v="0"/>
    <n v="1482962433"/>
    <n v="1480370433"/>
    <x v="0"/>
    <n v="110"/>
    <x v="0"/>
    <x v="6"/>
    <n v="100.6"/>
    <x v="0"/>
    <x v="1"/>
    <x v="6"/>
  </r>
  <r>
    <n v="3237"/>
    <x v="3236"/>
    <x v="3235"/>
    <n v="35000"/>
    <n v="35275.64"/>
    <x v="0"/>
    <x v="0"/>
    <x v="0"/>
    <n v="1443499140"/>
    <n v="1441452184"/>
    <x v="1"/>
    <n v="269"/>
    <x v="0"/>
    <x v="6"/>
    <n v="100.78754285714287"/>
    <x v="0"/>
    <x v="1"/>
    <x v="6"/>
  </r>
  <r>
    <n v="3238"/>
    <x v="3237"/>
    <x v="3236"/>
    <n v="2800"/>
    <n v="3145"/>
    <x v="0"/>
    <x v="1"/>
    <x v="1"/>
    <n v="1435752898"/>
    <n v="1433160898"/>
    <x v="1"/>
    <n v="79"/>
    <x v="0"/>
    <x v="6"/>
    <n v="112.32142857142857"/>
    <x v="0"/>
    <x v="1"/>
    <x v="6"/>
  </r>
  <r>
    <n v="3239"/>
    <x v="3238"/>
    <x v="3237"/>
    <n v="5862"/>
    <n v="6208.98"/>
    <x v="0"/>
    <x v="1"/>
    <x v="1"/>
    <n v="1445817540"/>
    <n v="1443665293"/>
    <x v="1"/>
    <n v="104"/>
    <x v="0"/>
    <x v="6"/>
    <n v="105.91914022517912"/>
    <x v="0"/>
    <x v="1"/>
    <x v="6"/>
  </r>
  <r>
    <n v="3240"/>
    <x v="3239"/>
    <x v="3238"/>
    <n v="3000"/>
    <n v="3017"/>
    <x v="0"/>
    <x v="1"/>
    <x v="1"/>
    <n v="1487286000"/>
    <n v="1484843948"/>
    <x v="0"/>
    <n v="34"/>
    <x v="0"/>
    <x v="6"/>
    <n v="100.56666666666668"/>
    <x v="0"/>
    <x v="1"/>
    <x v="6"/>
  </r>
  <r>
    <n v="3241"/>
    <x v="3240"/>
    <x v="3239"/>
    <n v="8500"/>
    <n v="9801"/>
    <x v="0"/>
    <x v="0"/>
    <x v="0"/>
    <n v="1413269940"/>
    <n v="1410421670"/>
    <x v="1"/>
    <n v="167"/>
    <x v="0"/>
    <x v="6"/>
    <n v="115.30588235294117"/>
    <x v="0"/>
    <x v="1"/>
    <x v="6"/>
  </r>
  <r>
    <n v="3242"/>
    <x v="3241"/>
    <x v="3240"/>
    <n v="10000"/>
    <n v="12730.42"/>
    <x v="0"/>
    <x v="0"/>
    <x v="0"/>
    <n v="1411150092"/>
    <n v="1408558092"/>
    <x v="1"/>
    <n v="183"/>
    <x v="0"/>
    <x v="6"/>
    <n v="127.30419999999999"/>
    <x v="0"/>
    <x v="1"/>
    <x v="6"/>
  </r>
  <r>
    <n v="3243"/>
    <x v="3242"/>
    <x v="3241"/>
    <n v="8000"/>
    <n v="8227"/>
    <x v="0"/>
    <x v="0"/>
    <x v="0"/>
    <n v="1444348800"/>
    <n v="1442283562"/>
    <x v="1"/>
    <n v="71"/>
    <x v="0"/>
    <x v="6"/>
    <n v="102.83750000000001"/>
    <x v="0"/>
    <x v="1"/>
    <x v="6"/>
  </r>
  <r>
    <n v="3244"/>
    <x v="3243"/>
    <x v="3242"/>
    <n v="1600"/>
    <n v="1647"/>
    <x v="0"/>
    <x v="1"/>
    <x v="1"/>
    <n v="1480613982"/>
    <n v="1478018382"/>
    <x v="0"/>
    <n v="69"/>
    <x v="0"/>
    <x v="6"/>
    <n v="102.9375"/>
    <x v="0"/>
    <x v="1"/>
    <x v="6"/>
  </r>
  <r>
    <n v="3245"/>
    <x v="3244"/>
    <x v="3243"/>
    <n v="21000"/>
    <n v="21904"/>
    <x v="0"/>
    <x v="0"/>
    <x v="0"/>
    <n v="1434074400"/>
    <n v="1431354258"/>
    <x v="0"/>
    <n v="270"/>
    <x v="0"/>
    <x v="6"/>
    <n v="104.3047619047619"/>
    <x v="0"/>
    <x v="1"/>
    <x v="6"/>
  </r>
  <r>
    <n v="3246"/>
    <x v="3245"/>
    <x v="3244"/>
    <n v="10000"/>
    <n v="11122"/>
    <x v="0"/>
    <x v="0"/>
    <x v="0"/>
    <n v="1442030340"/>
    <n v="1439551200"/>
    <x v="1"/>
    <n v="193"/>
    <x v="0"/>
    <x v="6"/>
    <n v="111.22000000000001"/>
    <x v="0"/>
    <x v="1"/>
    <x v="6"/>
  </r>
  <r>
    <n v="3247"/>
    <x v="3246"/>
    <x v="3245"/>
    <n v="2500"/>
    <n v="2646.5"/>
    <x v="0"/>
    <x v="1"/>
    <x v="1"/>
    <n v="1436696712"/>
    <n v="1434104712"/>
    <x v="1"/>
    <n v="57"/>
    <x v="0"/>
    <x v="6"/>
    <n v="105.86"/>
    <x v="0"/>
    <x v="1"/>
    <x v="6"/>
  </r>
  <r>
    <n v="3248"/>
    <x v="3247"/>
    <x v="3246"/>
    <n v="12000"/>
    <n v="12095"/>
    <x v="0"/>
    <x v="0"/>
    <x v="0"/>
    <n v="1428178757"/>
    <n v="1425590357"/>
    <x v="1"/>
    <n v="200"/>
    <x v="0"/>
    <x v="6"/>
    <n v="100.79166666666666"/>
    <x v="0"/>
    <x v="1"/>
    <x v="6"/>
  </r>
  <r>
    <n v="3249"/>
    <x v="3248"/>
    <x v="3247"/>
    <n v="5500"/>
    <n v="5771"/>
    <x v="0"/>
    <x v="0"/>
    <x v="0"/>
    <n v="1434822914"/>
    <n v="1432230914"/>
    <x v="1"/>
    <n v="88"/>
    <x v="0"/>
    <x v="6"/>
    <n v="104.92727272727274"/>
    <x v="0"/>
    <x v="1"/>
    <x v="6"/>
  </r>
  <r>
    <n v="3250"/>
    <x v="3249"/>
    <x v="3248"/>
    <n v="25000"/>
    <n v="25388"/>
    <x v="0"/>
    <x v="0"/>
    <x v="0"/>
    <n v="1415213324"/>
    <n v="1412617724"/>
    <x v="1"/>
    <n v="213"/>
    <x v="0"/>
    <x v="6"/>
    <n v="101.55199999999999"/>
    <x v="0"/>
    <x v="1"/>
    <x v="6"/>
  </r>
  <r>
    <n v="3251"/>
    <x v="3250"/>
    <x v="3249"/>
    <n v="1500"/>
    <n v="1661"/>
    <x v="0"/>
    <x v="0"/>
    <x v="0"/>
    <n v="1434907966"/>
    <n v="1432315966"/>
    <x v="1"/>
    <n v="20"/>
    <x v="0"/>
    <x v="6"/>
    <n v="110.73333333333333"/>
    <x v="0"/>
    <x v="1"/>
    <x v="6"/>
  </r>
  <r>
    <n v="3252"/>
    <x v="3251"/>
    <x v="3250"/>
    <n v="2250"/>
    <n v="2876"/>
    <x v="0"/>
    <x v="1"/>
    <x v="1"/>
    <n v="1473247240"/>
    <n v="1470655240"/>
    <x v="1"/>
    <n v="50"/>
    <x v="0"/>
    <x v="6"/>
    <n v="127.82222222222221"/>
    <x v="0"/>
    <x v="1"/>
    <x v="6"/>
  </r>
  <r>
    <n v="3253"/>
    <x v="3252"/>
    <x v="3251"/>
    <n v="20000"/>
    <n v="20365"/>
    <x v="0"/>
    <x v="0"/>
    <x v="0"/>
    <n v="1473306300"/>
    <n v="1471701028"/>
    <x v="1"/>
    <n v="115"/>
    <x v="0"/>
    <x v="6"/>
    <n v="101.82500000000002"/>
    <x v="0"/>
    <x v="1"/>
    <x v="6"/>
  </r>
  <r>
    <n v="3254"/>
    <x v="3253"/>
    <x v="3252"/>
    <n v="13000"/>
    <n v="13163.5"/>
    <x v="0"/>
    <x v="1"/>
    <x v="1"/>
    <n v="1427331809"/>
    <n v="1424743409"/>
    <x v="1"/>
    <n v="186"/>
    <x v="0"/>
    <x v="6"/>
    <n v="101.25769230769231"/>
    <x v="0"/>
    <x v="1"/>
    <x v="6"/>
  </r>
  <r>
    <n v="3255"/>
    <x v="3254"/>
    <x v="3253"/>
    <n v="300"/>
    <n v="525"/>
    <x v="0"/>
    <x v="1"/>
    <x v="1"/>
    <n v="1412706375"/>
    <n v="1410114375"/>
    <x v="1"/>
    <n v="18"/>
    <x v="0"/>
    <x v="6"/>
    <n v="175"/>
    <x v="0"/>
    <x v="1"/>
    <x v="6"/>
  </r>
  <r>
    <n v="3256"/>
    <x v="3255"/>
    <x v="3254"/>
    <n v="10000"/>
    <n v="12806"/>
    <x v="0"/>
    <x v="0"/>
    <x v="0"/>
    <n v="1433995140"/>
    <n v="1432129577"/>
    <x v="1"/>
    <n v="176"/>
    <x v="0"/>
    <x v="6"/>
    <n v="128.06"/>
    <x v="0"/>
    <x v="1"/>
    <x v="6"/>
  </r>
  <r>
    <n v="3257"/>
    <x v="3256"/>
    <x v="3255"/>
    <n v="2000"/>
    <n v="2125.9899999999998"/>
    <x v="0"/>
    <x v="1"/>
    <x v="1"/>
    <n v="1487769952"/>
    <n v="1485177952"/>
    <x v="0"/>
    <n v="41"/>
    <x v="0"/>
    <x v="6"/>
    <n v="106.29949999999999"/>
    <x v="0"/>
    <x v="1"/>
    <x v="6"/>
  </r>
  <r>
    <n v="3258"/>
    <x v="3257"/>
    <x v="3256"/>
    <n v="7000"/>
    <n v="7365"/>
    <x v="0"/>
    <x v="0"/>
    <x v="0"/>
    <n v="1420751861"/>
    <n v="1418159861"/>
    <x v="1"/>
    <n v="75"/>
    <x v="0"/>
    <x v="6"/>
    <n v="105.21428571428571"/>
    <x v="0"/>
    <x v="1"/>
    <x v="6"/>
  </r>
  <r>
    <n v="3259"/>
    <x v="3258"/>
    <x v="3257"/>
    <n v="23000"/>
    <n v="24418.6"/>
    <x v="0"/>
    <x v="0"/>
    <x v="0"/>
    <n v="1475294340"/>
    <n v="1472753745"/>
    <x v="1"/>
    <n v="97"/>
    <x v="0"/>
    <x v="6"/>
    <n v="106.16782608695652"/>
    <x v="0"/>
    <x v="1"/>
    <x v="6"/>
  </r>
  <r>
    <n v="3260"/>
    <x v="3259"/>
    <x v="3258"/>
    <n v="5000"/>
    <n v="5462"/>
    <x v="0"/>
    <x v="0"/>
    <x v="0"/>
    <n v="1448903318"/>
    <n v="1445875718"/>
    <x v="1"/>
    <n v="73"/>
    <x v="0"/>
    <x v="6"/>
    <n v="109.24000000000001"/>
    <x v="0"/>
    <x v="1"/>
    <x v="6"/>
  </r>
  <r>
    <n v="3261"/>
    <x v="3260"/>
    <x v="3259"/>
    <n v="3300"/>
    <n v="3315"/>
    <x v="0"/>
    <x v="0"/>
    <x v="0"/>
    <n v="1437067476"/>
    <n v="1434475476"/>
    <x v="1"/>
    <n v="49"/>
    <x v="0"/>
    <x v="6"/>
    <n v="100.45454545454547"/>
    <x v="0"/>
    <x v="1"/>
    <x v="6"/>
  </r>
  <r>
    <n v="3262"/>
    <x v="3261"/>
    <x v="3260"/>
    <n v="12200"/>
    <n v="12571"/>
    <x v="0"/>
    <x v="0"/>
    <x v="0"/>
    <n v="1419220800"/>
    <n v="1416555262"/>
    <x v="1"/>
    <n v="134"/>
    <x v="0"/>
    <x v="6"/>
    <n v="103.04098360655738"/>
    <x v="0"/>
    <x v="1"/>
    <x v="6"/>
  </r>
  <r>
    <n v="3263"/>
    <x v="3262"/>
    <x v="3261"/>
    <n v="2500"/>
    <n v="2804.16"/>
    <x v="0"/>
    <x v="0"/>
    <x v="0"/>
    <n v="1446238800"/>
    <n v="1444220588"/>
    <x v="1"/>
    <n v="68"/>
    <x v="0"/>
    <x v="6"/>
    <n v="112.1664"/>
    <x v="0"/>
    <x v="1"/>
    <x v="6"/>
  </r>
  <r>
    <n v="3264"/>
    <x v="3263"/>
    <x v="3262"/>
    <n v="2500"/>
    <n v="2575"/>
    <x v="0"/>
    <x v="0"/>
    <x v="0"/>
    <n v="1422482400"/>
    <n v="1421089938"/>
    <x v="1"/>
    <n v="49"/>
    <x v="0"/>
    <x v="6"/>
    <n v="103"/>
    <x v="0"/>
    <x v="1"/>
    <x v="6"/>
  </r>
  <r>
    <n v="3265"/>
    <x v="3264"/>
    <x v="3263"/>
    <n v="2700"/>
    <n v="4428"/>
    <x v="0"/>
    <x v="17"/>
    <x v="3"/>
    <n v="1449162000"/>
    <n v="1446570315"/>
    <x v="1"/>
    <n v="63"/>
    <x v="0"/>
    <x v="6"/>
    <n v="164"/>
    <x v="0"/>
    <x v="1"/>
    <x v="6"/>
  </r>
  <r>
    <n v="3266"/>
    <x v="3265"/>
    <x v="3264"/>
    <n v="6000"/>
    <n v="7877"/>
    <x v="0"/>
    <x v="0"/>
    <x v="0"/>
    <n v="1434142800"/>
    <n v="1431435122"/>
    <x v="1"/>
    <n v="163"/>
    <x v="0"/>
    <x v="6"/>
    <n v="131.28333333333333"/>
    <x v="0"/>
    <x v="1"/>
    <x v="6"/>
  </r>
  <r>
    <n v="3267"/>
    <x v="3266"/>
    <x v="3265"/>
    <n v="15000"/>
    <n v="15315"/>
    <x v="0"/>
    <x v="0"/>
    <x v="0"/>
    <n v="1437156660"/>
    <n v="1434564660"/>
    <x v="1"/>
    <n v="288"/>
    <x v="0"/>
    <x v="6"/>
    <n v="102.1"/>
    <x v="0"/>
    <x v="1"/>
    <x v="6"/>
  </r>
  <r>
    <n v="3268"/>
    <x v="3267"/>
    <x v="3266"/>
    <n v="2000"/>
    <n v="2560"/>
    <x v="0"/>
    <x v="0"/>
    <x v="0"/>
    <n v="1472074928"/>
    <n v="1470692528"/>
    <x v="1"/>
    <n v="42"/>
    <x v="0"/>
    <x v="6"/>
    <n v="128"/>
    <x v="0"/>
    <x v="1"/>
    <x v="6"/>
  </r>
  <r>
    <n v="3269"/>
    <x v="3268"/>
    <x v="3267"/>
    <n v="8000"/>
    <n v="8120"/>
    <x v="0"/>
    <x v="1"/>
    <x v="1"/>
    <n v="1434452400"/>
    <n v="1431509397"/>
    <x v="1"/>
    <n v="70"/>
    <x v="0"/>
    <x v="6"/>
    <n v="101.49999999999999"/>
    <x v="0"/>
    <x v="1"/>
    <x v="6"/>
  </r>
  <r>
    <n v="3270"/>
    <x v="3269"/>
    <x v="3268"/>
    <n v="1800"/>
    <n v="1830"/>
    <x v="0"/>
    <x v="1"/>
    <x v="1"/>
    <n v="1436705265"/>
    <n v="1434113265"/>
    <x v="1"/>
    <n v="30"/>
    <x v="0"/>
    <x v="6"/>
    <n v="101.66666666666666"/>
    <x v="0"/>
    <x v="1"/>
    <x v="6"/>
  </r>
  <r>
    <n v="3271"/>
    <x v="3270"/>
    <x v="3269"/>
    <n v="1500"/>
    <n v="1950"/>
    <x v="0"/>
    <x v="1"/>
    <x v="1"/>
    <n v="1414927775"/>
    <n v="1412332175"/>
    <x v="1"/>
    <n v="51"/>
    <x v="0"/>
    <x v="6"/>
    <n v="130"/>
    <x v="0"/>
    <x v="1"/>
    <x v="6"/>
  </r>
  <r>
    <n v="3272"/>
    <x v="3271"/>
    <x v="3270"/>
    <n v="10000"/>
    <n v="15443"/>
    <x v="0"/>
    <x v="0"/>
    <x v="0"/>
    <n v="1446814809"/>
    <n v="1444219209"/>
    <x v="1"/>
    <n v="145"/>
    <x v="0"/>
    <x v="6"/>
    <n v="154.43"/>
    <x v="0"/>
    <x v="1"/>
    <x v="6"/>
  </r>
  <r>
    <n v="3273"/>
    <x v="3272"/>
    <x v="3271"/>
    <n v="4000"/>
    <n v="4296"/>
    <x v="0"/>
    <x v="0"/>
    <x v="0"/>
    <n v="1473879600"/>
    <n v="1472498042"/>
    <x v="1"/>
    <n v="21"/>
    <x v="0"/>
    <x v="6"/>
    <n v="107.4"/>
    <x v="0"/>
    <x v="1"/>
    <x v="6"/>
  </r>
  <r>
    <n v="3274"/>
    <x v="3273"/>
    <x v="3272"/>
    <n v="15500"/>
    <n v="15705"/>
    <x v="0"/>
    <x v="0"/>
    <x v="0"/>
    <n v="1458075600"/>
    <n v="1454259272"/>
    <x v="1"/>
    <n v="286"/>
    <x v="0"/>
    <x v="6"/>
    <n v="101.32258064516128"/>
    <x v="0"/>
    <x v="1"/>
    <x v="6"/>
  </r>
  <r>
    <n v="3275"/>
    <x v="3274"/>
    <x v="3273"/>
    <n v="1800"/>
    <n v="1805"/>
    <x v="0"/>
    <x v="0"/>
    <x v="0"/>
    <n v="1423456200"/>
    <n v="1421183271"/>
    <x v="1"/>
    <n v="12"/>
    <x v="0"/>
    <x v="6"/>
    <n v="100.27777777777777"/>
    <x v="0"/>
    <x v="1"/>
    <x v="6"/>
  </r>
  <r>
    <n v="3276"/>
    <x v="3275"/>
    <x v="3274"/>
    <n v="4500"/>
    <n v="5258"/>
    <x v="0"/>
    <x v="5"/>
    <x v="5"/>
    <n v="1459483140"/>
    <n v="1456526879"/>
    <x v="1"/>
    <n v="100"/>
    <x v="0"/>
    <x v="6"/>
    <n v="116.84444444444443"/>
    <x v="0"/>
    <x v="1"/>
    <x v="6"/>
  </r>
  <r>
    <n v="3277"/>
    <x v="3276"/>
    <x v="3275"/>
    <n v="5000"/>
    <n v="5430"/>
    <x v="0"/>
    <x v="1"/>
    <x v="1"/>
    <n v="1416331406"/>
    <n v="1413735806"/>
    <x v="1"/>
    <n v="100"/>
    <x v="0"/>
    <x v="6"/>
    <n v="108.60000000000001"/>
    <x v="0"/>
    <x v="1"/>
    <x v="6"/>
  </r>
  <r>
    <n v="3278"/>
    <x v="3277"/>
    <x v="3276"/>
    <n v="2500"/>
    <n v="2585"/>
    <x v="0"/>
    <x v="1"/>
    <x v="1"/>
    <n v="1433017303"/>
    <n v="1430425303"/>
    <x v="1"/>
    <n v="34"/>
    <x v="0"/>
    <x v="6"/>
    <n v="103.4"/>
    <x v="0"/>
    <x v="1"/>
    <x v="6"/>
  </r>
  <r>
    <n v="3279"/>
    <x v="3278"/>
    <x v="3277"/>
    <n v="5800"/>
    <n v="6628"/>
    <x v="0"/>
    <x v="0"/>
    <x v="0"/>
    <n v="1459474059"/>
    <n v="1456885659"/>
    <x v="0"/>
    <n v="63"/>
    <x v="0"/>
    <x v="6"/>
    <n v="114.27586206896552"/>
    <x v="0"/>
    <x v="1"/>
    <x v="6"/>
  </r>
  <r>
    <n v="3280"/>
    <x v="3279"/>
    <x v="3278"/>
    <n v="2000"/>
    <n v="2060"/>
    <x v="0"/>
    <x v="0"/>
    <x v="0"/>
    <n v="1433134800"/>
    <n v="1430158198"/>
    <x v="0"/>
    <n v="30"/>
    <x v="0"/>
    <x v="6"/>
    <n v="103"/>
    <x v="0"/>
    <x v="1"/>
    <x v="6"/>
  </r>
  <r>
    <n v="3281"/>
    <x v="3280"/>
    <x v="3279"/>
    <n v="5000"/>
    <n v="6080"/>
    <x v="0"/>
    <x v="0"/>
    <x v="0"/>
    <n v="1441153705"/>
    <n v="1438561705"/>
    <x v="0"/>
    <n v="47"/>
    <x v="0"/>
    <x v="6"/>
    <n v="121.6"/>
    <x v="0"/>
    <x v="1"/>
    <x v="6"/>
  </r>
  <r>
    <n v="3282"/>
    <x v="3281"/>
    <x v="3280"/>
    <n v="31000"/>
    <n v="31820.5"/>
    <x v="0"/>
    <x v="0"/>
    <x v="0"/>
    <n v="1461904788"/>
    <n v="1458103188"/>
    <x v="0"/>
    <n v="237"/>
    <x v="0"/>
    <x v="6"/>
    <n v="102.6467741935484"/>
    <x v="0"/>
    <x v="1"/>
    <x v="6"/>
  </r>
  <r>
    <n v="3283"/>
    <x v="3282"/>
    <x v="3281"/>
    <n v="800"/>
    <n v="838"/>
    <x v="0"/>
    <x v="1"/>
    <x v="1"/>
    <n v="1455138000"/>
    <n v="1452448298"/>
    <x v="0"/>
    <n v="47"/>
    <x v="0"/>
    <x v="6"/>
    <n v="104.75000000000001"/>
    <x v="0"/>
    <x v="1"/>
    <x v="6"/>
  </r>
  <r>
    <n v="3284"/>
    <x v="3283"/>
    <x v="3282"/>
    <n v="3000"/>
    <n v="3048"/>
    <x v="0"/>
    <x v="0"/>
    <x v="0"/>
    <n v="1454047140"/>
    <n v="1452546853"/>
    <x v="0"/>
    <n v="15"/>
    <x v="0"/>
    <x v="6"/>
    <n v="101.6"/>
    <x v="0"/>
    <x v="1"/>
    <x v="6"/>
  </r>
  <r>
    <n v="3285"/>
    <x v="3284"/>
    <x v="3283"/>
    <n v="4999"/>
    <n v="5604"/>
    <x v="0"/>
    <x v="0"/>
    <x v="0"/>
    <n v="1488258000"/>
    <n v="1485556626"/>
    <x v="0"/>
    <n v="81"/>
    <x v="0"/>
    <x v="6"/>
    <n v="112.10242048409683"/>
    <x v="0"/>
    <x v="1"/>
    <x v="6"/>
  </r>
  <r>
    <n v="3286"/>
    <x v="3285"/>
    <x v="3284"/>
    <n v="15000"/>
    <n v="15265"/>
    <x v="0"/>
    <x v="0"/>
    <x v="0"/>
    <n v="1471291782"/>
    <n v="1468699782"/>
    <x v="0"/>
    <n v="122"/>
    <x v="0"/>
    <x v="6"/>
    <n v="101.76666666666667"/>
    <x v="0"/>
    <x v="1"/>
    <x v="6"/>
  </r>
  <r>
    <n v="3287"/>
    <x v="3286"/>
    <x v="3285"/>
    <n v="2500"/>
    <n v="2500"/>
    <x v="0"/>
    <x v="5"/>
    <x v="5"/>
    <n v="1448733628"/>
    <n v="1446573628"/>
    <x v="0"/>
    <n v="34"/>
    <x v="0"/>
    <x v="6"/>
    <n v="100"/>
    <x v="0"/>
    <x v="1"/>
    <x v="6"/>
  </r>
  <r>
    <n v="3288"/>
    <x v="3287"/>
    <x v="3286"/>
    <n v="10000"/>
    <n v="10026.49"/>
    <x v="0"/>
    <x v="1"/>
    <x v="1"/>
    <n v="1466463600"/>
    <n v="1463337315"/>
    <x v="0"/>
    <n v="207"/>
    <x v="0"/>
    <x v="6"/>
    <n v="100.26489999999998"/>
    <x v="0"/>
    <x v="1"/>
    <x v="6"/>
  </r>
  <r>
    <n v="3289"/>
    <x v="3288"/>
    <x v="3287"/>
    <n v="500"/>
    <n v="665.21"/>
    <x v="0"/>
    <x v="1"/>
    <x v="1"/>
    <n v="1487580602"/>
    <n v="1485161402"/>
    <x v="0"/>
    <n v="25"/>
    <x v="0"/>
    <x v="6"/>
    <n v="133.04200000000003"/>
    <x v="0"/>
    <x v="1"/>
    <x v="6"/>
  </r>
  <r>
    <n v="3290"/>
    <x v="3289"/>
    <x v="3288"/>
    <n v="2000"/>
    <n v="2424"/>
    <x v="0"/>
    <x v="1"/>
    <x v="1"/>
    <n v="1489234891"/>
    <n v="1486642891"/>
    <x v="0"/>
    <n v="72"/>
    <x v="0"/>
    <x v="6"/>
    <n v="121.2"/>
    <x v="0"/>
    <x v="1"/>
    <x v="6"/>
  </r>
  <r>
    <n v="3291"/>
    <x v="3290"/>
    <x v="3289"/>
    <n v="500"/>
    <n v="570"/>
    <x v="0"/>
    <x v="0"/>
    <x v="0"/>
    <n v="1442462340"/>
    <n v="1439743900"/>
    <x v="0"/>
    <n v="14"/>
    <x v="0"/>
    <x v="6"/>
    <n v="113.99999999999999"/>
    <x v="0"/>
    <x v="1"/>
    <x v="6"/>
  </r>
  <r>
    <n v="3292"/>
    <x v="3291"/>
    <x v="3290"/>
    <n v="101"/>
    <n v="289"/>
    <x v="0"/>
    <x v="1"/>
    <x v="1"/>
    <n v="1449257348"/>
    <n v="1444069748"/>
    <x v="0"/>
    <n v="15"/>
    <x v="0"/>
    <x v="6"/>
    <n v="286.13861386138615"/>
    <x v="0"/>
    <x v="1"/>
    <x v="6"/>
  </r>
  <r>
    <n v="3293"/>
    <x v="3292"/>
    <x v="3291"/>
    <n v="4500"/>
    <n v="7670"/>
    <x v="0"/>
    <x v="4"/>
    <x v="4"/>
    <n v="1488622352"/>
    <n v="1486030352"/>
    <x v="0"/>
    <n v="91"/>
    <x v="0"/>
    <x v="6"/>
    <n v="170.44444444444446"/>
    <x v="0"/>
    <x v="1"/>
    <x v="6"/>
  </r>
  <r>
    <n v="3294"/>
    <x v="3293"/>
    <x v="3292"/>
    <n v="600"/>
    <n v="710"/>
    <x v="0"/>
    <x v="1"/>
    <x v="1"/>
    <n v="1434459554"/>
    <n v="1431867554"/>
    <x v="0"/>
    <n v="24"/>
    <x v="0"/>
    <x v="6"/>
    <n v="118.33333333333333"/>
    <x v="0"/>
    <x v="1"/>
    <x v="6"/>
  </r>
  <r>
    <n v="3295"/>
    <x v="3294"/>
    <x v="3293"/>
    <n v="700"/>
    <n v="720.01"/>
    <x v="0"/>
    <x v="1"/>
    <x v="1"/>
    <n v="1474886229"/>
    <n v="1472294229"/>
    <x v="0"/>
    <n v="27"/>
    <x v="0"/>
    <x v="6"/>
    <n v="102.85857142857142"/>
    <x v="0"/>
    <x v="1"/>
    <x v="6"/>
  </r>
  <r>
    <n v="3296"/>
    <x v="3295"/>
    <x v="3294"/>
    <n v="1500"/>
    <n v="2161"/>
    <x v="0"/>
    <x v="1"/>
    <x v="1"/>
    <n v="1448229600"/>
    <n v="1446401372"/>
    <x v="0"/>
    <n v="47"/>
    <x v="0"/>
    <x v="6"/>
    <n v="144.06666666666666"/>
    <x v="0"/>
    <x v="1"/>
    <x v="6"/>
  </r>
  <r>
    <n v="3297"/>
    <x v="3296"/>
    <x v="3295"/>
    <n v="5500"/>
    <n v="5504"/>
    <x v="0"/>
    <x v="1"/>
    <x v="1"/>
    <n v="1438037940"/>
    <n v="1436380256"/>
    <x v="0"/>
    <n v="44"/>
    <x v="0"/>
    <x v="6"/>
    <n v="100.07272727272726"/>
    <x v="0"/>
    <x v="1"/>
    <x v="6"/>
  </r>
  <r>
    <n v="3298"/>
    <x v="3297"/>
    <x v="3296"/>
    <n v="10000"/>
    <n v="10173"/>
    <x v="0"/>
    <x v="0"/>
    <x v="0"/>
    <n v="1442102400"/>
    <n v="1440370768"/>
    <x v="0"/>
    <n v="72"/>
    <x v="0"/>
    <x v="6"/>
    <n v="101.73"/>
    <x v="0"/>
    <x v="1"/>
    <x v="6"/>
  </r>
  <r>
    <n v="3299"/>
    <x v="3298"/>
    <x v="3297"/>
    <n v="3000"/>
    <n v="3486"/>
    <x v="0"/>
    <x v="0"/>
    <x v="0"/>
    <n v="1444860063"/>
    <n v="1442268063"/>
    <x v="0"/>
    <n v="63"/>
    <x v="0"/>
    <x v="6"/>
    <n v="116.19999999999999"/>
    <x v="0"/>
    <x v="1"/>
    <x v="6"/>
  </r>
  <r>
    <n v="3300"/>
    <x v="3299"/>
    <x v="3298"/>
    <n v="3000"/>
    <n v="4085"/>
    <x v="0"/>
    <x v="0"/>
    <x v="0"/>
    <n v="1430329862"/>
    <n v="1428515462"/>
    <x v="0"/>
    <n v="88"/>
    <x v="0"/>
    <x v="6"/>
    <n v="136.16666666666666"/>
    <x v="0"/>
    <x v="1"/>
    <x v="6"/>
  </r>
  <r>
    <n v="3301"/>
    <x v="3300"/>
    <x v="3299"/>
    <n v="3000"/>
    <n v="4004"/>
    <x v="0"/>
    <x v="0"/>
    <x v="0"/>
    <n v="1470034740"/>
    <n v="1466185176"/>
    <x v="0"/>
    <n v="70"/>
    <x v="0"/>
    <x v="6"/>
    <n v="133.46666666666667"/>
    <x v="0"/>
    <x v="1"/>
    <x v="6"/>
  </r>
  <r>
    <n v="3302"/>
    <x v="3301"/>
    <x v="3300"/>
    <n v="8400"/>
    <n v="8685"/>
    <x v="0"/>
    <x v="3"/>
    <x v="3"/>
    <n v="1481099176"/>
    <n v="1478507176"/>
    <x v="0"/>
    <n v="50"/>
    <x v="0"/>
    <x v="6"/>
    <n v="103.39285714285715"/>
    <x v="0"/>
    <x v="1"/>
    <x v="6"/>
  </r>
  <r>
    <n v="3303"/>
    <x v="3302"/>
    <x v="3301"/>
    <n v="1800"/>
    <n v="2086"/>
    <x v="0"/>
    <x v="0"/>
    <x v="0"/>
    <n v="1427553484"/>
    <n v="1424533084"/>
    <x v="0"/>
    <n v="35"/>
    <x v="0"/>
    <x v="6"/>
    <n v="115.88888888888889"/>
    <x v="0"/>
    <x v="1"/>
    <x v="6"/>
  </r>
  <r>
    <n v="3304"/>
    <x v="3303"/>
    <x v="3302"/>
    <n v="15000"/>
    <n v="15677.5"/>
    <x v="0"/>
    <x v="0"/>
    <x v="0"/>
    <n v="1482418752"/>
    <n v="1479826752"/>
    <x v="0"/>
    <n v="175"/>
    <x v="0"/>
    <x v="6"/>
    <n v="104.51666666666665"/>
    <x v="0"/>
    <x v="1"/>
    <x v="6"/>
  </r>
  <r>
    <n v="3305"/>
    <x v="3304"/>
    <x v="3303"/>
    <n v="4000"/>
    <n v="4081"/>
    <x v="0"/>
    <x v="0"/>
    <x v="0"/>
    <n v="1438374748"/>
    <n v="1435782748"/>
    <x v="0"/>
    <n v="20"/>
    <x v="0"/>
    <x v="6"/>
    <n v="102.02500000000001"/>
    <x v="0"/>
    <x v="1"/>
    <x v="6"/>
  </r>
  <r>
    <n v="3306"/>
    <x v="3305"/>
    <x v="3304"/>
    <n v="1500"/>
    <n v="2630"/>
    <x v="0"/>
    <x v="0"/>
    <x v="0"/>
    <n v="1465527600"/>
    <n v="1462252542"/>
    <x v="0"/>
    <n v="54"/>
    <x v="0"/>
    <x v="6"/>
    <n v="175.33333333333334"/>
    <x v="0"/>
    <x v="1"/>
    <x v="6"/>
  </r>
  <r>
    <n v="3307"/>
    <x v="3306"/>
    <x v="3305"/>
    <n v="1000"/>
    <n v="1066.8"/>
    <x v="0"/>
    <x v="0"/>
    <x v="0"/>
    <n v="1463275339"/>
    <n v="1460683339"/>
    <x v="0"/>
    <n v="20"/>
    <x v="0"/>
    <x v="6"/>
    <n v="106.67999999999999"/>
    <x v="0"/>
    <x v="1"/>
    <x v="6"/>
  </r>
  <r>
    <n v="3308"/>
    <x v="3307"/>
    <x v="3306"/>
    <n v="3500"/>
    <n v="4280"/>
    <x v="0"/>
    <x v="0"/>
    <x v="0"/>
    <n v="1460581365"/>
    <n v="1458766965"/>
    <x v="0"/>
    <n v="57"/>
    <x v="0"/>
    <x v="6"/>
    <n v="122.28571428571429"/>
    <x v="0"/>
    <x v="1"/>
    <x v="6"/>
  </r>
  <r>
    <n v="3309"/>
    <x v="3308"/>
    <x v="3307"/>
    <n v="350"/>
    <n v="558"/>
    <x v="0"/>
    <x v="1"/>
    <x v="1"/>
    <n v="1476632178"/>
    <n v="1473953778"/>
    <x v="0"/>
    <n v="31"/>
    <x v="0"/>
    <x v="6"/>
    <n v="159.42857142857144"/>
    <x v="0"/>
    <x v="1"/>
    <x v="6"/>
  </r>
  <r>
    <n v="3310"/>
    <x v="3309"/>
    <x v="3308"/>
    <n v="6500"/>
    <n v="6505"/>
    <x v="0"/>
    <x v="0"/>
    <x v="0"/>
    <n v="1444169825"/>
    <n v="1441577825"/>
    <x v="0"/>
    <n v="31"/>
    <x v="0"/>
    <x v="6"/>
    <n v="100.07692307692308"/>
    <x v="0"/>
    <x v="1"/>
    <x v="6"/>
  </r>
  <r>
    <n v="3311"/>
    <x v="3310"/>
    <x v="3309"/>
    <n v="2500"/>
    <n v="2746"/>
    <x v="0"/>
    <x v="0"/>
    <x v="0"/>
    <n v="1445065210"/>
    <n v="1442473210"/>
    <x v="0"/>
    <n v="45"/>
    <x v="0"/>
    <x v="6"/>
    <n v="109.84"/>
    <x v="0"/>
    <x v="1"/>
    <x v="6"/>
  </r>
  <r>
    <n v="3312"/>
    <x v="3311"/>
    <x v="3310"/>
    <n v="2500"/>
    <n v="2501"/>
    <x v="0"/>
    <x v="0"/>
    <x v="0"/>
    <n v="1478901600"/>
    <n v="1477077946"/>
    <x v="0"/>
    <n v="41"/>
    <x v="0"/>
    <x v="6"/>
    <n v="100.03999999999999"/>
    <x v="0"/>
    <x v="1"/>
    <x v="6"/>
  </r>
  <r>
    <n v="3313"/>
    <x v="3312"/>
    <x v="3311"/>
    <n v="2000"/>
    <n v="2321"/>
    <x v="0"/>
    <x v="0"/>
    <x v="0"/>
    <n v="1453856400"/>
    <n v="1452664317"/>
    <x v="0"/>
    <n v="29"/>
    <x v="0"/>
    <x v="6"/>
    <n v="116.05000000000001"/>
    <x v="0"/>
    <x v="1"/>
    <x v="6"/>
  </r>
  <r>
    <n v="3314"/>
    <x v="3313"/>
    <x v="3312"/>
    <n v="800"/>
    <n v="1686"/>
    <x v="0"/>
    <x v="1"/>
    <x v="1"/>
    <n v="1431115500"/>
    <n v="1428733511"/>
    <x v="0"/>
    <n v="58"/>
    <x v="0"/>
    <x v="6"/>
    <n v="210.75"/>
    <x v="0"/>
    <x v="1"/>
    <x v="6"/>
  </r>
  <r>
    <n v="3315"/>
    <x v="3314"/>
    <x v="3313"/>
    <n v="4000"/>
    <n v="4400"/>
    <x v="0"/>
    <x v="1"/>
    <x v="1"/>
    <n v="1462519041"/>
    <n v="1459927041"/>
    <x v="0"/>
    <n v="89"/>
    <x v="0"/>
    <x v="6"/>
    <n v="110.00000000000001"/>
    <x v="0"/>
    <x v="1"/>
    <x v="6"/>
  </r>
  <r>
    <n v="3316"/>
    <x v="3315"/>
    <x v="3314"/>
    <n v="11737"/>
    <n v="11747.18"/>
    <x v="0"/>
    <x v="0"/>
    <x v="0"/>
    <n v="1407506040"/>
    <n v="1404680075"/>
    <x v="0"/>
    <n v="125"/>
    <x v="0"/>
    <x v="6"/>
    <n v="100.08673425918037"/>
    <x v="0"/>
    <x v="1"/>
    <x v="6"/>
  </r>
  <r>
    <n v="3317"/>
    <x v="3316"/>
    <x v="3315"/>
    <n v="1050"/>
    <n v="1115"/>
    <x v="0"/>
    <x v="0"/>
    <x v="0"/>
    <n v="1465347424"/>
    <n v="1462755424"/>
    <x v="0"/>
    <n v="18"/>
    <x v="0"/>
    <x v="6"/>
    <n v="106.19047619047619"/>
    <x v="0"/>
    <x v="1"/>
    <x v="6"/>
  </r>
  <r>
    <n v="3318"/>
    <x v="3317"/>
    <x v="3316"/>
    <n v="2000"/>
    <n v="2512"/>
    <x v="0"/>
    <x v="5"/>
    <x v="5"/>
    <n v="1460341800"/>
    <n v="1456902893"/>
    <x v="0"/>
    <n v="32"/>
    <x v="0"/>
    <x v="6"/>
    <n v="125.6"/>
    <x v="0"/>
    <x v="1"/>
    <x v="6"/>
  </r>
  <r>
    <n v="3319"/>
    <x v="3318"/>
    <x v="3317"/>
    <n v="500"/>
    <n v="540"/>
    <x v="0"/>
    <x v="1"/>
    <x v="1"/>
    <n v="1422712986"/>
    <n v="1418824986"/>
    <x v="0"/>
    <n v="16"/>
    <x v="0"/>
    <x v="6"/>
    <n v="108"/>
    <x v="0"/>
    <x v="1"/>
    <x v="6"/>
  </r>
  <r>
    <n v="3320"/>
    <x v="3319"/>
    <x v="3318"/>
    <n v="2500"/>
    <n v="2525"/>
    <x v="0"/>
    <x v="0"/>
    <x v="0"/>
    <n v="1466557557"/>
    <n v="1463965557"/>
    <x v="0"/>
    <n v="38"/>
    <x v="0"/>
    <x v="6"/>
    <n v="101"/>
    <x v="0"/>
    <x v="1"/>
    <x v="6"/>
  </r>
  <r>
    <n v="3321"/>
    <x v="3320"/>
    <x v="3319"/>
    <n v="500"/>
    <n v="537"/>
    <x v="0"/>
    <x v="0"/>
    <x v="0"/>
    <n v="1413431940"/>
    <n v="1412216665"/>
    <x v="0"/>
    <n v="15"/>
    <x v="0"/>
    <x v="6"/>
    <n v="107.4"/>
    <x v="0"/>
    <x v="1"/>
    <x v="6"/>
  </r>
  <r>
    <n v="3322"/>
    <x v="3321"/>
    <x v="3320"/>
    <n v="3300"/>
    <n v="3350"/>
    <x v="0"/>
    <x v="0"/>
    <x v="0"/>
    <n v="1466567700"/>
    <n v="1464653696"/>
    <x v="0"/>
    <n v="23"/>
    <x v="0"/>
    <x v="6"/>
    <n v="101.51515151515152"/>
    <x v="0"/>
    <x v="1"/>
    <x v="6"/>
  </r>
  <r>
    <n v="3323"/>
    <x v="3322"/>
    <x v="3321"/>
    <n v="1000"/>
    <n v="1259"/>
    <x v="0"/>
    <x v="1"/>
    <x v="1"/>
    <n v="1474793208"/>
    <n v="1472201208"/>
    <x v="0"/>
    <n v="49"/>
    <x v="0"/>
    <x v="6"/>
    <n v="125.89999999999999"/>
    <x v="0"/>
    <x v="1"/>
    <x v="6"/>
  </r>
  <r>
    <n v="3324"/>
    <x v="3323"/>
    <x v="3322"/>
    <n v="1500"/>
    <n v="1525"/>
    <x v="0"/>
    <x v="17"/>
    <x v="3"/>
    <n v="1465135190"/>
    <n v="1463925590"/>
    <x v="0"/>
    <n v="10"/>
    <x v="0"/>
    <x v="6"/>
    <n v="101.66666666666666"/>
    <x v="0"/>
    <x v="1"/>
    <x v="6"/>
  </r>
  <r>
    <n v="3325"/>
    <x v="3324"/>
    <x v="3323"/>
    <n v="400"/>
    <n v="450"/>
    <x v="0"/>
    <x v="1"/>
    <x v="1"/>
    <n v="1428256277"/>
    <n v="1425235877"/>
    <x v="0"/>
    <n v="15"/>
    <x v="0"/>
    <x v="6"/>
    <n v="112.5"/>
    <x v="0"/>
    <x v="1"/>
    <x v="6"/>
  </r>
  <r>
    <n v="3326"/>
    <x v="3325"/>
    <x v="3324"/>
    <n v="8000"/>
    <n v="8110"/>
    <x v="0"/>
    <x v="0"/>
    <x v="0"/>
    <n v="1425830905"/>
    <n v="1423242505"/>
    <x v="0"/>
    <n v="57"/>
    <x v="0"/>
    <x v="6"/>
    <n v="101.375"/>
    <x v="0"/>
    <x v="1"/>
    <x v="6"/>
  </r>
  <r>
    <n v="3327"/>
    <x v="3326"/>
    <x v="3325"/>
    <n v="800"/>
    <n v="810"/>
    <x v="0"/>
    <x v="1"/>
    <x v="1"/>
    <n v="1462697966"/>
    <n v="1460105966"/>
    <x v="0"/>
    <n v="33"/>
    <x v="0"/>
    <x v="6"/>
    <n v="101.25"/>
    <x v="0"/>
    <x v="1"/>
    <x v="6"/>
  </r>
  <r>
    <n v="3328"/>
    <x v="3327"/>
    <x v="3326"/>
    <n v="1800"/>
    <n v="2635"/>
    <x v="0"/>
    <x v="0"/>
    <x v="0"/>
    <n v="1404522000"/>
    <n v="1404308883"/>
    <x v="0"/>
    <n v="9"/>
    <x v="0"/>
    <x v="6"/>
    <n v="146.38888888888889"/>
    <x v="0"/>
    <x v="1"/>
    <x v="6"/>
  </r>
  <r>
    <n v="3329"/>
    <x v="3328"/>
    <x v="3327"/>
    <n v="1000"/>
    <n v="1168"/>
    <x v="0"/>
    <x v="1"/>
    <x v="1"/>
    <n v="1406502000"/>
    <n v="1405583108"/>
    <x v="0"/>
    <n v="26"/>
    <x v="0"/>
    <x v="6"/>
    <n v="116.8"/>
    <x v="0"/>
    <x v="1"/>
    <x v="6"/>
  </r>
  <r>
    <n v="3330"/>
    <x v="3329"/>
    <x v="3328"/>
    <n v="1500"/>
    <n v="1594"/>
    <x v="0"/>
    <x v="1"/>
    <x v="1"/>
    <n v="1427919468"/>
    <n v="1425331068"/>
    <x v="0"/>
    <n v="69"/>
    <x v="0"/>
    <x v="6"/>
    <n v="106.26666666666667"/>
    <x v="0"/>
    <x v="1"/>
    <x v="6"/>
  </r>
  <r>
    <n v="3331"/>
    <x v="3330"/>
    <x v="3329"/>
    <n v="5000"/>
    <n v="5226"/>
    <x v="0"/>
    <x v="0"/>
    <x v="0"/>
    <n v="1444149886"/>
    <n v="1441125886"/>
    <x v="0"/>
    <n v="65"/>
    <x v="0"/>
    <x v="6"/>
    <n v="104.52"/>
    <x v="0"/>
    <x v="1"/>
    <x v="6"/>
  </r>
  <r>
    <n v="3332"/>
    <x v="3331"/>
    <x v="3330"/>
    <n v="6000"/>
    <n v="6000"/>
    <x v="0"/>
    <x v="0"/>
    <x v="0"/>
    <n v="1405802330"/>
    <n v="1403210330"/>
    <x v="0"/>
    <n v="83"/>
    <x v="0"/>
    <x v="6"/>
    <n v="100"/>
    <x v="0"/>
    <x v="1"/>
    <x v="6"/>
  </r>
  <r>
    <n v="3333"/>
    <x v="3332"/>
    <x v="3331"/>
    <n v="3500"/>
    <n v="3660"/>
    <x v="0"/>
    <x v="0"/>
    <x v="0"/>
    <n v="1434384880"/>
    <n v="1432484080"/>
    <x v="0"/>
    <n v="111"/>
    <x v="0"/>
    <x v="6"/>
    <n v="104.57142857142858"/>
    <x v="0"/>
    <x v="1"/>
    <x v="6"/>
  </r>
  <r>
    <n v="3334"/>
    <x v="3333"/>
    <x v="3332"/>
    <n v="3871"/>
    <n v="5366"/>
    <x v="0"/>
    <x v="0"/>
    <x v="0"/>
    <n v="1438259422"/>
    <n v="1435667422"/>
    <x v="0"/>
    <n v="46"/>
    <x v="0"/>
    <x v="6"/>
    <n v="138.62051149573753"/>
    <x v="0"/>
    <x v="1"/>
    <x v="6"/>
  </r>
  <r>
    <n v="3335"/>
    <x v="3334"/>
    <x v="3333"/>
    <n v="5000"/>
    <n v="5016"/>
    <x v="0"/>
    <x v="1"/>
    <x v="1"/>
    <n v="1407106800"/>
    <n v="1404749446"/>
    <x v="0"/>
    <n v="63"/>
    <x v="0"/>
    <x v="6"/>
    <n v="100.32000000000001"/>
    <x v="0"/>
    <x v="1"/>
    <x v="6"/>
  </r>
  <r>
    <n v="3336"/>
    <x v="3335"/>
    <x v="3334"/>
    <n v="250"/>
    <n v="250"/>
    <x v="0"/>
    <x v="1"/>
    <x v="1"/>
    <n v="1459845246"/>
    <n v="1457429646"/>
    <x v="0"/>
    <n v="9"/>
    <x v="0"/>
    <x v="6"/>
    <n v="100"/>
    <x v="0"/>
    <x v="1"/>
    <x v="6"/>
  </r>
  <r>
    <n v="3337"/>
    <x v="3336"/>
    <x v="3335"/>
    <n v="2500"/>
    <n v="2755"/>
    <x v="0"/>
    <x v="1"/>
    <x v="1"/>
    <n v="1412974800"/>
    <n v="1411109167"/>
    <x v="0"/>
    <n v="34"/>
    <x v="0"/>
    <x v="6"/>
    <n v="110.2"/>
    <x v="0"/>
    <x v="1"/>
    <x v="6"/>
  </r>
  <r>
    <n v="3338"/>
    <x v="3337"/>
    <x v="3336"/>
    <n v="15000"/>
    <n v="15327"/>
    <x v="0"/>
    <x v="0"/>
    <x v="0"/>
    <n v="1487944080"/>
    <n v="1486129680"/>
    <x v="0"/>
    <n v="112"/>
    <x v="0"/>
    <x v="6"/>
    <n v="102.18"/>
    <x v="0"/>
    <x v="1"/>
    <x v="6"/>
  </r>
  <r>
    <n v="3339"/>
    <x v="3338"/>
    <x v="3337"/>
    <n v="8000"/>
    <n v="8348"/>
    <x v="0"/>
    <x v="0"/>
    <x v="0"/>
    <n v="1469721518"/>
    <n v="1467129518"/>
    <x v="0"/>
    <n v="47"/>
    <x v="0"/>
    <x v="6"/>
    <n v="104.35000000000001"/>
    <x v="0"/>
    <x v="1"/>
    <x v="6"/>
  </r>
  <r>
    <n v="3340"/>
    <x v="3339"/>
    <x v="3338"/>
    <n v="3000"/>
    <n v="4145"/>
    <x v="0"/>
    <x v="0"/>
    <x v="0"/>
    <n v="1481066554"/>
    <n v="1478906554"/>
    <x v="0"/>
    <n v="38"/>
    <x v="0"/>
    <x v="6"/>
    <n v="138.16666666666666"/>
    <x v="0"/>
    <x v="1"/>
    <x v="6"/>
  </r>
  <r>
    <n v="3341"/>
    <x v="3340"/>
    <x v="3339"/>
    <n v="3350"/>
    <n v="3350"/>
    <x v="0"/>
    <x v="1"/>
    <x v="1"/>
    <n v="1465750800"/>
    <n v="1463771421"/>
    <x v="0"/>
    <n v="28"/>
    <x v="0"/>
    <x v="6"/>
    <n v="100"/>
    <x v="0"/>
    <x v="1"/>
    <x v="6"/>
  </r>
  <r>
    <n v="3342"/>
    <x v="3341"/>
    <x v="3340"/>
    <n v="6000"/>
    <n v="6100"/>
    <x v="0"/>
    <x v="0"/>
    <x v="0"/>
    <n v="1427864340"/>
    <n v="1425020810"/>
    <x v="0"/>
    <n v="78"/>
    <x v="0"/>
    <x v="6"/>
    <n v="101.66666666666666"/>
    <x v="0"/>
    <x v="1"/>
    <x v="6"/>
  </r>
  <r>
    <n v="3343"/>
    <x v="3342"/>
    <x v="3341"/>
    <n v="700"/>
    <n v="1200"/>
    <x v="0"/>
    <x v="1"/>
    <x v="1"/>
    <n v="1460553480"/>
    <n v="1458770384"/>
    <x v="0"/>
    <n v="23"/>
    <x v="0"/>
    <x v="6"/>
    <n v="171.42857142857142"/>
    <x v="0"/>
    <x v="1"/>
    <x v="6"/>
  </r>
  <r>
    <n v="3344"/>
    <x v="3343"/>
    <x v="3342"/>
    <n v="4500"/>
    <n v="4565"/>
    <x v="0"/>
    <x v="0"/>
    <x v="0"/>
    <n v="1409374093"/>
    <n v="1406782093"/>
    <x v="0"/>
    <n v="40"/>
    <x v="0"/>
    <x v="6"/>
    <n v="101.44444444444444"/>
    <x v="0"/>
    <x v="1"/>
    <x v="6"/>
  </r>
  <r>
    <n v="3345"/>
    <x v="3344"/>
    <x v="3343"/>
    <n v="500"/>
    <n v="650"/>
    <x v="0"/>
    <x v="0"/>
    <x v="0"/>
    <n v="1429317420"/>
    <n v="1424226768"/>
    <x v="0"/>
    <n v="13"/>
    <x v="0"/>
    <x v="6"/>
    <n v="130"/>
    <x v="0"/>
    <x v="1"/>
    <x v="6"/>
  </r>
  <r>
    <n v="3346"/>
    <x v="3345"/>
    <x v="3344"/>
    <n v="1500"/>
    <n v="1650"/>
    <x v="0"/>
    <x v="0"/>
    <x v="0"/>
    <n v="1424910910"/>
    <n v="1424306110"/>
    <x v="0"/>
    <n v="18"/>
    <x v="0"/>
    <x v="6"/>
    <n v="110.00000000000001"/>
    <x v="0"/>
    <x v="1"/>
    <x v="6"/>
  </r>
  <r>
    <n v="3347"/>
    <x v="3346"/>
    <x v="3345"/>
    <n v="2000"/>
    <n v="2389"/>
    <x v="0"/>
    <x v="1"/>
    <x v="1"/>
    <n v="1462741200"/>
    <n v="1461503654"/>
    <x v="0"/>
    <n v="22"/>
    <x v="0"/>
    <x v="6"/>
    <n v="119.44999999999999"/>
    <x v="0"/>
    <x v="1"/>
    <x v="6"/>
  </r>
  <r>
    <n v="3348"/>
    <x v="3265"/>
    <x v="3346"/>
    <n v="5500"/>
    <n v="5516"/>
    <x v="0"/>
    <x v="0"/>
    <x v="0"/>
    <n v="1461988740"/>
    <n v="1459949080"/>
    <x v="0"/>
    <n v="79"/>
    <x v="0"/>
    <x v="6"/>
    <n v="100.2909090909091"/>
    <x v="0"/>
    <x v="1"/>
    <x v="6"/>
  </r>
  <r>
    <n v="3349"/>
    <x v="3347"/>
    <x v="3347"/>
    <n v="1000"/>
    <n v="1534"/>
    <x v="0"/>
    <x v="0"/>
    <x v="0"/>
    <n v="1465837200"/>
    <n v="1463971172"/>
    <x v="0"/>
    <n v="14"/>
    <x v="0"/>
    <x v="6"/>
    <n v="153.4"/>
    <x v="0"/>
    <x v="1"/>
    <x v="6"/>
  </r>
  <r>
    <n v="3350"/>
    <x v="3348"/>
    <x v="3348"/>
    <n v="3500"/>
    <n v="3655"/>
    <x v="0"/>
    <x v="19"/>
    <x v="3"/>
    <n v="1448838000"/>
    <n v="1445791811"/>
    <x v="0"/>
    <n v="51"/>
    <x v="0"/>
    <x v="6"/>
    <n v="104.42857142857143"/>
    <x v="0"/>
    <x v="1"/>
    <x v="6"/>
  </r>
  <r>
    <n v="3351"/>
    <x v="3349"/>
    <x v="3349"/>
    <n v="5000"/>
    <n v="5055"/>
    <x v="0"/>
    <x v="1"/>
    <x v="1"/>
    <n v="1406113200"/>
    <n v="1402910965"/>
    <x v="0"/>
    <n v="54"/>
    <x v="0"/>
    <x v="6"/>
    <n v="101.1"/>
    <x v="0"/>
    <x v="1"/>
    <x v="6"/>
  </r>
  <r>
    <n v="3352"/>
    <x v="3350"/>
    <x v="3350"/>
    <n v="5000"/>
    <n v="5376"/>
    <x v="0"/>
    <x v="1"/>
    <x v="1"/>
    <n v="1467414000"/>
    <n v="1462492178"/>
    <x v="0"/>
    <n v="70"/>
    <x v="0"/>
    <x v="6"/>
    <n v="107.52"/>
    <x v="0"/>
    <x v="1"/>
    <x v="6"/>
  </r>
  <r>
    <n v="3353"/>
    <x v="3351"/>
    <x v="3351"/>
    <n v="500"/>
    <n v="1575"/>
    <x v="0"/>
    <x v="1"/>
    <x v="1"/>
    <n v="1462230000"/>
    <n v="1461061350"/>
    <x v="0"/>
    <n v="44"/>
    <x v="0"/>
    <x v="6"/>
    <n v="315"/>
    <x v="0"/>
    <x v="1"/>
    <x v="6"/>
  </r>
  <r>
    <n v="3354"/>
    <x v="3352"/>
    <x v="3352"/>
    <n v="3000"/>
    <n v="3058"/>
    <x v="0"/>
    <x v="0"/>
    <x v="0"/>
    <n v="1446091260"/>
    <n v="1443029206"/>
    <x v="0"/>
    <n v="55"/>
    <x v="0"/>
    <x v="6"/>
    <n v="101.93333333333334"/>
    <x v="0"/>
    <x v="1"/>
    <x v="6"/>
  </r>
  <r>
    <n v="3355"/>
    <x v="3353"/>
    <x v="3353"/>
    <n v="1750"/>
    <n v="2210"/>
    <x v="0"/>
    <x v="1"/>
    <x v="1"/>
    <n v="1462879020"/>
    <n v="1461941527"/>
    <x v="0"/>
    <n v="15"/>
    <x v="0"/>
    <x v="6"/>
    <n v="126.28571428571429"/>
    <x v="0"/>
    <x v="1"/>
    <x v="6"/>
  </r>
  <r>
    <n v="3356"/>
    <x v="3354"/>
    <x v="3354"/>
    <n v="1500"/>
    <n v="1521"/>
    <x v="0"/>
    <x v="1"/>
    <x v="1"/>
    <n v="1468611272"/>
    <n v="1466019272"/>
    <x v="0"/>
    <n v="27"/>
    <x v="0"/>
    <x v="6"/>
    <n v="101.4"/>
    <x v="0"/>
    <x v="1"/>
    <x v="6"/>
  </r>
  <r>
    <n v="3357"/>
    <x v="3355"/>
    <x v="3355"/>
    <n v="2000"/>
    <n v="2020"/>
    <x v="0"/>
    <x v="1"/>
    <x v="1"/>
    <n v="1406887310"/>
    <n v="1404295310"/>
    <x v="0"/>
    <n v="21"/>
    <x v="0"/>
    <x v="6"/>
    <n v="101"/>
    <x v="0"/>
    <x v="1"/>
    <x v="6"/>
  </r>
  <r>
    <n v="3358"/>
    <x v="3356"/>
    <x v="3356"/>
    <n v="10000"/>
    <n v="10299"/>
    <x v="0"/>
    <x v="0"/>
    <x v="0"/>
    <n v="1416385679"/>
    <n v="1413790079"/>
    <x v="0"/>
    <n v="162"/>
    <x v="0"/>
    <x v="6"/>
    <n v="102.99000000000001"/>
    <x v="0"/>
    <x v="1"/>
    <x v="6"/>
  </r>
  <r>
    <n v="3359"/>
    <x v="3357"/>
    <x v="3357"/>
    <n v="4000"/>
    <n v="4250"/>
    <x v="0"/>
    <x v="0"/>
    <x v="0"/>
    <n v="1487985734"/>
    <n v="1484097734"/>
    <x v="0"/>
    <n v="23"/>
    <x v="0"/>
    <x v="6"/>
    <n v="106.25"/>
    <x v="0"/>
    <x v="1"/>
    <x v="6"/>
  </r>
  <r>
    <n v="3360"/>
    <x v="3358"/>
    <x v="3358"/>
    <n v="9000"/>
    <n v="9124"/>
    <x v="0"/>
    <x v="20"/>
    <x v="12"/>
    <n v="1481731140"/>
    <n v="1479866343"/>
    <x v="0"/>
    <n v="72"/>
    <x v="0"/>
    <x v="6"/>
    <n v="101.37777777777779"/>
    <x v="0"/>
    <x v="1"/>
    <x v="6"/>
  </r>
  <r>
    <n v="3361"/>
    <x v="3359"/>
    <x v="3359"/>
    <n v="5000"/>
    <n v="5673"/>
    <x v="0"/>
    <x v="0"/>
    <x v="0"/>
    <n v="1409587140"/>
    <n v="1408062990"/>
    <x v="0"/>
    <n v="68"/>
    <x v="0"/>
    <x v="6"/>
    <n v="113.46000000000001"/>
    <x v="0"/>
    <x v="1"/>
    <x v="6"/>
  </r>
  <r>
    <n v="3362"/>
    <x v="3360"/>
    <x v="3360"/>
    <n v="500"/>
    <n v="1090"/>
    <x v="0"/>
    <x v="0"/>
    <x v="0"/>
    <n v="1425704100"/>
    <n v="1424484717"/>
    <x v="0"/>
    <n v="20"/>
    <x v="0"/>
    <x v="6"/>
    <n v="218.00000000000003"/>
    <x v="0"/>
    <x v="1"/>
    <x v="6"/>
  </r>
  <r>
    <n v="3363"/>
    <x v="3361"/>
    <x v="3361"/>
    <n v="7750"/>
    <n v="7860"/>
    <x v="0"/>
    <x v="0"/>
    <x v="0"/>
    <n v="1408464000"/>
    <n v="1406831445"/>
    <x v="0"/>
    <n v="26"/>
    <x v="0"/>
    <x v="6"/>
    <n v="101.41935483870968"/>
    <x v="0"/>
    <x v="1"/>
    <x v="6"/>
  </r>
  <r>
    <n v="3364"/>
    <x v="3362"/>
    <x v="3362"/>
    <n v="3000"/>
    <n v="3178"/>
    <x v="0"/>
    <x v="1"/>
    <x v="1"/>
    <n v="1458075600"/>
    <n v="1456183649"/>
    <x v="0"/>
    <n v="72"/>
    <x v="0"/>
    <x v="6"/>
    <n v="105.93333333333332"/>
    <x v="0"/>
    <x v="1"/>
    <x v="6"/>
  </r>
  <r>
    <n v="3365"/>
    <x v="3363"/>
    <x v="3363"/>
    <n v="2500"/>
    <n v="2600"/>
    <x v="0"/>
    <x v="0"/>
    <x v="0"/>
    <n v="1449973592"/>
    <n v="1447381592"/>
    <x v="0"/>
    <n v="3"/>
    <x v="0"/>
    <x v="6"/>
    <n v="104"/>
    <x v="0"/>
    <x v="1"/>
    <x v="6"/>
  </r>
  <r>
    <n v="3366"/>
    <x v="3364"/>
    <x v="3364"/>
    <n v="500"/>
    <n v="1105"/>
    <x v="0"/>
    <x v="0"/>
    <x v="0"/>
    <n v="1431481037"/>
    <n v="1428889037"/>
    <x v="0"/>
    <n v="18"/>
    <x v="0"/>
    <x v="6"/>
    <n v="221"/>
    <x v="0"/>
    <x v="1"/>
    <x v="6"/>
  </r>
  <r>
    <n v="3367"/>
    <x v="3365"/>
    <x v="3365"/>
    <n v="750"/>
    <n v="890"/>
    <x v="0"/>
    <x v="1"/>
    <x v="1"/>
    <n v="1438467894"/>
    <n v="1436307894"/>
    <x v="0"/>
    <n v="30"/>
    <x v="0"/>
    <x v="6"/>
    <n v="118.66666666666667"/>
    <x v="0"/>
    <x v="1"/>
    <x v="6"/>
  </r>
  <r>
    <n v="3368"/>
    <x v="3366"/>
    <x v="3366"/>
    <n v="1000"/>
    <n v="1046"/>
    <x v="0"/>
    <x v="0"/>
    <x v="0"/>
    <n v="1420088400"/>
    <n v="1416977259"/>
    <x v="0"/>
    <n v="23"/>
    <x v="0"/>
    <x v="6"/>
    <n v="104.60000000000001"/>
    <x v="0"/>
    <x v="1"/>
    <x v="6"/>
  </r>
  <r>
    <n v="3369"/>
    <x v="3367"/>
    <x v="3367"/>
    <n v="5000"/>
    <n v="5195"/>
    <x v="0"/>
    <x v="17"/>
    <x v="3"/>
    <n v="1484441980"/>
    <n v="1479257980"/>
    <x v="0"/>
    <n v="54"/>
    <x v="0"/>
    <x v="6"/>
    <n v="103.89999999999999"/>
    <x v="0"/>
    <x v="1"/>
    <x v="6"/>
  </r>
  <r>
    <n v="3370"/>
    <x v="3368"/>
    <x v="3368"/>
    <n v="1500"/>
    <n v="1766"/>
    <x v="0"/>
    <x v="0"/>
    <x v="0"/>
    <n v="1481961600"/>
    <n v="1479283285"/>
    <x v="0"/>
    <n v="26"/>
    <x v="0"/>
    <x v="6"/>
    <n v="117.73333333333333"/>
    <x v="0"/>
    <x v="1"/>
    <x v="6"/>
  </r>
  <r>
    <n v="3371"/>
    <x v="3369"/>
    <x v="3369"/>
    <n v="200"/>
    <n v="277"/>
    <x v="0"/>
    <x v="0"/>
    <x v="0"/>
    <n v="1449089965"/>
    <n v="1446670765"/>
    <x v="0"/>
    <n v="9"/>
    <x v="0"/>
    <x v="6"/>
    <n v="138.5"/>
    <x v="0"/>
    <x v="1"/>
    <x v="6"/>
  </r>
  <r>
    <n v="3372"/>
    <x v="3370"/>
    <x v="3370"/>
    <n v="1000"/>
    <n v="1035"/>
    <x v="0"/>
    <x v="0"/>
    <x v="0"/>
    <n v="1408942740"/>
    <n v="1407157756"/>
    <x v="0"/>
    <n v="27"/>
    <x v="0"/>
    <x v="6"/>
    <n v="103.49999999999999"/>
    <x v="0"/>
    <x v="1"/>
    <x v="6"/>
  </r>
  <r>
    <n v="3373"/>
    <x v="3371"/>
    <x v="3371"/>
    <n v="2000"/>
    <n v="2005"/>
    <x v="0"/>
    <x v="1"/>
    <x v="1"/>
    <n v="1437235200"/>
    <n v="1435177840"/>
    <x v="0"/>
    <n v="30"/>
    <x v="0"/>
    <x v="6"/>
    <n v="100.25"/>
    <x v="0"/>
    <x v="1"/>
    <x v="6"/>
  </r>
  <r>
    <n v="3374"/>
    <x v="3372"/>
    <x v="3372"/>
    <n v="3500"/>
    <n v="3730"/>
    <x v="0"/>
    <x v="5"/>
    <x v="5"/>
    <n v="1446053616"/>
    <n v="1443461616"/>
    <x v="0"/>
    <n v="52"/>
    <x v="0"/>
    <x v="6"/>
    <n v="106.57142857142856"/>
    <x v="0"/>
    <x v="1"/>
    <x v="6"/>
  </r>
  <r>
    <n v="3375"/>
    <x v="3373"/>
    <x v="3373"/>
    <n v="3000"/>
    <n v="3000"/>
    <x v="0"/>
    <x v="1"/>
    <x v="1"/>
    <n v="1400423973"/>
    <n v="1399387173"/>
    <x v="0"/>
    <n v="17"/>
    <x v="0"/>
    <x v="6"/>
    <n v="100"/>
    <x v="0"/>
    <x v="1"/>
    <x v="6"/>
  </r>
  <r>
    <n v="3376"/>
    <x v="3374"/>
    <x v="3374"/>
    <n v="8000"/>
    <n v="8001"/>
    <x v="0"/>
    <x v="0"/>
    <x v="0"/>
    <n v="1429976994"/>
    <n v="1424796594"/>
    <x v="0"/>
    <n v="19"/>
    <x v="0"/>
    <x v="6"/>
    <n v="100.01249999999999"/>
    <x v="0"/>
    <x v="1"/>
    <x v="6"/>
  </r>
  <r>
    <n v="3377"/>
    <x v="3375"/>
    <x v="3375"/>
    <n v="8000"/>
    <n v="8084"/>
    <x v="0"/>
    <x v="1"/>
    <x v="1"/>
    <n v="1426870560"/>
    <n v="1424280899"/>
    <x v="0"/>
    <n v="77"/>
    <x v="0"/>
    <x v="6"/>
    <n v="101.05"/>
    <x v="0"/>
    <x v="1"/>
    <x v="6"/>
  </r>
  <r>
    <n v="3378"/>
    <x v="3376"/>
    <x v="3376"/>
    <n v="550"/>
    <n v="592"/>
    <x v="0"/>
    <x v="1"/>
    <x v="1"/>
    <n v="1409490480"/>
    <n v="1407400306"/>
    <x v="0"/>
    <n v="21"/>
    <x v="0"/>
    <x v="6"/>
    <n v="107.63636363636364"/>
    <x v="0"/>
    <x v="1"/>
    <x v="6"/>
  </r>
  <r>
    <n v="3379"/>
    <x v="3377"/>
    <x v="3377"/>
    <n v="2000"/>
    <n v="2073"/>
    <x v="0"/>
    <x v="1"/>
    <x v="1"/>
    <n v="1440630000"/>
    <n v="1439122800"/>
    <x v="0"/>
    <n v="38"/>
    <x v="0"/>
    <x v="6"/>
    <n v="103.64999999999999"/>
    <x v="0"/>
    <x v="1"/>
    <x v="6"/>
  </r>
  <r>
    <n v="3380"/>
    <x v="3378"/>
    <x v="3378"/>
    <n v="3000"/>
    <n v="3133"/>
    <x v="0"/>
    <x v="0"/>
    <x v="0"/>
    <n v="1417305178"/>
    <n v="1414277578"/>
    <x v="0"/>
    <n v="28"/>
    <x v="0"/>
    <x v="6"/>
    <n v="104.43333333333334"/>
    <x v="0"/>
    <x v="1"/>
    <x v="6"/>
  </r>
  <r>
    <n v="3381"/>
    <x v="3379"/>
    <x v="3379"/>
    <n v="4000"/>
    <n v="4090"/>
    <x v="0"/>
    <x v="0"/>
    <x v="0"/>
    <n v="1426044383"/>
    <n v="1423455983"/>
    <x v="0"/>
    <n v="48"/>
    <x v="0"/>
    <x v="6"/>
    <n v="102.25"/>
    <x v="0"/>
    <x v="1"/>
    <x v="6"/>
  </r>
  <r>
    <n v="3382"/>
    <x v="3380"/>
    <x v="3380"/>
    <n v="3500"/>
    <n v="3526"/>
    <x v="0"/>
    <x v="1"/>
    <x v="1"/>
    <n v="1470092340"/>
    <n v="1467973256"/>
    <x v="0"/>
    <n v="46"/>
    <x v="0"/>
    <x v="6"/>
    <n v="100.74285714285713"/>
    <x v="0"/>
    <x v="1"/>
    <x v="6"/>
  </r>
  <r>
    <n v="3383"/>
    <x v="3381"/>
    <x v="3381"/>
    <n v="1750"/>
    <n v="1955"/>
    <x v="0"/>
    <x v="0"/>
    <x v="0"/>
    <n v="1466707620"/>
    <n v="1464979620"/>
    <x v="0"/>
    <n v="30"/>
    <x v="0"/>
    <x v="6"/>
    <n v="111.71428571428572"/>
    <x v="0"/>
    <x v="1"/>
    <x v="6"/>
  </r>
  <r>
    <n v="3384"/>
    <x v="3382"/>
    <x v="3382"/>
    <n v="6000"/>
    <n v="6000.66"/>
    <x v="0"/>
    <x v="0"/>
    <x v="0"/>
    <n v="1448074800"/>
    <n v="1444874768"/>
    <x v="0"/>
    <n v="64"/>
    <x v="0"/>
    <x v="6"/>
    <n v="100.01100000000001"/>
    <x v="0"/>
    <x v="1"/>
    <x v="6"/>
  </r>
  <r>
    <n v="3385"/>
    <x v="3383"/>
    <x v="3383"/>
    <n v="2000"/>
    <n v="2000"/>
    <x v="0"/>
    <x v="0"/>
    <x v="0"/>
    <n v="1418244552"/>
    <n v="1415652552"/>
    <x v="0"/>
    <n v="15"/>
    <x v="0"/>
    <x v="6"/>
    <n v="100"/>
    <x v="0"/>
    <x v="1"/>
    <x v="6"/>
  </r>
  <r>
    <n v="3386"/>
    <x v="3384"/>
    <x v="3384"/>
    <n v="2000"/>
    <n v="2100"/>
    <x v="0"/>
    <x v="0"/>
    <x v="0"/>
    <n v="1417620506"/>
    <n v="1415028506"/>
    <x v="0"/>
    <n v="41"/>
    <x v="0"/>
    <x v="6"/>
    <n v="105"/>
    <x v="0"/>
    <x v="1"/>
    <x v="6"/>
  </r>
  <r>
    <n v="3387"/>
    <x v="3385"/>
    <x v="3385"/>
    <n v="3000"/>
    <n v="3506"/>
    <x v="0"/>
    <x v="0"/>
    <x v="0"/>
    <n v="1418581088"/>
    <n v="1415125088"/>
    <x v="0"/>
    <n v="35"/>
    <x v="0"/>
    <x v="6"/>
    <n v="116.86666666666667"/>
    <x v="0"/>
    <x v="1"/>
    <x v="6"/>
  </r>
  <r>
    <n v="3388"/>
    <x v="3386"/>
    <x v="3386"/>
    <n v="1500"/>
    <n v="1557"/>
    <x v="0"/>
    <x v="1"/>
    <x v="1"/>
    <n v="1434625441"/>
    <n v="1432033441"/>
    <x v="0"/>
    <n v="45"/>
    <x v="0"/>
    <x v="6"/>
    <n v="103.8"/>
    <x v="0"/>
    <x v="1"/>
    <x v="6"/>
  </r>
  <r>
    <n v="3389"/>
    <x v="3387"/>
    <x v="3387"/>
    <n v="10000"/>
    <n v="11450"/>
    <x v="0"/>
    <x v="0"/>
    <x v="0"/>
    <n v="1464960682"/>
    <n v="1462368682"/>
    <x v="0"/>
    <n v="62"/>
    <x v="0"/>
    <x v="6"/>
    <n v="114.5"/>
    <x v="0"/>
    <x v="1"/>
    <x v="6"/>
  </r>
  <r>
    <n v="3390"/>
    <x v="3388"/>
    <x v="3388"/>
    <n v="1500"/>
    <n v="1536"/>
    <x v="0"/>
    <x v="0"/>
    <x v="0"/>
    <n v="1405017345"/>
    <n v="1403721345"/>
    <x v="0"/>
    <n v="22"/>
    <x v="0"/>
    <x v="6"/>
    <n v="102.4"/>
    <x v="0"/>
    <x v="1"/>
    <x v="6"/>
  </r>
  <r>
    <n v="3391"/>
    <x v="3389"/>
    <x v="3389"/>
    <n v="500"/>
    <n v="1115"/>
    <x v="0"/>
    <x v="0"/>
    <x v="0"/>
    <n v="1407536880"/>
    <n v="1404997548"/>
    <x v="0"/>
    <n v="18"/>
    <x v="0"/>
    <x v="6"/>
    <n v="223"/>
    <x v="0"/>
    <x v="1"/>
    <x v="6"/>
  </r>
  <r>
    <n v="3392"/>
    <x v="3390"/>
    <x v="3390"/>
    <n v="500"/>
    <n v="500"/>
    <x v="0"/>
    <x v="1"/>
    <x v="1"/>
    <n v="1462565855"/>
    <n v="1458245855"/>
    <x v="0"/>
    <n v="12"/>
    <x v="0"/>
    <x v="6"/>
    <n v="100"/>
    <x v="0"/>
    <x v="1"/>
    <x v="6"/>
  </r>
  <r>
    <n v="3393"/>
    <x v="3391"/>
    <x v="3391"/>
    <n v="1500"/>
    <n v="1587"/>
    <x v="0"/>
    <x v="0"/>
    <x v="0"/>
    <n v="1415234760"/>
    <n v="1413065230"/>
    <x v="0"/>
    <n v="44"/>
    <x v="0"/>
    <x v="6"/>
    <n v="105.80000000000001"/>
    <x v="0"/>
    <x v="1"/>
    <x v="6"/>
  </r>
  <r>
    <n v="3394"/>
    <x v="3392"/>
    <x v="3392"/>
    <n v="550"/>
    <n v="783"/>
    <x v="0"/>
    <x v="1"/>
    <x v="1"/>
    <n v="1406470645"/>
    <n v="1403878645"/>
    <x v="0"/>
    <n v="27"/>
    <x v="0"/>
    <x v="6"/>
    <n v="142.36363636363635"/>
    <x v="0"/>
    <x v="1"/>
    <x v="6"/>
  </r>
  <r>
    <n v="3395"/>
    <x v="3393"/>
    <x v="3393"/>
    <n v="500"/>
    <n v="920"/>
    <x v="0"/>
    <x v="1"/>
    <x v="1"/>
    <n v="1433009400"/>
    <n v="1431795944"/>
    <x v="0"/>
    <n v="38"/>
    <x v="0"/>
    <x v="6"/>
    <n v="184"/>
    <x v="0"/>
    <x v="1"/>
    <x v="6"/>
  </r>
  <r>
    <n v="3396"/>
    <x v="3394"/>
    <x v="3394"/>
    <n v="1500"/>
    <n v="1565"/>
    <x v="0"/>
    <x v="0"/>
    <x v="0"/>
    <n v="1401595140"/>
    <n v="1399286589"/>
    <x v="0"/>
    <n v="28"/>
    <x v="0"/>
    <x v="6"/>
    <n v="104.33333333333333"/>
    <x v="0"/>
    <x v="1"/>
    <x v="6"/>
  </r>
  <r>
    <n v="3397"/>
    <x v="3395"/>
    <x v="3395"/>
    <n v="250"/>
    <n v="280"/>
    <x v="0"/>
    <x v="1"/>
    <x v="1"/>
    <n v="1455832800"/>
    <n v="1452338929"/>
    <x v="0"/>
    <n v="24"/>
    <x v="0"/>
    <x v="6"/>
    <n v="112.00000000000001"/>
    <x v="0"/>
    <x v="1"/>
    <x v="6"/>
  </r>
  <r>
    <n v="3398"/>
    <x v="3396"/>
    <x v="3396"/>
    <n v="4000"/>
    <n v="4443"/>
    <x v="0"/>
    <x v="0"/>
    <x v="0"/>
    <n v="1416589200"/>
    <n v="1414605776"/>
    <x v="0"/>
    <n v="65"/>
    <x v="0"/>
    <x v="6"/>
    <n v="111.07499999999999"/>
    <x v="0"/>
    <x v="1"/>
    <x v="6"/>
  </r>
  <r>
    <n v="3399"/>
    <x v="3397"/>
    <x v="3397"/>
    <n v="1200"/>
    <n v="1245"/>
    <x v="0"/>
    <x v="1"/>
    <x v="1"/>
    <n v="1424556325"/>
    <n v="1421964325"/>
    <x v="0"/>
    <n v="46"/>
    <x v="0"/>
    <x v="6"/>
    <n v="103.75000000000001"/>
    <x v="0"/>
    <x v="1"/>
    <x v="6"/>
  </r>
  <r>
    <n v="3400"/>
    <x v="3398"/>
    <x v="3398"/>
    <n v="10000"/>
    <n v="10041"/>
    <x v="0"/>
    <x v="0"/>
    <x v="0"/>
    <n v="1409266414"/>
    <n v="1405378414"/>
    <x v="0"/>
    <n v="85"/>
    <x v="0"/>
    <x v="6"/>
    <n v="100.41"/>
    <x v="0"/>
    <x v="1"/>
    <x v="6"/>
  </r>
  <r>
    <n v="3401"/>
    <x v="3399"/>
    <x v="3399"/>
    <n v="2900"/>
    <n v="2954"/>
    <x v="0"/>
    <x v="1"/>
    <x v="1"/>
    <n v="1438968146"/>
    <n v="1436376146"/>
    <x v="0"/>
    <n v="66"/>
    <x v="0"/>
    <x v="6"/>
    <n v="101.86206896551724"/>
    <x v="0"/>
    <x v="1"/>
    <x v="6"/>
  </r>
  <r>
    <n v="3402"/>
    <x v="3400"/>
    <x v="3400"/>
    <n v="15000"/>
    <n v="16465"/>
    <x v="0"/>
    <x v="0"/>
    <x v="0"/>
    <n v="1447295460"/>
    <n v="1444747843"/>
    <x v="0"/>
    <n v="165"/>
    <x v="0"/>
    <x v="6"/>
    <n v="109.76666666666665"/>
    <x v="0"/>
    <x v="1"/>
    <x v="6"/>
  </r>
  <r>
    <n v="3403"/>
    <x v="3401"/>
    <x v="3401"/>
    <n v="2000"/>
    <n v="2000"/>
    <x v="0"/>
    <x v="1"/>
    <x v="1"/>
    <n v="1435230324"/>
    <n v="1432638324"/>
    <x v="0"/>
    <n v="17"/>
    <x v="0"/>
    <x v="6"/>
    <n v="100"/>
    <x v="0"/>
    <x v="1"/>
    <x v="6"/>
  </r>
  <r>
    <n v="3404"/>
    <x v="3402"/>
    <x v="3402"/>
    <n v="500"/>
    <n v="610"/>
    <x v="0"/>
    <x v="0"/>
    <x v="0"/>
    <n v="1434542702"/>
    <n v="1432814702"/>
    <x v="0"/>
    <n v="3"/>
    <x v="0"/>
    <x v="6"/>
    <n v="122"/>
    <x v="0"/>
    <x v="1"/>
    <x v="6"/>
  </r>
  <r>
    <n v="3405"/>
    <x v="3403"/>
    <x v="3403"/>
    <n v="350"/>
    <n v="481.5"/>
    <x v="0"/>
    <x v="1"/>
    <x v="1"/>
    <n v="1456876740"/>
    <n v="1455063886"/>
    <x v="0"/>
    <n v="17"/>
    <x v="0"/>
    <x v="6"/>
    <n v="137.57142857142856"/>
    <x v="0"/>
    <x v="1"/>
    <x v="6"/>
  </r>
  <r>
    <n v="3406"/>
    <x v="3404"/>
    <x v="3404"/>
    <n v="10000"/>
    <n v="10031"/>
    <x v="0"/>
    <x v="0"/>
    <x v="0"/>
    <n v="1405511376"/>
    <n v="1401623376"/>
    <x v="0"/>
    <n v="91"/>
    <x v="0"/>
    <x v="6"/>
    <n v="100.31000000000002"/>
    <x v="0"/>
    <x v="1"/>
    <x v="6"/>
  </r>
  <r>
    <n v="3407"/>
    <x v="3405"/>
    <x v="3405"/>
    <n v="2000"/>
    <n v="2142"/>
    <x v="0"/>
    <x v="1"/>
    <x v="1"/>
    <n v="1404641289"/>
    <n v="1402049289"/>
    <x v="0"/>
    <n v="67"/>
    <x v="0"/>
    <x v="6"/>
    <n v="107.1"/>
    <x v="0"/>
    <x v="1"/>
    <x v="6"/>
  </r>
  <r>
    <n v="3408"/>
    <x v="3406"/>
    <x v="3406"/>
    <n v="500"/>
    <n v="1055"/>
    <x v="0"/>
    <x v="0"/>
    <x v="0"/>
    <n v="1405727304"/>
    <n v="1403135304"/>
    <x v="0"/>
    <n v="18"/>
    <x v="0"/>
    <x v="6"/>
    <n v="211"/>
    <x v="0"/>
    <x v="1"/>
    <x v="6"/>
  </r>
  <r>
    <n v="3409"/>
    <x v="3407"/>
    <x v="3407"/>
    <n v="500"/>
    <n v="618"/>
    <x v="0"/>
    <x v="1"/>
    <x v="1"/>
    <n v="1469998680"/>
    <n v="1466710358"/>
    <x v="0"/>
    <n v="21"/>
    <x v="0"/>
    <x v="6"/>
    <n v="123.6"/>
    <x v="0"/>
    <x v="1"/>
    <x v="6"/>
  </r>
  <r>
    <n v="3410"/>
    <x v="3408"/>
    <x v="3408"/>
    <n v="3000"/>
    <n v="3255"/>
    <x v="0"/>
    <x v="0"/>
    <x v="0"/>
    <n v="1465196400"/>
    <n v="1462841990"/>
    <x v="0"/>
    <n v="40"/>
    <x v="0"/>
    <x v="6"/>
    <n v="108.5"/>
    <x v="0"/>
    <x v="1"/>
    <x v="6"/>
  </r>
  <r>
    <n v="3411"/>
    <x v="3409"/>
    <x v="3409"/>
    <n v="15000"/>
    <n v="15535"/>
    <x v="0"/>
    <x v="0"/>
    <x v="0"/>
    <n v="1444264372"/>
    <n v="1442536372"/>
    <x v="0"/>
    <n v="78"/>
    <x v="0"/>
    <x v="6"/>
    <n v="103.56666666666668"/>
    <x v="0"/>
    <x v="1"/>
    <x v="6"/>
  </r>
  <r>
    <n v="3412"/>
    <x v="3410"/>
    <x v="3410"/>
    <n v="3000"/>
    <n v="3000"/>
    <x v="0"/>
    <x v="1"/>
    <x v="1"/>
    <n v="1411858862"/>
    <n v="1409266862"/>
    <x v="0"/>
    <n v="26"/>
    <x v="0"/>
    <x v="6"/>
    <n v="100"/>
    <x v="0"/>
    <x v="1"/>
    <x v="6"/>
  </r>
  <r>
    <n v="3413"/>
    <x v="3411"/>
    <x v="3411"/>
    <n v="500"/>
    <n v="650"/>
    <x v="0"/>
    <x v="0"/>
    <x v="0"/>
    <n v="1425099540"/>
    <n v="1424280938"/>
    <x v="0"/>
    <n v="14"/>
    <x v="0"/>
    <x v="6"/>
    <n v="130"/>
    <x v="0"/>
    <x v="1"/>
    <x v="6"/>
  </r>
  <r>
    <n v="3414"/>
    <x v="3412"/>
    <x v="3412"/>
    <n v="3000"/>
    <n v="3105"/>
    <x v="0"/>
    <x v="0"/>
    <x v="0"/>
    <n v="1480579140"/>
    <n v="1478030325"/>
    <x v="0"/>
    <n v="44"/>
    <x v="0"/>
    <x v="6"/>
    <n v="103.49999999999999"/>
    <x v="0"/>
    <x v="1"/>
    <x v="6"/>
  </r>
  <r>
    <n v="3415"/>
    <x v="3413"/>
    <x v="3413"/>
    <n v="200"/>
    <n v="200"/>
    <x v="0"/>
    <x v="0"/>
    <x v="0"/>
    <n v="1460935800"/>
    <n v="1459999656"/>
    <x v="0"/>
    <n v="9"/>
    <x v="0"/>
    <x v="6"/>
    <n v="100"/>
    <x v="0"/>
    <x v="1"/>
    <x v="6"/>
  </r>
  <r>
    <n v="3416"/>
    <x v="3414"/>
    <x v="3414"/>
    <n v="4000"/>
    <n v="4784"/>
    <x v="0"/>
    <x v="1"/>
    <x v="1"/>
    <n v="1429813800"/>
    <n v="1427363645"/>
    <x v="0"/>
    <n v="30"/>
    <x v="0"/>
    <x v="6"/>
    <n v="119.6"/>
    <x v="0"/>
    <x v="1"/>
    <x v="6"/>
  </r>
  <r>
    <n v="3417"/>
    <x v="3415"/>
    <x v="3415"/>
    <n v="1700"/>
    <n v="1700.01"/>
    <x v="0"/>
    <x v="0"/>
    <x v="0"/>
    <n v="1414284180"/>
    <n v="1410558948"/>
    <x v="0"/>
    <n v="45"/>
    <x v="0"/>
    <x v="6"/>
    <n v="100.00058823529412"/>
    <x v="0"/>
    <x v="1"/>
    <x v="6"/>
  </r>
  <r>
    <n v="3418"/>
    <x v="3416"/>
    <x v="3416"/>
    <n v="4000"/>
    <n v="4035"/>
    <x v="0"/>
    <x v="0"/>
    <x v="0"/>
    <n v="1400875307"/>
    <n v="1398283307"/>
    <x v="0"/>
    <n v="56"/>
    <x v="0"/>
    <x v="6"/>
    <n v="100.875"/>
    <x v="0"/>
    <x v="1"/>
    <x v="6"/>
  </r>
  <r>
    <n v="3419"/>
    <x v="3417"/>
    <x v="3417"/>
    <n v="2750"/>
    <n v="2930"/>
    <x v="0"/>
    <x v="17"/>
    <x v="3"/>
    <n v="1459978200"/>
    <n v="1458416585"/>
    <x v="0"/>
    <n v="46"/>
    <x v="0"/>
    <x v="6"/>
    <n v="106.54545454545455"/>
    <x v="0"/>
    <x v="1"/>
    <x v="6"/>
  </r>
  <r>
    <n v="3420"/>
    <x v="3418"/>
    <x v="3418"/>
    <n v="700"/>
    <n v="966"/>
    <x v="0"/>
    <x v="1"/>
    <x v="1"/>
    <n v="1455408000"/>
    <n v="1454638202"/>
    <x v="0"/>
    <n v="34"/>
    <x v="0"/>
    <x v="6"/>
    <n v="138"/>
    <x v="0"/>
    <x v="1"/>
    <x v="6"/>
  </r>
  <r>
    <n v="3421"/>
    <x v="3419"/>
    <x v="3419"/>
    <n v="10000"/>
    <n v="10115"/>
    <x v="0"/>
    <x v="0"/>
    <x v="0"/>
    <n v="1425495563"/>
    <n v="1422903563"/>
    <x v="0"/>
    <n v="98"/>
    <x v="0"/>
    <x v="6"/>
    <n v="101.15"/>
    <x v="0"/>
    <x v="1"/>
    <x v="6"/>
  </r>
  <r>
    <n v="3422"/>
    <x v="3420"/>
    <x v="3420"/>
    <n v="3000"/>
    <n v="3273"/>
    <x v="0"/>
    <x v="1"/>
    <x v="1"/>
    <n v="1450051200"/>
    <n v="1447594176"/>
    <x v="0"/>
    <n v="46"/>
    <x v="0"/>
    <x v="6"/>
    <n v="109.1"/>
    <x v="0"/>
    <x v="1"/>
    <x v="6"/>
  </r>
  <r>
    <n v="3423"/>
    <x v="3421"/>
    <x v="3421"/>
    <n v="250"/>
    <n v="350"/>
    <x v="0"/>
    <x v="0"/>
    <x v="0"/>
    <n v="1429912341"/>
    <n v="1427320341"/>
    <x v="0"/>
    <n v="10"/>
    <x v="0"/>
    <x v="6"/>
    <n v="140"/>
    <x v="0"/>
    <x v="1"/>
    <x v="6"/>
  </r>
  <r>
    <n v="3424"/>
    <x v="3422"/>
    <x v="3422"/>
    <n v="6000"/>
    <n v="6215"/>
    <x v="0"/>
    <x v="0"/>
    <x v="0"/>
    <n v="1423119540"/>
    <n v="1421252084"/>
    <x v="0"/>
    <n v="76"/>
    <x v="0"/>
    <x v="6"/>
    <n v="103.58333333333334"/>
    <x v="0"/>
    <x v="1"/>
    <x v="6"/>
  </r>
  <r>
    <n v="3425"/>
    <x v="3423"/>
    <x v="3423"/>
    <n v="30000"/>
    <n v="30891.1"/>
    <x v="0"/>
    <x v="0"/>
    <x v="0"/>
    <n v="1412434136"/>
    <n v="1409669336"/>
    <x v="0"/>
    <n v="104"/>
    <x v="0"/>
    <x v="6"/>
    <n v="102.97033333333331"/>
    <x v="0"/>
    <x v="1"/>
    <x v="6"/>
  </r>
  <r>
    <n v="3426"/>
    <x v="3424"/>
    <x v="3424"/>
    <n v="3750"/>
    <n v="4055"/>
    <x v="0"/>
    <x v="0"/>
    <x v="0"/>
    <n v="1411264800"/>
    <n v="1409620903"/>
    <x v="0"/>
    <n v="87"/>
    <x v="0"/>
    <x v="6"/>
    <n v="108.13333333333333"/>
    <x v="0"/>
    <x v="1"/>
    <x v="6"/>
  </r>
  <r>
    <n v="3427"/>
    <x v="3425"/>
    <x v="3425"/>
    <n v="1500"/>
    <n v="1500"/>
    <x v="0"/>
    <x v="1"/>
    <x v="1"/>
    <n v="1404314952"/>
    <n v="1401722952"/>
    <x v="0"/>
    <n v="29"/>
    <x v="0"/>
    <x v="6"/>
    <n v="100"/>
    <x v="0"/>
    <x v="1"/>
    <x v="6"/>
  </r>
  <r>
    <n v="3428"/>
    <x v="3426"/>
    <x v="3426"/>
    <n v="2000"/>
    <n v="2055"/>
    <x v="0"/>
    <x v="1"/>
    <x v="1"/>
    <n v="1425142800"/>
    <n v="1422983847"/>
    <x v="0"/>
    <n v="51"/>
    <x v="0"/>
    <x v="6"/>
    <n v="102.75000000000001"/>
    <x v="0"/>
    <x v="1"/>
    <x v="6"/>
  </r>
  <r>
    <n v="3429"/>
    <x v="3427"/>
    <x v="3427"/>
    <n v="150"/>
    <n v="195"/>
    <x v="0"/>
    <x v="1"/>
    <x v="1"/>
    <n v="1478046661"/>
    <n v="1476837061"/>
    <x v="0"/>
    <n v="12"/>
    <x v="0"/>
    <x v="6"/>
    <n v="130"/>
    <x v="0"/>
    <x v="1"/>
    <x v="6"/>
  </r>
  <r>
    <n v="3430"/>
    <x v="3428"/>
    <x v="3428"/>
    <n v="2000"/>
    <n v="2170.9899999999998"/>
    <x v="0"/>
    <x v="1"/>
    <x v="1"/>
    <n v="1406760101"/>
    <n v="1404168101"/>
    <x v="0"/>
    <n v="72"/>
    <x v="0"/>
    <x v="6"/>
    <n v="108.54949999999999"/>
    <x v="0"/>
    <x v="1"/>
    <x v="6"/>
  </r>
  <r>
    <n v="3431"/>
    <x v="3429"/>
    <x v="3429"/>
    <n v="2000"/>
    <n v="2000"/>
    <x v="0"/>
    <x v="0"/>
    <x v="0"/>
    <n v="1408383153"/>
    <n v="1405791153"/>
    <x v="0"/>
    <n v="21"/>
    <x v="0"/>
    <x v="6"/>
    <n v="100"/>
    <x v="0"/>
    <x v="1"/>
    <x v="6"/>
  </r>
  <r>
    <n v="3432"/>
    <x v="3430"/>
    <x v="3430"/>
    <n v="2000"/>
    <n v="2193"/>
    <x v="0"/>
    <x v="0"/>
    <x v="0"/>
    <n v="1454709600"/>
    <n v="1452520614"/>
    <x v="0"/>
    <n v="42"/>
    <x v="0"/>
    <x v="6"/>
    <n v="109.65"/>
    <x v="0"/>
    <x v="1"/>
    <x v="6"/>
  </r>
  <r>
    <n v="3433"/>
    <x v="3431"/>
    <x v="3431"/>
    <n v="9500"/>
    <n v="9525"/>
    <x v="0"/>
    <x v="0"/>
    <x v="0"/>
    <n v="1402974000"/>
    <n v="1400290255"/>
    <x v="0"/>
    <n v="71"/>
    <x v="0"/>
    <x v="6"/>
    <n v="100.26315789473684"/>
    <x v="0"/>
    <x v="1"/>
    <x v="6"/>
  </r>
  <r>
    <n v="3434"/>
    <x v="3432"/>
    <x v="3432"/>
    <n v="10000"/>
    <n v="10555"/>
    <x v="0"/>
    <x v="0"/>
    <x v="0"/>
    <n v="1404983269"/>
    <n v="1402391269"/>
    <x v="0"/>
    <n v="168"/>
    <x v="0"/>
    <x v="6"/>
    <n v="105.55000000000001"/>
    <x v="0"/>
    <x v="1"/>
    <x v="6"/>
  </r>
  <r>
    <n v="3435"/>
    <x v="3433"/>
    <x v="3433"/>
    <n v="1000"/>
    <n v="1120"/>
    <x v="0"/>
    <x v="0"/>
    <x v="0"/>
    <n v="1470538800"/>
    <n v="1469112493"/>
    <x v="0"/>
    <n v="19"/>
    <x v="0"/>
    <x v="6"/>
    <n v="112.00000000000001"/>
    <x v="0"/>
    <x v="1"/>
    <x v="6"/>
  </r>
  <r>
    <n v="3436"/>
    <x v="3434"/>
    <x v="3434"/>
    <n v="5000"/>
    <n v="5295"/>
    <x v="0"/>
    <x v="0"/>
    <x v="0"/>
    <n v="1408638480"/>
    <n v="1406811593"/>
    <x v="0"/>
    <n v="37"/>
    <x v="0"/>
    <x v="6"/>
    <n v="105.89999999999999"/>
    <x v="0"/>
    <x v="1"/>
    <x v="6"/>
  </r>
  <r>
    <n v="3437"/>
    <x v="3435"/>
    <x v="3435"/>
    <n v="3000"/>
    <n v="3030"/>
    <x v="0"/>
    <x v="0"/>
    <x v="0"/>
    <n v="1440003820"/>
    <n v="1437411820"/>
    <x v="0"/>
    <n v="36"/>
    <x v="0"/>
    <x v="6"/>
    <n v="101"/>
    <x v="0"/>
    <x v="1"/>
    <x v="6"/>
  </r>
  <r>
    <n v="3438"/>
    <x v="3436"/>
    <x v="3436"/>
    <n v="2500"/>
    <n v="2605"/>
    <x v="0"/>
    <x v="1"/>
    <x v="1"/>
    <n v="1430600400"/>
    <n v="1428358567"/>
    <x v="0"/>
    <n v="14"/>
    <x v="0"/>
    <x v="6"/>
    <n v="104.2"/>
    <x v="0"/>
    <x v="1"/>
    <x v="6"/>
  </r>
  <r>
    <n v="3439"/>
    <x v="3437"/>
    <x v="3437"/>
    <n v="1200"/>
    <n v="1616.14"/>
    <x v="0"/>
    <x v="0"/>
    <x v="0"/>
    <n v="1453179540"/>
    <n v="1452030730"/>
    <x v="0"/>
    <n v="18"/>
    <x v="0"/>
    <x v="6"/>
    <n v="134.67833333333334"/>
    <x v="0"/>
    <x v="1"/>
    <x v="6"/>
  </r>
  <r>
    <n v="3440"/>
    <x v="3438"/>
    <x v="3438"/>
    <n v="5000"/>
    <n v="5260.92"/>
    <x v="0"/>
    <x v="0"/>
    <x v="0"/>
    <n v="1405095300"/>
    <n v="1403146628"/>
    <x v="0"/>
    <n v="82"/>
    <x v="0"/>
    <x v="6"/>
    <n v="105.2184"/>
    <x v="0"/>
    <x v="1"/>
    <x v="6"/>
  </r>
  <r>
    <n v="3441"/>
    <x v="3439"/>
    <x v="3439"/>
    <n v="2500"/>
    <n v="2565"/>
    <x v="0"/>
    <x v="0"/>
    <x v="0"/>
    <n v="1447445820"/>
    <n v="1445077121"/>
    <x v="0"/>
    <n v="43"/>
    <x v="0"/>
    <x v="6"/>
    <n v="102.60000000000001"/>
    <x v="0"/>
    <x v="1"/>
    <x v="6"/>
  </r>
  <r>
    <n v="3442"/>
    <x v="3440"/>
    <x v="3440"/>
    <n v="250"/>
    <n v="250"/>
    <x v="0"/>
    <x v="0"/>
    <x v="0"/>
    <n v="1433016672"/>
    <n v="1430424672"/>
    <x v="0"/>
    <n v="8"/>
    <x v="0"/>
    <x v="6"/>
    <n v="100"/>
    <x v="0"/>
    <x v="1"/>
    <x v="6"/>
  </r>
  <r>
    <n v="3443"/>
    <x v="3441"/>
    <x v="3441"/>
    <n v="1000"/>
    <n v="1855"/>
    <x v="0"/>
    <x v="0"/>
    <x v="0"/>
    <n v="1410266146"/>
    <n v="1407674146"/>
    <x v="0"/>
    <n v="45"/>
    <x v="0"/>
    <x v="6"/>
    <n v="185.5"/>
    <x v="0"/>
    <x v="1"/>
    <x v="6"/>
  </r>
  <r>
    <n v="3444"/>
    <x v="3442"/>
    <x v="3442"/>
    <n v="300"/>
    <n v="867"/>
    <x v="0"/>
    <x v="2"/>
    <x v="2"/>
    <n v="1465394340"/>
    <n v="1464677986"/>
    <x v="0"/>
    <n v="20"/>
    <x v="0"/>
    <x v="6"/>
    <n v="289"/>
    <x v="0"/>
    <x v="1"/>
    <x v="6"/>
  </r>
  <r>
    <n v="3445"/>
    <x v="3443"/>
    <x v="3443"/>
    <n v="2000"/>
    <n v="2000"/>
    <x v="0"/>
    <x v="1"/>
    <x v="1"/>
    <n v="1445604236"/>
    <n v="1443185036"/>
    <x v="0"/>
    <n v="31"/>
    <x v="0"/>
    <x v="6"/>
    <n v="100"/>
    <x v="0"/>
    <x v="1"/>
    <x v="6"/>
  </r>
  <r>
    <n v="3446"/>
    <x v="3444"/>
    <x v="3444"/>
    <n v="1000"/>
    <n v="1082"/>
    <x v="0"/>
    <x v="1"/>
    <x v="1"/>
    <n v="1423138800"/>
    <n v="1421092725"/>
    <x v="0"/>
    <n v="25"/>
    <x v="0"/>
    <x v="6"/>
    <n v="108.2"/>
    <x v="0"/>
    <x v="1"/>
    <x v="6"/>
  </r>
  <r>
    <n v="3447"/>
    <x v="3445"/>
    <x v="3445"/>
    <n v="1000"/>
    <n v="1078"/>
    <x v="0"/>
    <x v="0"/>
    <x v="0"/>
    <n v="1458332412"/>
    <n v="1454448012"/>
    <x v="0"/>
    <n v="14"/>
    <x v="0"/>
    <x v="6"/>
    <n v="107.80000000000001"/>
    <x v="0"/>
    <x v="1"/>
    <x v="6"/>
  </r>
  <r>
    <n v="3448"/>
    <x v="3446"/>
    <x v="3446"/>
    <n v="2100"/>
    <n v="2305"/>
    <x v="0"/>
    <x v="0"/>
    <x v="0"/>
    <n v="1418784689"/>
    <n v="1416192689"/>
    <x v="0"/>
    <n v="45"/>
    <x v="0"/>
    <x v="6"/>
    <n v="109.76190476190477"/>
    <x v="0"/>
    <x v="1"/>
    <x v="6"/>
  </r>
  <r>
    <n v="3449"/>
    <x v="3447"/>
    <x v="3447"/>
    <n v="800"/>
    <n v="1365"/>
    <x v="0"/>
    <x v="0"/>
    <x v="0"/>
    <n v="1468036800"/>
    <n v="1465607738"/>
    <x v="0"/>
    <n v="20"/>
    <x v="0"/>
    <x v="6"/>
    <n v="170.625"/>
    <x v="0"/>
    <x v="1"/>
    <x v="6"/>
  </r>
  <r>
    <n v="3450"/>
    <x v="3448"/>
    <x v="3448"/>
    <n v="500"/>
    <n v="760"/>
    <x v="0"/>
    <x v="1"/>
    <x v="1"/>
    <n v="1427990071"/>
    <n v="1422809671"/>
    <x v="0"/>
    <n v="39"/>
    <x v="0"/>
    <x v="6"/>
    <n v="152"/>
    <x v="0"/>
    <x v="1"/>
    <x v="6"/>
  </r>
  <r>
    <n v="3451"/>
    <x v="3449"/>
    <x v="3449"/>
    <n v="650"/>
    <n v="658"/>
    <x v="0"/>
    <x v="0"/>
    <x v="0"/>
    <n v="1429636927"/>
    <n v="1427304127"/>
    <x v="0"/>
    <n v="16"/>
    <x v="0"/>
    <x v="6"/>
    <n v="101.23076923076924"/>
    <x v="0"/>
    <x v="1"/>
    <x v="6"/>
  </r>
  <r>
    <n v="3452"/>
    <x v="3450"/>
    <x v="3450"/>
    <n v="1000"/>
    <n v="1532"/>
    <x v="0"/>
    <x v="0"/>
    <x v="0"/>
    <n v="1406087940"/>
    <n v="1404141626"/>
    <x v="0"/>
    <n v="37"/>
    <x v="0"/>
    <x v="6"/>
    <n v="153.19999999999999"/>
    <x v="0"/>
    <x v="1"/>
    <x v="6"/>
  </r>
  <r>
    <n v="3453"/>
    <x v="3451"/>
    <x v="3451"/>
    <n v="300"/>
    <n v="385"/>
    <x v="0"/>
    <x v="1"/>
    <x v="1"/>
    <n v="1471130956"/>
    <n v="1465946956"/>
    <x v="0"/>
    <n v="14"/>
    <x v="0"/>
    <x v="6"/>
    <n v="128.33333333333334"/>
    <x v="0"/>
    <x v="1"/>
    <x v="6"/>
  </r>
  <r>
    <n v="3454"/>
    <x v="3452"/>
    <x v="3452"/>
    <n v="700"/>
    <n v="705"/>
    <x v="0"/>
    <x v="1"/>
    <x v="1"/>
    <n v="1406825159"/>
    <n v="1404233159"/>
    <x v="0"/>
    <n v="21"/>
    <x v="0"/>
    <x v="6"/>
    <n v="100.71428571428571"/>
    <x v="0"/>
    <x v="1"/>
    <x v="6"/>
  </r>
  <r>
    <n v="3455"/>
    <x v="3453"/>
    <x v="3453"/>
    <n v="10000"/>
    <n v="10065"/>
    <x v="0"/>
    <x v="0"/>
    <x v="0"/>
    <n v="1476381627"/>
    <n v="1473789627"/>
    <x v="0"/>
    <n v="69"/>
    <x v="0"/>
    <x v="6"/>
    <n v="100.64999999999999"/>
    <x v="0"/>
    <x v="1"/>
    <x v="6"/>
  </r>
  <r>
    <n v="3456"/>
    <x v="3454"/>
    <x v="3454"/>
    <n v="3000"/>
    <n v="5739"/>
    <x v="0"/>
    <x v="0"/>
    <x v="0"/>
    <n v="1406876340"/>
    <n v="1404190567"/>
    <x v="0"/>
    <n v="16"/>
    <x v="0"/>
    <x v="6"/>
    <n v="191.3"/>
    <x v="0"/>
    <x v="1"/>
    <x v="6"/>
  </r>
  <r>
    <n v="3457"/>
    <x v="3455"/>
    <x v="3455"/>
    <n v="2000"/>
    <n v="2804"/>
    <x v="0"/>
    <x v="0"/>
    <x v="0"/>
    <n v="1423720740"/>
    <n v="1421081857"/>
    <x v="0"/>
    <n v="55"/>
    <x v="0"/>
    <x v="6"/>
    <n v="140.19999999999999"/>
    <x v="0"/>
    <x v="1"/>
    <x v="6"/>
  </r>
  <r>
    <n v="3458"/>
    <x v="3456"/>
    <x v="3456"/>
    <n v="978"/>
    <n v="1216"/>
    <x v="0"/>
    <x v="0"/>
    <x v="0"/>
    <n v="1422937620"/>
    <n v="1420606303"/>
    <x v="0"/>
    <n v="27"/>
    <x v="0"/>
    <x v="6"/>
    <n v="124.33537832310839"/>
    <x v="0"/>
    <x v="1"/>
    <x v="6"/>
  </r>
  <r>
    <n v="3459"/>
    <x v="3457"/>
    <x v="3457"/>
    <n v="500"/>
    <n v="631"/>
    <x v="0"/>
    <x v="1"/>
    <x v="1"/>
    <n v="1463743860"/>
    <n v="1461151860"/>
    <x v="0"/>
    <n v="36"/>
    <x v="0"/>
    <x v="6"/>
    <n v="126.2"/>
    <x v="0"/>
    <x v="1"/>
    <x v="6"/>
  </r>
  <r>
    <n v="3460"/>
    <x v="3458"/>
    <x v="3458"/>
    <n v="500"/>
    <n v="950"/>
    <x v="0"/>
    <x v="1"/>
    <x v="1"/>
    <n v="1408106352"/>
    <n v="1406896752"/>
    <x v="0"/>
    <n v="19"/>
    <x v="0"/>
    <x v="6"/>
    <n v="190"/>
    <x v="0"/>
    <x v="1"/>
    <x v="6"/>
  </r>
  <r>
    <n v="3461"/>
    <x v="3459"/>
    <x v="3459"/>
    <n v="500"/>
    <n v="695"/>
    <x v="0"/>
    <x v="0"/>
    <x v="0"/>
    <n v="1477710000"/>
    <n v="1475248279"/>
    <x v="0"/>
    <n v="12"/>
    <x v="0"/>
    <x v="6"/>
    <n v="139"/>
    <x v="0"/>
    <x v="1"/>
    <x v="6"/>
  </r>
  <r>
    <n v="3462"/>
    <x v="3460"/>
    <x v="3460"/>
    <n v="250"/>
    <n v="505"/>
    <x v="0"/>
    <x v="0"/>
    <x v="0"/>
    <n v="1436551200"/>
    <n v="1435181628"/>
    <x v="0"/>
    <n v="17"/>
    <x v="0"/>
    <x v="6"/>
    <n v="202"/>
    <x v="0"/>
    <x v="1"/>
    <x v="6"/>
  </r>
  <r>
    <n v="3463"/>
    <x v="3461"/>
    <x v="3461"/>
    <n v="10000"/>
    <n v="10338"/>
    <x v="0"/>
    <x v="5"/>
    <x v="5"/>
    <n v="1476158340"/>
    <n v="1472594585"/>
    <x v="0"/>
    <n v="114"/>
    <x v="0"/>
    <x v="6"/>
    <n v="103.38000000000001"/>
    <x v="0"/>
    <x v="1"/>
    <x v="6"/>
  </r>
  <r>
    <n v="3464"/>
    <x v="3462"/>
    <x v="3462"/>
    <n v="5000"/>
    <n v="5116.18"/>
    <x v="0"/>
    <x v="0"/>
    <x v="0"/>
    <n v="1471921637"/>
    <n v="1469329637"/>
    <x v="0"/>
    <n v="93"/>
    <x v="0"/>
    <x v="6"/>
    <n v="102.3236"/>
    <x v="0"/>
    <x v="1"/>
    <x v="6"/>
  </r>
  <r>
    <n v="3465"/>
    <x v="3463"/>
    <x v="3463"/>
    <n v="2000"/>
    <n v="2060"/>
    <x v="0"/>
    <x v="1"/>
    <x v="1"/>
    <n v="1439136000"/>
    <n v="1436972472"/>
    <x v="0"/>
    <n v="36"/>
    <x v="0"/>
    <x v="6"/>
    <n v="103"/>
    <x v="0"/>
    <x v="1"/>
    <x v="6"/>
  </r>
  <r>
    <n v="3466"/>
    <x v="3464"/>
    <x v="3464"/>
    <n v="3500"/>
    <n v="4450"/>
    <x v="0"/>
    <x v="0"/>
    <x v="0"/>
    <n v="1461108450"/>
    <n v="1455928050"/>
    <x v="0"/>
    <n v="61"/>
    <x v="0"/>
    <x v="6"/>
    <n v="127.14285714285714"/>
    <x v="0"/>
    <x v="1"/>
    <x v="6"/>
  </r>
  <r>
    <n v="3467"/>
    <x v="3465"/>
    <x v="3465"/>
    <n v="3000"/>
    <n v="3030"/>
    <x v="0"/>
    <x v="0"/>
    <x v="0"/>
    <n v="1426864032"/>
    <n v="1424275632"/>
    <x v="0"/>
    <n v="47"/>
    <x v="0"/>
    <x v="6"/>
    <n v="101"/>
    <x v="0"/>
    <x v="1"/>
    <x v="6"/>
  </r>
  <r>
    <n v="3468"/>
    <x v="3466"/>
    <x v="3466"/>
    <n v="10000"/>
    <n v="12178"/>
    <x v="0"/>
    <x v="0"/>
    <x v="0"/>
    <n v="1474426800"/>
    <n v="1471976529"/>
    <x v="0"/>
    <n v="17"/>
    <x v="0"/>
    <x v="6"/>
    <n v="121.78"/>
    <x v="0"/>
    <x v="1"/>
    <x v="6"/>
  </r>
  <r>
    <n v="3469"/>
    <x v="3467"/>
    <x v="3467"/>
    <n v="2800"/>
    <n v="3175"/>
    <x v="0"/>
    <x v="0"/>
    <x v="0"/>
    <n v="1461857045"/>
    <n v="1459265045"/>
    <x v="0"/>
    <n v="63"/>
    <x v="0"/>
    <x v="6"/>
    <n v="113.39285714285714"/>
    <x v="0"/>
    <x v="1"/>
    <x v="6"/>
  </r>
  <r>
    <n v="3470"/>
    <x v="3468"/>
    <x v="3468"/>
    <n v="250"/>
    <n v="375"/>
    <x v="0"/>
    <x v="0"/>
    <x v="0"/>
    <n v="1468618680"/>
    <n v="1465345902"/>
    <x v="0"/>
    <n v="9"/>
    <x v="0"/>
    <x v="6"/>
    <n v="150"/>
    <x v="0"/>
    <x v="1"/>
    <x v="6"/>
  </r>
  <r>
    <n v="3471"/>
    <x v="3469"/>
    <x v="3469"/>
    <n v="500"/>
    <n v="1073"/>
    <x v="0"/>
    <x v="1"/>
    <x v="1"/>
    <n v="1409515200"/>
    <n v="1405971690"/>
    <x v="0"/>
    <n v="30"/>
    <x v="0"/>
    <x v="6"/>
    <n v="214.6"/>
    <x v="0"/>
    <x v="1"/>
    <x v="6"/>
  </r>
  <r>
    <n v="3472"/>
    <x v="3470"/>
    <x v="3470"/>
    <n v="2000"/>
    <n v="2041"/>
    <x v="0"/>
    <x v="0"/>
    <x v="0"/>
    <n v="1415253540"/>
    <n v="1413432331"/>
    <x v="0"/>
    <n v="23"/>
    <x v="0"/>
    <x v="6"/>
    <n v="102.05"/>
    <x v="0"/>
    <x v="1"/>
    <x v="6"/>
  </r>
  <r>
    <n v="3473"/>
    <x v="3471"/>
    <x v="3471"/>
    <n v="4900"/>
    <n v="4900"/>
    <x v="0"/>
    <x v="0"/>
    <x v="0"/>
    <n v="1426883220"/>
    <n v="1425067296"/>
    <x v="0"/>
    <n v="33"/>
    <x v="0"/>
    <x v="6"/>
    <n v="100"/>
    <x v="0"/>
    <x v="1"/>
    <x v="6"/>
  </r>
  <r>
    <n v="3474"/>
    <x v="3472"/>
    <x v="3472"/>
    <n v="2000"/>
    <n v="2020"/>
    <x v="0"/>
    <x v="1"/>
    <x v="1"/>
    <n v="1469016131"/>
    <n v="1466424131"/>
    <x v="0"/>
    <n v="39"/>
    <x v="0"/>
    <x v="6"/>
    <n v="101"/>
    <x v="0"/>
    <x v="1"/>
    <x v="6"/>
  </r>
  <r>
    <n v="3475"/>
    <x v="3473"/>
    <x v="3473"/>
    <n v="300"/>
    <n v="340"/>
    <x v="0"/>
    <x v="1"/>
    <x v="1"/>
    <n v="1414972800"/>
    <n v="1412629704"/>
    <x v="0"/>
    <n v="17"/>
    <x v="0"/>
    <x v="6"/>
    <n v="113.33333333333333"/>
    <x v="0"/>
    <x v="1"/>
    <x v="6"/>
  </r>
  <r>
    <n v="3476"/>
    <x v="3474"/>
    <x v="3474"/>
    <n v="300"/>
    <n v="312"/>
    <x v="0"/>
    <x v="0"/>
    <x v="0"/>
    <n v="1414378800"/>
    <n v="1412836990"/>
    <x v="0"/>
    <n v="6"/>
    <x v="0"/>
    <x v="6"/>
    <n v="104"/>
    <x v="0"/>
    <x v="1"/>
    <x v="6"/>
  </r>
  <r>
    <n v="3477"/>
    <x v="3475"/>
    <x v="3475"/>
    <n v="1800"/>
    <n v="2076"/>
    <x v="0"/>
    <x v="0"/>
    <x v="0"/>
    <n v="1431831600"/>
    <n v="1430761243"/>
    <x v="0"/>
    <n v="39"/>
    <x v="0"/>
    <x v="6"/>
    <n v="115.33333333333333"/>
    <x v="0"/>
    <x v="1"/>
    <x v="6"/>
  </r>
  <r>
    <n v="3478"/>
    <x v="3476"/>
    <x v="3476"/>
    <n v="2000"/>
    <n v="2257"/>
    <x v="0"/>
    <x v="0"/>
    <x v="0"/>
    <n v="1426539600"/>
    <n v="1424296822"/>
    <x v="0"/>
    <n v="57"/>
    <x v="0"/>
    <x v="6"/>
    <n v="112.85000000000001"/>
    <x v="0"/>
    <x v="1"/>
    <x v="6"/>
  </r>
  <r>
    <n v="3479"/>
    <x v="3477"/>
    <x v="3477"/>
    <n v="1500"/>
    <n v="1918"/>
    <x v="0"/>
    <x v="1"/>
    <x v="1"/>
    <n v="1403382680"/>
    <n v="1400790680"/>
    <x v="0"/>
    <n v="56"/>
    <x v="0"/>
    <x v="6"/>
    <n v="127.86666666666666"/>
    <x v="0"/>
    <x v="1"/>
    <x v="6"/>
  </r>
  <r>
    <n v="3480"/>
    <x v="3478"/>
    <x v="3478"/>
    <n v="1500"/>
    <n v="2140"/>
    <x v="0"/>
    <x v="0"/>
    <x v="0"/>
    <n v="1436562000"/>
    <n v="1434440227"/>
    <x v="0"/>
    <n v="13"/>
    <x v="0"/>
    <x v="6"/>
    <n v="142.66666666666669"/>
    <x v="0"/>
    <x v="1"/>
    <x v="6"/>
  </r>
  <r>
    <n v="3481"/>
    <x v="3479"/>
    <x v="3479"/>
    <n v="10000"/>
    <n v="11880"/>
    <x v="0"/>
    <x v="2"/>
    <x v="2"/>
    <n v="1420178188"/>
    <n v="1418709388"/>
    <x v="0"/>
    <n v="95"/>
    <x v="0"/>
    <x v="6"/>
    <n v="118.8"/>
    <x v="0"/>
    <x v="1"/>
    <x v="6"/>
  </r>
  <r>
    <n v="3482"/>
    <x v="3480"/>
    <x v="3480"/>
    <n v="3000"/>
    <n v="4150"/>
    <x v="0"/>
    <x v="1"/>
    <x v="1"/>
    <n v="1404671466"/>
    <n v="1402079466"/>
    <x v="0"/>
    <n v="80"/>
    <x v="0"/>
    <x v="6"/>
    <n v="138.33333333333334"/>
    <x v="0"/>
    <x v="1"/>
    <x v="6"/>
  </r>
  <r>
    <n v="3483"/>
    <x v="3481"/>
    <x v="3481"/>
    <n v="3350"/>
    <n v="5358"/>
    <x v="0"/>
    <x v="0"/>
    <x v="0"/>
    <n v="1404403381"/>
    <n v="1401811381"/>
    <x v="0"/>
    <n v="133"/>
    <x v="0"/>
    <x v="6"/>
    <n v="159.9402985074627"/>
    <x v="0"/>
    <x v="1"/>
    <x v="6"/>
  </r>
  <r>
    <n v="3484"/>
    <x v="3482"/>
    <x v="3482"/>
    <n v="2500"/>
    <n v="2856"/>
    <x v="0"/>
    <x v="0"/>
    <x v="0"/>
    <n v="1466014499"/>
    <n v="1463422499"/>
    <x v="0"/>
    <n v="44"/>
    <x v="0"/>
    <x v="6"/>
    <n v="114.24000000000001"/>
    <x v="0"/>
    <x v="1"/>
    <x v="6"/>
  </r>
  <r>
    <n v="3485"/>
    <x v="3483"/>
    <x v="3483"/>
    <n v="1650"/>
    <n v="1660"/>
    <x v="0"/>
    <x v="0"/>
    <x v="0"/>
    <n v="1454431080"/>
    <n v="1451839080"/>
    <x v="0"/>
    <n v="30"/>
    <x v="0"/>
    <x v="6"/>
    <n v="100.60606060606061"/>
    <x v="0"/>
    <x v="1"/>
    <x v="6"/>
  </r>
  <r>
    <n v="3486"/>
    <x v="3484"/>
    <x v="3484"/>
    <n v="3000"/>
    <n v="4656"/>
    <x v="0"/>
    <x v="0"/>
    <x v="0"/>
    <n v="1433314740"/>
    <n v="1430600401"/>
    <x v="0"/>
    <n v="56"/>
    <x v="0"/>
    <x v="6"/>
    <n v="155.20000000000002"/>
    <x v="0"/>
    <x v="1"/>
    <x v="6"/>
  </r>
  <r>
    <n v="3487"/>
    <x v="3485"/>
    <x v="3485"/>
    <n v="2000"/>
    <n v="2555"/>
    <x v="0"/>
    <x v="1"/>
    <x v="1"/>
    <n v="1435185252"/>
    <n v="1432593252"/>
    <x v="0"/>
    <n v="66"/>
    <x v="0"/>
    <x v="6"/>
    <n v="127.75000000000001"/>
    <x v="0"/>
    <x v="1"/>
    <x v="6"/>
  </r>
  <r>
    <n v="3488"/>
    <x v="3486"/>
    <x v="3486"/>
    <n v="3000"/>
    <n v="3636"/>
    <x v="0"/>
    <x v="0"/>
    <x v="0"/>
    <n v="1429286400"/>
    <n v="1427221560"/>
    <x v="0"/>
    <n v="29"/>
    <x v="0"/>
    <x v="6"/>
    <n v="121.2"/>
    <x v="0"/>
    <x v="1"/>
    <x v="6"/>
  </r>
  <r>
    <n v="3489"/>
    <x v="3487"/>
    <x v="3487"/>
    <n v="5000"/>
    <n v="5635"/>
    <x v="0"/>
    <x v="1"/>
    <x v="1"/>
    <n v="1400965200"/>
    <n v="1398352531"/>
    <x v="0"/>
    <n v="72"/>
    <x v="0"/>
    <x v="6"/>
    <n v="112.7"/>
    <x v="0"/>
    <x v="1"/>
    <x v="6"/>
  </r>
  <r>
    <n v="3490"/>
    <x v="3488"/>
    <x v="3488"/>
    <n v="1000"/>
    <n v="1275"/>
    <x v="0"/>
    <x v="0"/>
    <x v="0"/>
    <n v="1460574924"/>
    <n v="1457982924"/>
    <x v="0"/>
    <n v="27"/>
    <x v="0"/>
    <x v="6"/>
    <n v="127.49999999999999"/>
    <x v="0"/>
    <x v="1"/>
    <x v="6"/>
  </r>
  <r>
    <n v="3491"/>
    <x v="3489"/>
    <x v="3489"/>
    <n v="500"/>
    <n v="791"/>
    <x v="0"/>
    <x v="0"/>
    <x v="0"/>
    <n v="1431928784"/>
    <n v="1430114384"/>
    <x v="0"/>
    <n v="10"/>
    <x v="0"/>
    <x v="6"/>
    <n v="158.20000000000002"/>
    <x v="0"/>
    <x v="1"/>
    <x v="6"/>
  </r>
  <r>
    <n v="3492"/>
    <x v="3490"/>
    <x v="3490"/>
    <n v="3800"/>
    <n v="4000.22"/>
    <x v="0"/>
    <x v="0"/>
    <x v="0"/>
    <n v="1445818397"/>
    <n v="1442794397"/>
    <x v="0"/>
    <n v="35"/>
    <x v="0"/>
    <x v="6"/>
    <n v="105.26894736842105"/>
    <x v="0"/>
    <x v="1"/>
    <x v="6"/>
  </r>
  <r>
    <n v="3493"/>
    <x v="3491"/>
    <x v="3491"/>
    <n v="1500"/>
    <n v="1500"/>
    <x v="0"/>
    <x v="0"/>
    <x v="0"/>
    <n v="1408252260"/>
    <n v="1406580436"/>
    <x v="0"/>
    <n v="29"/>
    <x v="0"/>
    <x v="6"/>
    <n v="100"/>
    <x v="0"/>
    <x v="1"/>
    <x v="6"/>
  </r>
  <r>
    <n v="3494"/>
    <x v="3492"/>
    <x v="3492"/>
    <n v="400"/>
    <n v="400"/>
    <x v="0"/>
    <x v="0"/>
    <x v="0"/>
    <n v="1480140000"/>
    <n v="1479186575"/>
    <x v="0"/>
    <n v="13"/>
    <x v="0"/>
    <x v="6"/>
    <n v="100"/>
    <x v="0"/>
    <x v="1"/>
    <x v="6"/>
  </r>
  <r>
    <n v="3495"/>
    <x v="3493"/>
    <x v="3493"/>
    <n v="5000"/>
    <n v="5343"/>
    <x v="0"/>
    <x v="5"/>
    <x v="5"/>
    <n v="1414862280"/>
    <n v="1412360309"/>
    <x v="0"/>
    <n v="72"/>
    <x v="0"/>
    <x v="6"/>
    <n v="106.86"/>
    <x v="0"/>
    <x v="1"/>
    <x v="6"/>
  </r>
  <r>
    <n v="3496"/>
    <x v="3494"/>
    <x v="3494"/>
    <n v="3000"/>
    <n v="3732"/>
    <x v="0"/>
    <x v="0"/>
    <x v="0"/>
    <n v="1473625166"/>
    <n v="1470169166"/>
    <x v="0"/>
    <n v="78"/>
    <x v="0"/>
    <x v="6"/>
    <n v="124.4"/>
    <x v="0"/>
    <x v="1"/>
    <x v="6"/>
  </r>
  <r>
    <n v="3497"/>
    <x v="3495"/>
    <x v="3495"/>
    <n v="1551"/>
    <n v="1686"/>
    <x v="0"/>
    <x v="0"/>
    <x v="0"/>
    <n v="1464904800"/>
    <n v="1463852904"/>
    <x v="0"/>
    <n v="49"/>
    <x v="0"/>
    <x v="6"/>
    <n v="108.70406189555126"/>
    <x v="0"/>
    <x v="1"/>
    <x v="6"/>
  </r>
  <r>
    <n v="3498"/>
    <x v="3496"/>
    <x v="3496"/>
    <n v="1650"/>
    <n v="1690"/>
    <x v="0"/>
    <x v="5"/>
    <x v="5"/>
    <n v="1464471840"/>
    <n v="1459309704"/>
    <x v="0"/>
    <n v="42"/>
    <x v="0"/>
    <x v="6"/>
    <n v="102.42424242424242"/>
    <x v="0"/>
    <x v="1"/>
    <x v="6"/>
  </r>
  <r>
    <n v="3499"/>
    <x v="3497"/>
    <x v="3497"/>
    <n v="2000"/>
    <n v="2110"/>
    <x v="0"/>
    <x v="0"/>
    <x v="0"/>
    <n v="1435733940"/>
    <n v="1431046325"/>
    <x v="0"/>
    <n v="35"/>
    <x v="0"/>
    <x v="6"/>
    <n v="105.5"/>
    <x v="0"/>
    <x v="1"/>
    <x v="6"/>
  </r>
  <r>
    <n v="3500"/>
    <x v="3498"/>
    <x v="3498"/>
    <n v="1000"/>
    <n v="1063"/>
    <x v="0"/>
    <x v="0"/>
    <x v="0"/>
    <n v="1457326740"/>
    <n v="1455919438"/>
    <x v="0"/>
    <n v="42"/>
    <x v="0"/>
    <x v="6"/>
    <n v="106.3"/>
    <x v="0"/>
    <x v="1"/>
    <x v="6"/>
  </r>
  <r>
    <n v="3501"/>
    <x v="3499"/>
    <x v="3499"/>
    <n v="1500"/>
    <n v="1510"/>
    <x v="0"/>
    <x v="1"/>
    <x v="1"/>
    <n v="1441995595"/>
    <n v="1439835595"/>
    <x v="0"/>
    <n v="42"/>
    <x v="0"/>
    <x v="6"/>
    <n v="100.66666666666666"/>
    <x v="0"/>
    <x v="1"/>
    <x v="6"/>
  </r>
  <r>
    <n v="3502"/>
    <x v="3500"/>
    <x v="3500"/>
    <n v="4000"/>
    <n v="4216"/>
    <x v="0"/>
    <x v="0"/>
    <x v="0"/>
    <n v="1458100740"/>
    <n v="1456862924"/>
    <x v="0"/>
    <n v="31"/>
    <x v="0"/>
    <x v="6"/>
    <n v="105.4"/>
    <x v="0"/>
    <x v="1"/>
    <x v="6"/>
  </r>
  <r>
    <n v="3503"/>
    <x v="3501"/>
    <x v="3501"/>
    <n v="2500"/>
    <n v="2689"/>
    <x v="0"/>
    <x v="1"/>
    <x v="1"/>
    <n v="1469359728"/>
    <n v="1466767728"/>
    <x v="0"/>
    <n v="38"/>
    <x v="0"/>
    <x v="6"/>
    <n v="107.55999999999999"/>
    <x v="0"/>
    <x v="1"/>
    <x v="6"/>
  </r>
  <r>
    <n v="3504"/>
    <x v="3502"/>
    <x v="3502"/>
    <n v="1000"/>
    <n v="1000"/>
    <x v="0"/>
    <x v="0"/>
    <x v="0"/>
    <n v="1447959491"/>
    <n v="1445363891"/>
    <x v="0"/>
    <n v="8"/>
    <x v="0"/>
    <x v="6"/>
    <n v="100"/>
    <x v="0"/>
    <x v="1"/>
    <x v="6"/>
  </r>
  <r>
    <n v="3505"/>
    <x v="3503"/>
    <x v="3503"/>
    <n v="2500"/>
    <n v="2594"/>
    <x v="0"/>
    <x v="0"/>
    <x v="0"/>
    <n v="1399953600"/>
    <n v="1398983245"/>
    <x v="0"/>
    <n v="39"/>
    <x v="0"/>
    <x v="6"/>
    <n v="103.76"/>
    <x v="0"/>
    <x v="1"/>
    <x v="6"/>
  </r>
  <r>
    <n v="3506"/>
    <x v="3504"/>
    <x v="3504"/>
    <n v="3000"/>
    <n v="3045"/>
    <x v="0"/>
    <x v="0"/>
    <x v="0"/>
    <n v="1408815440"/>
    <n v="1404927440"/>
    <x v="0"/>
    <n v="29"/>
    <x v="0"/>
    <x v="6"/>
    <n v="101.49999999999999"/>
    <x v="0"/>
    <x v="1"/>
    <x v="6"/>
  </r>
  <r>
    <n v="3507"/>
    <x v="3505"/>
    <x v="3505"/>
    <n v="10000"/>
    <n v="10440"/>
    <x v="0"/>
    <x v="0"/>
    <x v="0"/>
    <n v="1464732537"/>
    <n v="1462140537"/>
    <x v="0"/>
    <n v="72"/>
    <x v="0"/>
    <x v="6"/>
    <n v="104.4"/>
    <x v="0"/>
    <x v="1"/>
    <x v="6"/>
  </r>
  <r>
    <n v="3508"/>
    <x v="3506"/>
    <x v="3506"/>
    <n v="100"/>
    <n v="180"/>
    <x v="0"/>
    <x v="1"/>
    <x v="1"/>
    <n v="1462914000"/>
    <n v="1460914253"/>
    <x v="0"/>
    <n v="15"/>
    <x v="0"/>
    <x v="6"/>
    <n v="180"/>
    <x v="0"/>
    <x v="1"/>
    <x v="6"/>
  </r>
  <r>
    <n v="3509"/>
    <x v="3507"/>
    <x v="3507"/>
    <n v="3000"/>
    <n v="3190"/>
    <x v="0"/>
    <x v="0"/>
    <x v="0"/>
    <n v="1416545700"/>
    <n v="1415392666"/>
    <x v="0"/>
    <n v="33"/>
    <x v="0"/>
    <x v="6"/>
    <n v="106.33333333333333"/>
    <x v="0"/>
    <x v="1"/>
    <x v="6"/>
  </r>
  <r>
    <n v="3510"/>
    <x v="3508"/>
    <x v="3508"/>
    <n v="900"/>
    <n v="905"/>
    <x v="0"/>
    <x v="0"/>
    <x v="0"/>
    <n v="1404312846"/>
    <n v="1402584846"/>
    <x v="0"/>
    <n v="15"/>
    <x v="0"/>
    <x v="6"/>
    <n v="100.55555555555556"/>
    <x v="0"/>
    <x v="1"/>
    <x v="6"/>
  </r>
  <r>
    <n v="3511"/>
    <x v="3509"/>
    <x v="3509"/>
    <n v="1500"/>
    <n v="1518"/>
    <x v="0"/>
    <x v="1"/>
    <x v="1"/>
    <n v="1415385000"/>
    <n v="1413406695"/>
    <x v="0"/>
    <n v="19"/>
    <x v="0"/>
    <x v="6"/>
    <n v="101.2"/>
    <x v="0"/>
    <x v="1"/>
    <x v="6"/>
  </r>
  <r>
    <n v="3512"/>
    <x v="3510"/>
    <x v="3510"/>
    <n v="1000"/>
    <n v="1000"/>
    <x v="0"/>
    <x v="1"/>
    <x v="1"/>
    <n v="1429789992"/>
    <n v="1424609592"/>
    <x v="0"/>
    <n v="17"/>
    <x v="0"/>
    <x v="6"/>
    <n v="100"/>
    <x v="0"/>
    <x v="1"/>
    <x v="6"/>
  </r>
  <r>
    <n v="3513"/>
    <x v="3511"/>
    <x v="3511"/>
    <n v="2800"/>
    <n v="3315"/>
    <x v="0"/>
    <x v="0"/>
    <x v="0"/>
    <n v="1401857940"/>
    <n v="1400725112"/>
    <x v="0"/>
    <n v="44"/>
    <x v="0"/>
    <x v="6"/>
    <n v="118.39285714285714"/>
    <x v="0"/>
    <x v="1"/>
    <x v="6"/>
  </r>
  <r>
    <n v="3514"/>
    <x v="3512"/>
    <x v="3512"/>
    <n v="500"/>
    <n v="550"/>
    <x v="0"/>
    <x v="0"/>
    <x v="0"/>
    <n v="1422853140"/>
    <n v="1421439552"/>
    <x v="0"/>
    <n v="10"/>
    <x v="0"/>
    <x v="6"/>
    <n v="110.00000000000001"/>
    <x v="0"/>
    <x v="1"/>
    <x v="6"/>
  </r>
  <r>
    <n v="3515"/>
    <x v="3513"/>
    <x v="3513"/>
    <n v="3000"/>
    <n v="3080"/>
    <x v="0"/>
    <x v="0"/>
    <x v="0"/>
    <n v="1433097171"/>
    <n v="1430505171"/>
    <x v="0"/>
    <n v="46"/>
    <x v="0"/>
    <x v="6"/>
    <n v="102.66666666666666"/>
    <x v="0"/>
    <x v="1"/>
    <x v="6"/>
  </r>
  <r>
    <n v="3516"/>
    <x v="3514"/>
    <x v="3514"/>
    <n v="2500"/>
    <n v="2500"/>
    <x v="0"/>
    <x v="0"/>
    <x v="0"/>
    <n v="1410145200"/>
    <n v="1407197670"/>
    <x v="0"/>
    <n v="11"/>
    <x v="0"/>
    <x v="6"/>
    <n v="100"/>
    <x v="0"/>
    <x v="1"/>
    <x v="6"/>
  </r>
  <r>
    <n v="3517"/>
    <x v="3515"/>
    <x v="3515"/>
    <n v="4000"/>
    <n v="4000"/>
    <x v="0"/>
    <x v="1"/>
    <x v="1"/>
    <n v="1404471600"/>
    <n v="1401910634"/>
    <x v="0"/>
    <n v="13"/>
    <x v="0"/>
    <x v="6"/>
    <n v="100"/>
    <x v="0"/>
    <x v="1"/>
    <x v="6"/>
  </r>
  <r>
    <n v="3518"/>
    <x v="3516"/>
    <x v="3516"/>
    <n v="1500"/>
    <n v="1650.69"/>
    <x v="0"/>
    <x v="0"/>
    <x v="0"/>
    <n v="1412259660"/>
    <n v="1410461299"/>
    <x v="0"/>
    <n v="33"/>
    <x v="0"/>
    <x v="6"/>
    <n v="110.04599999999999"/>
    <x v="0"/>
    <x v="1"/>
    <x v="6"/>
  </r>
  <r>
    <n v="3519"/>
    <x v="3517"/>
    <x v="3517"/>
    <n v="2000"/>
    <n v="2027"/>
    <x v="0"/>
    <x v="1"/>
    <x v="1"/>
    <n v="1425478950"/>
    <n v="1422886950"/>
    <x v="0"/>
    <n v="28"/>
    <x v="0"/>
    <x v="6"/>
    <n v="101.35000000000001"/>
    <x v="0"/>
    <x v="1"/>
    <x v="6"/>
  </r>
  <r>
    <n v="3520"/>
    <x v="3518"/>
    <x v="3518"/>
    <n v="2000"/>
    <n v="2015"/>
    <x v="0"/>
    <x v="1"/>
    <x v="1"/>
    <n v="1441547220"/>
    <n v="1439322412"/>
    <x v="0"/>
    <n v="21"/>
    <x v="0"/>
    <x v="6"/>
    <n v="100.75"/>
    <x v="0"/>
    <x v="1"/>
    <x v="6"/>
  </r>
  <r>
    <n v="3521"/>
    <x v="3519"/>
    <x v="3519"/>
    <n v="350"/>
    <n v="593"/>
    <x v="0"/>
    <x v="0"/>
    <x v="0"/>
    <n v="1411980020"/>
    <n v="1409388020"/>
    <x v="0"/>
    <n v="13"/>
    <x v="0"/>
    <x v="6"/>
    <n v="169.42857142857144"/>
    <x v="0"/>
    <x v="1"/>
    <x v="6"/>
  </r>
  <r>
    <n v="3522"/>
    <x v="3520"/>
    <x v="3520"/>
    <n v="1395"/>
    <n v="1395"/>
    <x v="0"/>
    <x v="1"/>
    <x v="1"/>
    <n v="1442311560"/>
    <n v="1439924246"/>
    <x v="0"/>
    <n v="34"/>
    <x v="0"/>
    <x v="6"/>
    <n v="100"/>
    <x v="0"/>
    <x v="1"/>
    <x v="6"/>
  </r>
  <r>
    <n v="3523"/>
    <x v="3521"/>
    <x v="3521"/>
    <n v="4000"/>
    <n v="4546"/>
    <x v="0"/>
    <x v="1"/>
    <x v="1"/>
    <n v="1474844400"/>
    <n v="1469871148"/>
    <x v="0"/>
    <n v="80"/>
    <x v="0"/>
    <x v="6"/>
    <n v="113.65"/>
    <x v="0"/>
    <x v="1"/>
    <x v="6"/>
  </r>
  <r>
    <n v="3524"/>
    <x v="3522"/>
    <x v="3522"/>
    <n v="10000"/>
    <n v="10156"/>
    <x v="0"/>
    <x v="0"/>
    <x v="0"/>
    <n v="1410580800"/>
    <n v="1409336373"/>
    <x v="0"/>
    <n v="74"/>
    <x v="0"/>
    <x v="6"/>
    <n v="101.56"/>
    <x v="0"/>
    <x v="1"/>
    <x v="6"/>
  </r>
  <r>
    <n v="3525"/>
    <x v="3523"/>
    <x v="3523"/>
    <n v="500"/>
    <n v="530"/>
    <x v="0"/>
    <x v="0"/>
    <x v="0"/>
    <n v="1439136000"/>
    <n v="1438188106"/>
    <x v="0"/>
    <n v="7"/>
    <x v="0"/>
    <x v="6"/>
    <n v="106"/>
    <x v="0"/>
    <x v="1"/>
    <x v="6"/>
  </r>
  <r>
    <n v="3526"/>
    <x v="3524"/>
    <x v="3524"/>
    <n v="3300"/>
    <n v="3366"/>
    <x v="0"/>
    <x v="0"/>
    <x v="0"/>
    <n v="1461823140"/>
    <n v="1459411371"/>
    <x v="0"/>
    <n v="34"/>
    <x v="0"/>
    <x v="6"/>
    <n v="102"/>
    <x v="0"/>
    <x v="1"/>
    <x v="6"/>
  </r>
  <r>
    <n v="3527"/>
    <x v="3525"/>
    <x v="3525"/>
    <n v="6000"/>
    <n v="7015"/>
    <x v="0"/>
    <x v="0"/>
    <x v="0"/>
    <n v="1436587140"/>
    <n v="1434069205"/>
    <x v="0"/>
    <n v="86"/>
    <x v="0"/>
    <x v="6"/>
    <n v="116.91666666666667"/>
    <x v="0"/>
    <x v="1"/>
    <x v="6"/>
  </r>
  <r>
    <n v="3528"/>
    <x v="3526"/>
    <x v="3526"/>
    <n v="1650"/>
    <n v="1669"/>
    <x v="0"/>
    <x v="1"/>
    <x v="1"/>
    <n v="1484740918"/>
    <n v="1483012918"/>
    <x v="0"/>
    <n v="37"/>
    <x v="0"/>
    <x v="6"/>
    <n v="101.15151515151514"/>
    <x v="0"/>
    <x v="1"/>
    <x v="6"/>
  </r>
  <r>
    <n v="3529"/>
    <x v="3527"/>
    <x v="3527"/>
    <n v="500"/>
    <n v="660"/>
    <x v="0"/>
    <x v="0"/>
    <x v="0"/>
    <n v="1436749200"/>
    <n v="1434997018"/>
    <x v="0"/>
    <n v="18"/>
    <x v="0"/>
    <x v="6"/>
    <n v="132"/>
    <x v="0"/>
    <x v="1"/>
    <x v="6"/>
  </r>
  <r>
    <n v="3530"/>
    <x v="3528"/>
    <x v="3528"/>
    <n v="2750"/>
    <n v="2750"/>
    <x v="0"/>
    <x v="1"/>
    <x v="1"/>
    <n v="1460318400"/>
    <n v="1457881057"/>
    <x v="0"/>
    <n v="22"/>
    <x v="0"/>
    <x v="6"/>
    <n v="100"/>
    <x v="0"/>
    <x v="1"/>
    <x v="6"/>
  </r>
  <r>
    <n v="3531"/>
    <x v="3529"/>
    <x v="3529"/>
    <n v="1000"/>
    <n v="1280"/>
    <x v="0"/>
    <x v="0"/>
    <x v="0"/>
    <n v="1467301334"/>
    <n v="1464709334"/>
    <x v="0"/>
    <n v="26"/>
    <x v="0"/>
    <x v="6"/>
    <n v="128"/>
    <x v="0"/>
    <x v="1"/>
    <x v="6"/>
  </r>
  <r>
    <n v="3532"/>
    <x v="3530"/>
    <x v="3530"/>
    <n v="960"/>
    <n v="1142"/>
    <x v="0"/>
    <x v="0"/>
    <x v="0"/>
    <n v="1411012740"/>
    <n v="1409667827"/>
    <x v="0"/>
    <n v="27"/>
    <x v="0"/>
    <x v="6"/>
    <n v="118.95833333333334"/>
    <x v="0"/>
    <x v="1"/>
    <x v="6"/>
  </r>
  <r>
    <n v="3533"/>
    <x v="3531"/>
    <x v="3531"/>
    <n v="500"/>
    <n v="631"/>
    <x v="0"/>
    <x v="0"/>
    <x v="0"/>
    <n v="1447269367"/>
    <n v="1444673767"/>
    <x v="0"/>
    <n v="8"/>
    <x v="0"/>
    <x v="6"/>
    <n v="126.2"/>
    <x v="0"/>
    <x v="1"/>
    <x v="6"/>
  </r>
  <r>
    <n v="3534"/>
    <x v="3532"/>
    <x v="3532"/>
    <n v="5000"/>
    <n v="7810"/>
    <x v="0"/>
    <x v="0"/>
    <x v="0"/>
    <n v="1443711623"/>
    <n v="1440687623"/>
    <x v="0"/>
    <n v="204"/>
    <x v="0"/>
    <x v="6"/>
    <n v="156.20000000000002"/>
    <x v="0"/>
    <x v="1"/>
    <x v="6"/>
  </r>
  <r>
    <n v="3535"/>
    <x v="3533"/>
    <x v="3533"/>
    <n v="2000"/>
    <n v="2063"/>
    <x v="0"/>
    <x v="1"/>
    <x v="1"/>
    <n v="1443808800"/>
    <n v="1441120910"/>
    <x v="0"/>
    <n v="46"/>
    <x v="0"/>
    <x v="6"/>
    <n v="103.15"/>
    <x v="0"/>
    <x v="1"/>
    <x v="6"/>
  </r>
  <r>
    <n v="3536"/>
    <x v="3534"/>
    <x v="3534"/>
    <n v="150"/>
    <n v="230"/>
    <x v="0"/>
    <x v="1"/>
    <x v="1"/>
    <n v="1450612740"/>
    <n v="1448040425"/>
    <x v="0"/>
    <n v="17"/>
    <x v="0"/>
    <x v="6"/>
    <n v="153.33333333333334"/>
    <x v="0"/>
    <x v="1"/>
    <x v="6"/>
  </r>
  <r>
    <n v="3537"/>
    <x v="3535"/>
    <x v="3535"/>
    <n v="675"/>
    <n v="1218"/>
    <x v="0"/>
    <x v="5"/>
    <x v="5"/>
    <n v="1416211140"/>
    <n v="1413016216"/>
    <x v="0"/>
    <n v="28"/>
    <x v="0"/>
    <x v="6"/>
    <n v="180.44444444444446"/>
    <x v="0"/>
    <x v="1"/>
    <x v="6"/>
  </r>
  <r>
    <n v="3538"/>
    <x v="3536"/>
    <x v="3536"/>
    <n v="2000"/>
    <n v="2569"/>
    <x v="0"/>
    <x v="1"/>
    <x v="1"/>
    <n v="1471428340"/>
    <n v="1469009140"/>
    <x v="0"/>
    <n v="83"/>
    <x v="0"/>
    <x v="6"/>
    <n v="128.44999999999999"/>
    <x v="0"/>
    <x v="1"/>
    <x v="6"/>
  </r>
  <r>
    <n v="3539"/>
    <x v="3537"/>
    <x v="3537"/>
    <n v="600"/>
    <n v="718"/>
    <x v="0"/>
    <x v="0"/>
    <x v="0"/>
    <n v="1473358122"/>
    <n v="1471543722"/>
    <x v="0"/>
    <n v="13"/>
    <x v="0"/>
    <x v="6"/>
    <n v="119.66666666666667"/>
    <x v="0"/>
    <x v="1"/>
    <x v="6"/>
  </r>
  <r>
    <n v="3540"/>
    <x v="3538"/>
    <x v="3538"/>
    <n v="300"/>
    <n v="369"/>
    <x v="0"/>
    <x v="1"/>
    <x v="1"/>
    <n v="1466899491"/>
    <n v="1464307491"/>
    <x v="0"/>
    <n v="8"/>
    <x v="0"/>
    <x v="6"/>
    <n v="123"/>
    <x v="0"/>
    <x v="1"/>
    <x v="6"/>
  </r>
  <r>
    <n v="3541"/>
    <x v="3539"/>
    <x v="3539"/>
    <n v="1200"/>
    <n v="1260"/>
    <x v="0"/>
    <x v="1"/>
    <x v="1"/>
    <n v="1441042275"/>
    <n v="1438882275"/>
    <x v="0"/>
    <n v="32"/>
    <x v="0"/>
    <x v="6"/>
    <n v="105"/>
    <x v="0"/>
    <x v="1"/>
    <x v="6"/>
  </r>
  <r>
    <n v="3542"/>
    <x v="3540"/>
    <x v="3540"/>
    <n v="5500"/>
    <n v="5623"/>
    <x v="0"/>
    <x v="0"/>
    <x v="0"/>
    <n v="1410099822"/>
    <n v="1404915822"/>
    <x v="0"/>
    <n v="85"/>
    <x v="0"/>
    <x v="6"/>
    <n v="102.23636363636363"/>
    <x v="0"/>
    <x v="1"/>
    <x v="6"/>
  </r>
  <r>
    <n v="3543"/>
    <x v="3541"/>
    <x v="3541"/>
    <n v="1500"/>
    <n v="1570"/>
    <x v="0"/>
    <x v="12"/>
    <x v="3"/>
    <n v="1435255659"/>
    <n v="1432663659"/>
    <x v="0"/>
    <n v="29"/>
    <x v="0"/>
    <x v="6"/>
    <n v="104.66666666666666"/>
    <x v="0"/>
    <x v="1"/>
    <x v="6"/>
  </r>
  <r>
    <n v="3544"/>
    <x v="3542"/>
    <x v="3542"/>
    <n v="2500"/>
    <n v="2500"/>
    <x v="0"/>
    <x v="0"/>
    <x v="0"/>
    <n v="1425758257"/>
    <n v="1423166257"/>
    <x v="0"/>
    <n v="24"/>
    <x v="0"/>
    <x v="6"/>
    <n v="100"/>
    <x v="0"/>
    <x v="1"/>
    <x v="6"/>
  </r>
  <r>
    <n v="3545"/>
    <x v="3543"/>
    <x v="3543"/>
    <n v="250"/>
    <n v="251"/>
    <x v="0"/>
    <x v="0"/>
    <x v="0"/>
    <n v="1428780159"/>
    <n v="1426188159"/>
    <x v="0"/>
    <n v="8"/>
    <x v="0"/>
    <x v="6"/>
    <n v="100.4"/>
    <x v="0"/>
    <x v="1"/>
    <x v="6"/>
  </r>
  <r>
    <n v="3546"/>
    <x v="3544"/>
    <x v="3544"/>
    <n v="1100"/>
    <n v="1125"/>
    <x v="0"/>
    <x v="0"/>
    <x v="0"/>
    <n v="1427860740"/>
    <n v="1426002684"/>
    <x v="0"/>
    <n v="19"/>
    <x v="0"/>
    <x v="6"/>
    <n v="102.27272727272727"/>
    <x v="0"/>
    <x v="1"/>
    <x v="6"/>
  </r>
  <r>
    <n v="3547"/>
    <x v="3545"/>
    <x v="3545"/>
    <n v="35000"/>
    <n v="40043.25"/>
    <x v="0"/>
    <x v="0"/>
    <x v="0"/>
    <n v="1463198340"/>
    <n v="1461117201"/>
    <x v="0"/>
    <n v="336"/>
    <x v="0"/>
    <x v="6"/>
    <n v="114.40928571428573"/>
    <x v="0"/>
    <x v="1"/>
    <x v="6"/>
  </r>
  <r>
    <n v="3548"/>
    <x v="3546"/>
    <x v="3546"/>
    <n v="2100"/>
    <n v="2140"/>
    <x v="0"/>
    <x v="0"/>
    <x v="0"/>
    <n v="1457139600"/>
    <n v="1455230214"/>
    <x v="0"/>
    <n v="13"/>
    <x v="0"/>
    <x v="6"/>
    <n v="101.9047619047619"/>
    <x v="0"/>
    <x v="1"/>
    <x v="6"/>
  </r>
  <r>
    <n v="3549"/>
    <x v="3547"/>
    <x v="3547"/>
    <n v="1000"/>
    <n v="1020"/>
    <x v="0"/>
    <x v="1"/>
    <x v="1"/>
    <n v="1441358873"/>
    <n v="1438939673"/>
    <x v="0"/>
    <n v="42"/>
    <x v="0"/>
    <x v="6"/>
    <n v="102"/>
    <x v="0"/>
    <x v="1"/>
    <x v="6"/>
  </r>
  <r>
    <n v="3550"/>
    <x v="3548"/>
    <x v="3548"/>
    <n v="2500"/>
    <n v="2620"/>
    <x v="0"/>
    <x v="1"/>
    <x v="1"/>
    <n v="1462224398"/>
    <n v="1459632398"/>
    <x v="0"/>
    <n v="64"/>
    <x v="0"/>
    <x v="6"/>
    <n v="104.80000000000001"/>
    <x v="0"/>
    <x v="1"/>
    <x v="6"/>
  </r>
  <r>
    <n v="3551"/>
    <x v="3549"/>
    <x v="3549"/>
    <n v="1500"/>
    <n v="1527.5"/>
    <x v="0"/>
    <x v="0"/>
    <x v="0"/>
    <n v="1400796420"/>
    <n v="1398342170"/>
    <x v="0"/>
    <n v="25"/>
    <x v="0"/>
    <x v="6"/>
    <n v="101.83333333333333"/>
    <x v="0"/>
    <x v="1"/>
    <x v="6"/>
  </r>
  <r>
    <n v="3552"/>
    <x v="3550"/>
    <x v="3550"/>
    <n v="773"/>
    <n v="773"/>
    <x v="0"/>
    <x v="1"/>
    <x v="1"/>
    <n v="1403964324"/>
    <n v="1401372324"/>
    <x v="0"/>
    <n v="20"/>
    <x v="0"/>
    <x v="6"/>
    <n v="100"/>
    <x v="0"/>
    <x v="1"/>
    <x v="6"/>
  </r>
  <r>
    <n v="3553"/>
    <x v="3551"/>
    <x v="3551"/>
    <n v="5500"/>
    <n v="5845"/>
    <x v="0"/>
    <x v="0"/>
    <x v="0"/>
    <n v="1439337600"/>
    <n v="1436575280"/>
    <x v="0"/>
    <n v="104"/>
    <x v="0"/>
    <x v="6"/>
    <n v="106.27272727272728"/>
    <x v="0"/>
    <x v="1"/>
    <x v="6"/>
  </r>
  <r>
    <n v="3554"/>
    <x v="3552"/>
    <x v="3552"/>
    <n v="5000"/>
    <n v="5671.11"/>
    <x v="0"/>
    <x v="0"/>
    <x v="0"/>
    <n v="1423674000"/>
    <n v="1421025159"/>
    <x v="0"/>
    <n v="53"/>
    <x v="0"/>
    <x v="6"/>
    <n v="113.42219999999999"/>
    <x v="0"/>
    <x v="1"/>
    <x v="6"/>
  </r>
  <r>
    <n v="3555"/>
    <x v="3553"/>
    <x v="3553"/>
    <n v="2400"/>
    <n v="2400"/>
    <x v="0"/>
    <x v="13"/>
    <x v="3"/>
    <n v="1479382594"/>
    <n v="1476786994"/>
    <x v="0"/>
    <n v="14"/>
    <x v="0"/>
    <x v="6"/>
    <n v="100"/>
    <x v="0"/>
    <x v="1"/>
    <x v="6"/>
  </r>
  <r>
    <n v="3556"/>
    <x v="3554"/>
    <x v="3554"/>
    <n v="2200"/>
    <n v="2210"/>
    <x v="0"/>
    <x v="1"/>
    <x v="1"/>
    <n v="1408289724"/>
    <n v="1403105724"/>
    <x v="0"/>
    <n v="20"/>
    <x v="0"/>
    <x v="6"/>
    <n v="100.45454545454547"/>
    <x v="0"/>
    <x v="1"/>
    <x v="6"/>
  </r>
  <r>
    <n v="3557"/>
    <x v="3555"/>
    <x v="3555"/>
    <n v="100000"/>
    <n v="100036"/>
    <x v="0"/>
    <x v="0"/>
    <x v="0"/>
    <n v="1399271911"/>
    <n v="1396334311"/>
    <x v="0"/>
    <n v="558"/>
    <x v="0"/>
    <x v="6"/>
    <n v="100.03599999999999"/>
    <x v="0"/>
    <x v="1"/>
    <x v="6"/>
  </r>
  <r>
    <n v="3558"/>
    <x v="3556"/>
    <x v="3556"/>
    <n v="350"/>
    <n v="504"/>
    <x v="0"/>
    <x v="1"/>
    <x v="1"/>
    <n v="1435352400"/>
    <n v="1431718575"/>
    <x v="0"/>
    <n v="22"/>
    <x v="0"/>
    <x v="6"/>
    <n v="144"/>
    <x v="0"/>
    <x v="1"/>
    <x v="6"/>
  </r>
  <r>
    <n v="3559"/>
    <x v="3557"/>
    <x v="3557"/>
    <n v="1000"/>
    <n v="1035"/>
    <x v="0"/>
    <x v="2"/>
    <x v="2"/>
    <n v="1438333080"/>
    <n v="1436408308"/>
    <x v="0"/>
    <n v="24"/>
    <x v="0"/>
    <x v="6"/>
    <n v="103.49999999999999"/>
    <x v="0"/>
    <x v="1"/>
    <x v="6"/>
  </r>
  <r>
    <n v="3560"/>
    <x v="3558"/>
    <x v="3558"/>
    <n v="3200"/>
    <n v="3470"/>
    <x v="0"/>
    <x v="5"/>
    <x v="5"/>
    <n v="1432694700"/>
    <n v="1429651266"/>
    <x v="0"/>
    <n v="74"/>
    <x v="0"/>
    <x v="6"/>
    <n v="108.43750000000001"/>
    <x v="0"/>
    <x v="1"/>
    <x v="6"/>
  </r>
  <r>
    <n v="3561"/>
    <x v="3559"/>
    <x v="3559"/>
    <n v="2500"/>
    <n v="2560"/>
    <x v="0"/>
    <x v="0"/>
    <x v="0"/>
    <n v="1438799760"/>
    <n v="1437236378"/>
    <x v="0"/>
    <n v="54"/>
    <x v="0"/>
    <x v="6"/>
    <n v="102.4"/>
    <x v="0"/>
    <x v="1"/>
    <x v="6"/>
  </r>
  <r>
    <n v="3562"/>
    <x v="3560"/>
    <x v="3560"/>
    <n v="315"/>
    <n v="469"/>
    <x v="0"/>
    <x v="1"/>
    <x v="1"/>
    <n v="1457906400"/>
    <n v="1457115427"/>
    <x v="0"/>
    <n v="31"/>
    <x v="0"/>
    <x v="6"/>
    <n v="148.88888888888889"/>
    <x v="0"/>
    <x v="1"/>
    <x v="6"/>
  </r>
  <r>
    <n v="3563"/>
    <x v="3561"/>
    <x v="3561"/>
    <n v="500"/>
    <n v="527.45000000000005"/>
    <x v="0"/>
    <x v="1"/>
    <x v="1"/>
    <n v="1470078000"/>
    <n v="1467648456"/>
    <x v="0"/>
    <n v="25"/>
    <x v="0"/>
    <x v="6"/>
    <n v="105.49000000000002"/>
    <x v="0"/>
    <x v="1"/>
    <x v="6"/>
  </r>
  <r>
    <n v="3564"/>
    <x v="3562"/>
    <x v="3562"/>
    <n v="1000"/>
    <n v="1005"/>
    <x v="0"/>
    <x v="1"/>
    <x v="1"/>
    <n v="1444060800"/>
    <n v="1440082649"/>
    <x v="0"/>
    <n v="17"/>
    <x v="0"/>
    <x v="6"/>
    <n v="100.49999999999999"/>
    <x v="0"/>
    <x v="1"/>
    <x v="6"/>
  </r>
  <r>
    <n v="3565"/>
    <x v="3563"/>
    <x v="3563"/>
    <n v="900"/>
    <n v="1175"/>
    <x v="0"/>
    <x v="0"/>
    <x v="0"/>
    <n v="1420048208"/>
    <n v="1417456208"/>
    <x v="0"/>
    <n v="12"/>
    <x v="0"/>
    <x v="6"/>
    <n v="130.55555555555557"/>
    <x v="0"/>
    <x v="1"/>
    <x v="6"/>
  </r>
  <r>
    <n v="3566"/>
    <x v="3564"/>
    <x v="3564"/>
    <n v="2000"/>
    <n v="2095"/>
    <x v="0"/>
    <x v="1"/>
    <x v="1"/>
    <n v="1422015083"/>
    <n v="1419423083"/>
    <x v="0"/>
    <n v="38"/>
    <x v="0"/>
    <x v="6"/>
    <n v="104.75000000000001"/>
    <x v="0"/>
    <x v="1"/>
    <x v="6"/>
  </r>
  <r>
    <n v="3567"/>
    <x v="3565"/>
    <x v="3565"/>
    <n v="1000"/>
    <n v="1088"/>
    <x v="0"/>
    <x v="1"/>
    <x v="1"/>
    <n v="1433964444"/>
    <n v="1431372444"/>
    <x v="0"/>
    <n v="41"/>
    <x v="0"/>
    <x v="6"/>
    <n v="108.80000000000001"/>
    <x v="0"/>
    <x v="1"/>
    <x v="6"/>
  </r>
  <r>
    <n v="3568"/>
    <x v="3566"/>
    <x v="3566"/>
    <n v="1000"/>
    <n v="1110"/>
    <x v="0"/>
    <x v="0"/>
    <x v="0"/>
    <n v="1410975994"/>
    <n v="1408383994"/>
    <x v="0"/>
    <n v="19"/>
    <x v="0"/>
    <x v="6"/>
    <n v="111.00000000000001"/>
    <x v="0"/>
    <x v="1"/>
    <x v="6"/>
  </r>
  <r>
    <n v="3569"/>
    <x v="3567"/>
    <x v="3567"/>
    <n v="5000"/>
    <n v="5024"/>
    <x v="0"/>
    <x v="0"/>
    <x v="0"/>
    <n v="1420734696"/>
    <n v="1418142696"/>
    <x v="0"/>
    <n v="41"/>
    <x v="0"/>
    <x v="6"/>
    <n v="100.47999999999999"/>
    <x v="0"/>
    <x v="1"/>
    <x v="6"/>
  </r>
  <r>
    <n v="3570"/>
    <x v="3568"/>
    <x v="3568"/>
    <n v="2000"/>
    <n v="2287"/>
    <x v="0"/>
    <x v="0"/>
    <x v="0"/>
    <n v="1420009200"/>
    <n v="1417593483"/>
    <x v="0"/>
    <n v="26"/>
    <x v="0"/>
    <x v="6"/>
    <n v="114.35"/>
    <x v="0"/>
    <x v="1"/>
    <x v="6"/>
  </r>
  <r>
    <n v="3571"/>
    <x v="3569"/>
    <x v="3569"/>
    <n v="1500"/>
    <n v="1831"/>
    <x v="0"/>
    <x v="1"/>
    <x v="1"/>
    <n v="1414701413"/>
    <n v="1412109413"/>
    <x v="0"/>
    <n v="25"/>
    <x v="0"/>
    <x v="6"/>
    <n v="122.06666666666666"/>
    <x v="0"/>
    <x v="1"/>
    <x v="6"/>
  </r>
  <r>
    <n v="3572"/>
    <x v="3570"/>
    <x v="3570"/>
    <n v="500"/>
    <n v="500"/>
    <x v="0"/>
    <x v="1"/>
    <x v="1"/>
    <n v="1434894082"/>
    <n v="1432302082"/>
    <x v="0"/>
    <n v="9"/>
    <x v="0"/>
    <x v="6"/>
    <n v="100"/>
    <x v="0"/>
    <x v="1"/>
    <x v="6"/>
  </r>
  <r>
    <n v="3573"/>
    <x v="3571"/>
    <x v="3571"/>
    <n v="3000"/>
    <n v="3084"/>
    <x v="0"/>
    <x v="1"/>
    <x v="1"/>
    <n v="1415440846"/>
    <n v="1412845246"/>
    <x v="0"/>
    <n v="78"/>
    <x v="0"/>
    <x v="6"/>
    <n v="102.8"/>
    <x v="0"/>
    <x v="1"/>
    <x v="6"/>
  </r>
  <r>
    <n v="3574"/>
    <x v="3572"/>
    <x v="3572"/>
    <n v="5800"/>
    <n v="6155"/>
    <x v="0"/>
    <x v="0"/>
    <x v="0"/>
    <n v="1415921848"/>
    <n v="1413326248"/>
    <x v="0"/>
    <n v="45"/>
    <x v="0"/>
    <x v="6"/>
    <n v="106.12068965517241"/>
    <x v="0"/>
    <x v="1"/>
    <x v="6"/>
  </r>
  <r>
    <n v="3575"/>
    <x v="3573"/>
    <x v="3573"/>
    <n v="10000"/>
    <n v="10133"/>
    <x v="0"/>
    <x v="0"/>
    <x v="0"/>
    <n v="1470887940"/>
    <n v="1468176527"/>
    <x v="0"/>
    <n v="102"/>
    <x v="0"/>
    <x v="6"/>
    <n v="101.33000000000001"/>
    <x v="0"/>
    <x v="1"/>
    <x v="6"/>
  </r>
  <r>
    <n v="3576"/>
    <x v="3574"/>
    <x v="3574"/>
    <n v="100"/>
    <n v="100"/>
    <x v="0"/>
    <x v="0"/>
    <x v="0"/>
    <n v="1480947054"/>
    <n v="1475759454"/>
    <x v="0"/>
    <n v="5"/>
    <x v="0"/>
    <x v="6"/>
    <n v="100"/>
    <x v="0"/>
    <x v="1"/>
    <x v="6"/>
  </r>
  <r>
    <n v="3577"/>
    <x v="3575"/>
    <x v="3575"/>
    <n v="600"/>
    <n v="780"/>
    <x v="0"/>
    <x v="0"/>
    <x v="0"/>
    <n v="1430029680"/>
    <n v="1427741583"/>
    <x v="0"/>
    <n v="27"/>
    <x v="0"/>
    <x v="6"/>
    <n v="130"/>
    <x v="0"/>
    <x v="1"/>
    <x v="6"/>
  </r>
  <r>
    <n v="3578"/>
    <x v="3576"/>
    <x v="3576"/>
    <n v="1500"/>
    <n v="1500.2"/>
    <x v="0"/>
    <x v="1"/>
    <x v="1"/>
    <n v="1462037777"/>
    <n v="1459445777"/>
    <x v="0"/>
    <n v="37"/>
    <x v="0"/>
    <x v="6"/>
    <n v="100.01333333333334"/>
    <x v="0"/>
    <x v="1"/>
    <x v="6"/>
  </r>
  <r>
    <n v="3579"/>
    <x v="3577"/>
    <x v="3577"/>
    <n v="500"/>
    <n v="500"/>
    <x v="0"/>
    <x v="1"/>
    <x v="1"/>
    <n v="1459444656"/>
    <n v="1456856256"/>
    <x v="0"/>
    <n v="14"/>
    <x v="0"/>
    <x v="6"/>
    <n v="100"/>
    <x v="0"/>
    <x v="1"/>
    <x v="6"/>
  </r>
  <r>
    <n v="3580"/>
    <x v="3578"/>
    <x v="3578"/>
    <n v="900"/>
    <n v="1025"/>
    <x v="0"/>
    <x v="0"/>
    <x v="0"/>
    <n v="1425185940"/>
    <n v="1421900022"/>
    <x v="0"/>
    <n v="27"/>
    <x v="0"/>
    <x v="6"/>
    <n v="113.88888888888889"/>
    <x v="0"/>
    <x v="1"/>
    <x v="6"/>
  </r>
  <r>
    <n v="3581"/>
    <x v="3579"/>
    <x v="3579"/>
    <n v="1500"/>
    <n v="1500"/>
    <x v="0"/>
    <x v="1"/>
    <x v="1"/>
    <n v="1406719110"/>
    <n v="1405509510"/>
    <x v="0"/>
    <n v="45"/>
    <x v="0"/>
    <x v="6"/>
    <n v="100"/>
    <x v="0"/>
    <x v="1"/>
    <x v="6"/>
  </r>
  <r>
    <n v="3582"/>
    <x v="3580"/>
    <x v="3580"/>
    <n v="1000"/>
    <n v="2870"/>
    <x v="0"/>
    <x v="0"/>
    <x v="0"/>
    <n v="1459822682"/>
    <n v="1458613082"/>
    <x v="0"/>
    <n v="49"/>
    <x v="0"/>
    <x v="6"/>
    <n v="287"/>
    <x v="0"/>
    <x v="1"/>
    <x v="6"/>
  </r>
  <r>
    <n v="3583"/>
    <x v="3581"/>
    <x v="3581"/>
    <n v="3000"/>
    <n v="3255"/>
    <x v="0"/>
    <x v="0"/>
    <x v="0"/>
    <n v="1460970805"/>
    <n v="1455790405"/>
    <x v="0"/>
    <n v="24"/>
    <x v="0"/>
    <x v="6"/>
    <n v="108.5"/>
    <x v="0"/>
    <x v="1"/>
    <x v="6"/>
  </r>
  <r>
    <n v="3584"/>
    <x v="3582"/>
    <x v="3582"/>
    <n v="3000"/>
    <n v="3465"/>
    <x v="0"/>
    <x v="1"/>
    <x v="1"/>
    <n v="1436772944"/>
    <n v="1434180944"/>
    <x v="0"/>
    <n v="112"/>
    <x v="0"/>
    <x v="6"/>
    <n v="115.5"/>
    <x v="0"/>
    <x v="1"/>
    <x v="6"/>
  </r>
  <r>
    <n v="3585"/>
    <x v="3583"/>
    <x v="3583"/>
    <n v="3400"/>
    <n v="4050"/>
    <x v="0"/>
    <x v="0"/>
    <x v="0"/>
    <n v="1419181890"/>
    <n v="1416589890"/>
    <x v="0"/>
    <n v="23"/>
    <x v="0"/>
    <x v="6"/>
    <n v="119.11764705882352"/>
    <x v="0"/>
    <x v="1"/>
    <x v="6"/>
  </r>
  <r>
    <n v="3586"/>
    <x v="3584"/>
    <x v="3584"/>
    <n v="7500"/>
    <n v="8207"/>
    <x v="0"/>
    <x v="0"/>
    <x v="0"/>
    <n v="1474649070"/>
    <n v="1469465070"/>
    <x v="0"/>
    <n v="54"/>
    <x v="0"/>
    <x v="6"/>
    <n v="109.42666666666668"/>
    <x v="0"/>
    <x v="1"/>
    <x v="6"/>
  </r>
  <r>
    <n v="3587"/>
    <x v="3585"/>
    <x v="3585"/>
    <n v="500"/>
    <n v="633"/>
    <x v="0"/>
    <x v="1"/>
    <x v="1"/>
    <n v="1467054000"/>
    <n v="1463144254"/>
    <x v="0"/>
    <n v="28"/>
    <x v="0"/>
    <x v="6"/>
    <n v="126.6"/>
    <x v="0"/>
    <x v="1"/>
    <x v="6"/>
  </r>
  <r>
    <n v="3588"/>
    <x v="3586"/>
    <x v="3586"/>
    <n v="200"/>
    <n v="201"/>
    <x v="0"/>
    <x v="1"/>
    <x v="1"/>
    <n v="1430348400"/>
    <n v="1428436410"/>
    <x v="0"/>
    <n v="11"/>
    <x v="0"/>
    <x v="6"/>
    <n v="100.49999999999999"/>
    <x v="0"/>
    <x v="1"/>
    <x v="6"/>
  </r>
  <r>
    <n v="3589"/>
    <x v="3587"/>
    <x v="3587"/>
    <n v="4000"/>
    <n v="5100"/>
    <x v="0"/>
    <x v="0"/>
    <x v="0"/>
    <n v="1432654347"/>
    <n v="1430494347"/>
    <x v="0"/>
    <n v="62"/>
    <x v="0"/>
    <x v="6"/>
    <n v="127.49999999999999"/>
    <x v="0"/>
    <x v="1"/>
    <x v="6"/>
  </r>
  <r>
    <n v="3590"/>
    <x v="3588"/>
    <x v="3588"/>
    <n v="5000"/>
    <n v="5003"/>
    <x v="0"/>
    <x v="1"/>
    <x v="1"/>
    <n v="1413792034"/>
    <n v="1411200034"/>
    <x v="0"/>
    <n v="73"/>
    <x v="0"/>
    <x v="6"/>
    <n v="100.05999999999999"/>
    <x v="0"/>
    <x v="1"/>
    <x v="6"/>
  </r>
  <r>
    <n v="3591"/>
    <x v="3589"/>
    <x v="3589"/>
    <n v="700"/>
    <n v="1225"/>
    <x v="0"/>
    <x v="0"/>
    <x v="0"/>
    <n v="1422075540"/>
    <n v="1419979544"/>
    <x v="0"/>
    <n v="18"/>
    <x v="0"/>
    <x v="6"/>
    <n v="175"/>
    <x v="0"/>
    <x v="1"/>
    <x v="6"/>
  </r>
  <r>
    <n v="3592"/>
    <x v="3590"/>
    <x v="3590"/>
    <n v="2000"/>
    <n v="2545"/>
    <x v="0"/>
    <x v="0"/>
    <x v="0"/>
    <n v="1423630740"/>
    <n v="1418673307"/>
    <x v="0"/>
    <n v="35"/>
    <x v="0"/>
    <x v="6"/>
    <n v="127.25"/>
    <x v="0"/>
    <x v="1"/>
    <x v="6"/>
  </r>
  <r>
    <n v="3593"/>
    <x v="3591"/>
    <x v="3591"/>
    <n v="3000"/>
    <n v="3319"/>
    <x v="0"/>
    <x v="0"/>
    <x v="0"/>
    <n v="1420489560"/>
    <n v="1417469639"/>
    <x v="0"/>
    <n v="43"/>
    <x v="0"/>
    <x v="6"/>
    <n v="110.63333333333334"/>
    <x v="0"/>
    <x v="1"/>
    <x v="6"/>
  </r>
  <r>
    <n v="3594"/>
    <x v="3592"/>
    <x v="3592"/>
    <n v="1600"/>
    <n v="2015"/>
    <x v="0"/>
    <x v="0"/>
    <x v="0"/>
    <n v="1472952982"/>
    <n v="1470792982"/>
    <x v="0"/>
    <n v="36"/>
    <x v="0"/>
    <x v="6"/>
    <n v="125.93749999999999"/>
    <x v="0"/>
    <x v="1"/>
    <x v="6"/>
  </r>
  <r>
    <n v="3595"/>
    <x v="3593"/>
    <x v="3593"/>
    <n v="2600"/>
    <n v="3081"/>
    <x v="0"/>
    <x v="0"/>
    <x v="0"/>
    <n v="1426229940"/>
    <n v="1423959123"/>
    <x v="0"/>
    <n v="62"/>
    <x v="0"/>
    <x v="6"/>
    <n v="118.5"/>
    <x v="0"/>
    <x v="1"/>
    <x v="6"/>
  </r>
  <r>
    <n v="3596"/>
    <x v="3594"/>
    <x v="3594"/>
    <n v="1100"/>
    <n v="1185"/>
    <x v="0"/>
    <x v="5"/>
    <x v="5"/>
    <n v="1409072982"/>
    <n v="1407258582"/>
    <x v="0"/>
    <n v="15"/>
    <x v="0"/>
    <x v="6"/>
    <n v="107.72727272727273"/>
    <x v="0"/>
    <x v="1"/>
    <x v="6"/>
  </r>
  <r>
    <n v="3597"/>
    <x v="3595"/>
    <x v="3595"/>
    <n v="2500"/>
    <n v="2565"/>
    <x v="0"/>
    <x v="0"/>
    <x v="0"/>
    <n v="1456984740"/>
    <n v="1455717790"/>
    <x v="0"/>
    <n v="33"/>
    <x v="0"/>
    <x v="6"/>
    <n v="102.60000000000001"/>
    <x v="0"/>
    <x v="1"/>
    <x v="6"/>
  </r>
  <r>
    <n v="3598"/>
    <x v="3596"/>
    <x v="3596"/>
    <n v="1000"/>
    <n v="1101"/>
    <x v="0"/>
    <x v="0"/>
    <x v="0"/>
    <n v="1409720340"/>
    <n v="1408129822"/>
    <x v="0"/>
    <n v="27"/>
    <x v="0"/>
    <x v="6"/>
    <n v="110.1"/>
    <x v="0"/>
    <x v="1"/>
    <x v="6"/>
  </r>
  <r>
    <n v="3599"/>
    <x v="3597"/>
    <x v="3597"/>
    <n v="500"/>
    <n v="1010"/>
    <x v="0"/>
    <x v="0"/>
    <x v="0"/>
    <n v="1440892800"/>
    <n v="1438715077"/>
    <x v="0"/>
    <n v="17"/>
    <x v="0"/>
    <x v="6"/>
    <n v="202"/>
    <x v="0"/>
    <x v="1"/>
    <x v="6"/>
  </r>
  <r>
    <n v="3600"/>
    <x v="3598"/>
    <x v="3598"/>
    <n v="10"/>
    <n v="13"/>
    <x v="0"/>
    <x v="0"/>
    <x v="0"/>
    <n v="1476390164"/>
    <n v="1473970964"/>
    <x v="0"/>
    <n v="4"/>
    <x v="0"/>
    <x v="6"/>
    <n v="130"/>
    <x v="0"/>
    <x v="1"/>
    <x v="6"/>
  </r>
  <r>
    <n v="3601"/>
    <x v="3599"/>
    <x v="3599"/>
    <n v="2000"/>
    <n v="2087"/>
    <x v="0"/>
    <x v="1"/>
    <x v="1"/>
    <n v="1421452682"/>
    <n v="1418860682"/>
    <x v="0"/>
    <n v="53"/>
    <x v="0"/>
    <x v="6"/>
    <n v="104.35000000000001"/>
    <x v="0"/>
    <x v="1"/>
    <x v="6"/>
  </r>
  <r>
    <n v="3602"/>
    <x v="3600"/>
    <x v="3600"/>
    <n v="4000"/>
    <n v="4002"/>
    <x v="0"/>
    <x v="0"/>
    <x v="0"/>
    <n v="1463520479"/>
    <n v="1458336479"/>
    <x v="0"/>
    <n v="49"/>
    <x v="0"/>
    <x v="6"/>
    <n v="100.05"/>
    <x v="0"/>
    <x v="1"/>
    <x v="6"/>
  </r>
  <r>
    <n v="3603"/>
    <x v="3601"/>
    <x v="3601"/>
    <n v="1500"/>
    <n v="2560"/>
    <x v="0"/>
    <x v="0"/>
    <x v="0"/>
    <n v="1446759880"/>
    <n v="1444164280"/>
    <x v="0"/>
    <n v="57"/>
    <x v="0"/>
    <x v="6"/>
    <n v="170.66666666666669"/>
    <x v="0"/>
    <x v="1"/>
    <x v="6"/>
  </r>
  <r>
    <n v="3604"/>
    <x v="3602"/>
    <x v="3602"/>
    <n v="3000"/>
    <n v="3385"/>
    <x v="0"/>
    <x v="0"/>
    <x v="0"/>
    <n v="1461913140"/>
    <n v="1461370956"/>
    <x v="0"/>
    <n v="69"/>
    <x v="0"/>
    <x v="6"/>
    <n v="112.83333333333334"/>
    <x v="0"/>
    <x v="1"/>
    <x v="6"/>
  </r>
  <r>
    <n v="3605"/>
    <x v="3603"/>
    <x v="3603"/>
    <n v="250"/>
    <n v="460"/>
    <x v="0"/>
    <x v="1"/>
    <x v="1"/>
    <n v="1455390126"/>
    <n v="1452798126"/>
    <x v="0"/>
    <n v="15"/>
    <x v="0"/>
    <x v="6"/>
    <n v="184"/>
    <x v="0"/>
    <x v="1"/>
    <x v="6"/>
  </r>
  <r>
    <n v="3606"/>
    <x v="3604"/>
    <x v="3604"/>
    <n v="3000"/>
    <n v="3908"/>
    <x v="0"/>
    <x v="1"/>
    <x v="1"/>
    <n v="1471185057"/>
    <n v="1468593057"/>
    <x v="0"/>
    <n v="64"/>
    <x v="0"/>
    <x v="6"/>
    <n v="130.26666666666665"/>
    <x v="0"/>
    <x v="1"/>
    <x v="6"/>
  </r>
  <r>
    <n v="3607"/>
    <x v="3605"/>
    <x v="3605"/>
    <n v="550"/>
    <n v="580"/>
    <x v="0"/>
    <x v="1"/>
    <x v="1"/>
    <n v="1450137600"/>
    <n v="1448924882"/>
    <x v="0"/>
    <n v="20"/>
    <x v="0"/>
    <x v="6"/>
    <n v="105.45454545454544"/>
    <x v="0"/>
    <x v="1"/>
    <x v="6"/>
  </r>
  <r>
    <n v="3608"/>
    <x v="3606"/>
    <x v="3606"/>
    <n v="800"/>
    <n v="800"/>
    <x v="0"/>
    <x v="1"/>
    <x v="1"/>
    <n v="1466172000"/>
    <n v="1463418090"/>
    <x v="0"/>
    <n v="27"/>
    <x v="0"/>
    <x v="6"/>
    <n v="100"/>
    <x v="0"/>
    <x v="1"/>
    <x v="6"/>
  </r>
  <r>
    <n v="3609"/>
    <x v="3607"/>
    <x v="3607"/>
    <n v="1960"/>
    <n v="3005"/>
    <x v="0"/>
    <x v="1"/>
    <x v="1"/>
    <n v="1459378085"/>
    <n v="1456789685"/>
    <x v="0"/>
    <n v="21"/>
    <x v="0"/>
    <x v="6"/>
    <n v="153.31632653061226"/>
    <x v="0"/>
    <x v="1"/>
    <x v="6"/>
  </r>
  <r>
    <n v="3610"/>
    <x v="3608"/>
    <x v="3608"/>
    <n v="1000"/>
    <n v="1623"/>
    <x v="0"/>
    <x v="1"/>
    <x v="1"/>
    <n v="1439806936"/>
    <n v="1437214936"/>
    <x v="0"/>
    <n v="31"/>
    <x v="0"/>
    <x v="6"/>
    <n v="162.30000000000001"/>
    <x v="0"/>
    <x v="1"/>
    <x v="6"/>
  </r>
  <r>
    <n v="3611"/>
    <x v="3609"/>
    <x v="3609"/>
    <n v="2500"/>
    <n v="3400"/>
    <x v="0"/>
    <x v="1"/>
    <x v="1"/>
    <n v="1428483201"/>
    <n v="1425891201"/>
    <x v="0"/>
    <n v="51"/>
    <x v="0"/>
    <x v="6"/>
    <n v="136"/>
    <x v="0"/>
    <x v="1"/>
    <x v="6"/>
  </r>
  <r>
    <n v="3612"/>
    <x v="3610"/>
    <x v="3610"/>
    <n v="5000"/>
    <n v="7220"/>
    <x v="0"/>
    <x v="5"/>
    <x v="5"/>
    <n v="1402334811"/>
    <n v="1401470811"/>
    <x v="0"/>
    <n v="57"/>
    <x v="0"/>
    <x v="6"/>
    <n v="144.4"/>
    <x v="0"/>
    <x v="1"/>
    <x v="6"/>
  </r>
  <r>
    <n v="3613"/>
    <x v="3611"/>
    <x v="3611"/>
    <n v="1250"/>
    <n v="1250"/>
    <x v="0"/>
    <x v="0"/>
    <x v="0"/>
    <n v="1403964574"/>
    <n v="1401372574"/>
    <x v="0"/>
    <n v="20"/>
    <x v="0"/>
    <x v="6"/>
    <n v="100"/>
    <x v="0"/>
    <x v="1"/>
    <x v="6"/>
  </r>
  <r>
    <n v="3614"/>
    <x v="3438"/>
    <x v="3612"/>
    <n v="2500"/>
    <n v="2520"/>
    <x v="0"/>
    <x v="0"/>
    <x v="0"/>
    <n v="1434675616"/>
    <n v="1432083616"/>
    <x v="0"/>
    <n v="71"/>
    <x v="0"/>
    <x v="6"/>
    <n v="100.8"/>
    <x v="0"/>
    <x v="1"/>
    <x v="6"/>
  </r>
  <r>
    <n v="3615"/>
    <x v="3612"/>
    <x v="3613"/>
    <n v="2500"/>
    <n v="2670"/>
    <x v="0"/>
    <x v="1"/>
    <x v="1"/>
    <n v="1449756896"/>
    <n v="1447164896"/>
    <x v="0"/>
    <n v="72"/>
    <x v="0"/>
    <x v="6"/>
    <n v="106.80000000000001"/>
    <x v="0"/>
    <x v="1"/>
    <x v="6"/>
  </r>
  <r>
    <n v="3616"/>
    <x v="3613"/>
    <x v="3614"/>
    <n v="2500"/>
    <n v="3120"/>
    <x v="0"/>
    <x v="1"/>
    <x v="1"/>
    <n v="1426801664"/>
    <n v="1424213264"/>
    <x v="0"/>
    <n v="45"/>
    <x v="0"/>
    <x v="6"/>
    <n v="124.8"/>
    <x v="0"/>
    <x v="1"/>
    <x v="6"/>
  </r>
  <r>
    <n v="3617"/>
    <x v="3614"/>
    <x v="3615"/>
    <n v="740"/>
    <n v="880"/>
    <x v="0"/>
    <x v="1"/>
    <x v="1"/>
    <n v="1488240000"/>
    <n v="1486996729"/>
    <x v="0"/>
    <n v="51"/>
    <x v="0"/>
    <x v="6"/>
    <n v="118.91891891891892"/>
    <x v="0"/>
    <x v="1"/>
    <x v="6"/>
  </r>
  <r>
    <n v="3618"/>
    <x v="3615"/>
    <x v="3616"/>
    <n v="2000"/>
    <n v="2020"/>
    <x v="0"/>
    <x v="1"/>
    <x v="1"/>
    <n v="1433343850"/>
    <n v="1430751850"/>
    <x v="0"/>
    <n v="56"/>
    <x v="0"/>
    <x v="6"/>
    <n v="101"/>
    <x v="0"/>
    <x v="1"/>
    <x v="6"/>
  </r>
  <r>
    <n v="3619"/>
    <x v="3616"/>
    <x v="3617"/>
    <n v="1000"/>
    <n v="1130"/>
    <x v="0"/>
    <x v="0"/>
    <x v="0"/>
    <n v="1479592800"/>
    <n v="1476760226"/>
    <x v="0"/>
    <n v="17"/>
    <x v="0"/>
    <x v="6"/>
    <n v="112.99999999999999"/>
    <x v="0"/>
    <x v="1"/>
    <x v="6"/>
  </r>
  <r>
    <n v="3620"/>
    <x v="3617"/>
    <x v="3618"/>
    <n v="10500"/>
    <n v="11045"/>
    <x v="0"/>
    <x v="0"/>
    <x v="0"/>
    <n v="1425528000"/>
    <n v="1422916261"/>
    <x v="0"/>
    <n v="197"/>
    <x v="0"/>
    <x v="6"/>
    <n v="105.19047619047619"/>
    <x v="0"/>
    <x v="1"/>
    <x v="6"/>
  </r>
  <r>
    <n v="3621"/>
    <x v="3618"/>
    <x v="3619"/>
    <n v="3000"/>
    <n v="3292"/>
    <x v="0"/>
    <x v="0"/>
    <x v="0"/>
    <n v="1475269200"/>
    <n v="1473200844"/>
    <x v="0"/>
    <n v="70"/>
    <x v="0"/>
    <x v="6"/>
    <n v="109.73333333333332"/>
    <x v="0"/>
    <x v="1"/>
    <x v="6"/>
  </r>
  <r>
    <n v="3622"/>
    <x v="3619"/>
    <x v="3620"/>
    <n v="1000"/>
    <n v="1000.99"/>
    <x v="0"/>
    <x v="0"/>
    <x v="0"/>
    <n v="1411874580"/>
    <n v="1409030371"/>
    <x v="0"/>
    <n v="21"/>
    <x v="0"/>
    <x v="6"/>
    <n v="100.099"/>
    <x v="0"/>
    <x v="1"/>
    <x v="6"/>
  </r>
  <r>
    <n v="3623"/>
    <x v="3620"/>
    <x v="3621"/>
    <n v="2500"/>
    <n v="3000"/>
    <x v="0"/>
    <x v="0"/>
    <x v="0"/>
    <n v="1406358000"/>
    <n v="1404841270"/>
    <x v="0"/>
    <n v="34"/>
    <x v="0"/>
    <x v="6"/>
    <n v="120"/>
    <x v="0"/>
    <x v="1"/>
    <x v="6"/>
  </r>
  <r>
    <n v="3624"/>
    <x v="3621"/>
    <x v="3622"/>
    <n v="3000"/>
    <n v="3148"/>
    <x v="0"/>
    <x v="0"/>
    <x v="0"/>
    <n v="1471977290"/>
    <n v="1466793290"/>
    <x v="0"/>
    <n v="39"/>
    <x v="0"/>
    <x v="6"/>
    <n v="104.93333333333332"/>
    <x v="0"/>
    <x v="1"/>
    <x v="6"/>
  </r>
  <r>
    <n v="3625"/>
    <x v="3622"/>
    <x v="3623"/>
    <n v="3000"/>
    <n v="3080"/>
    <x v="0"/>
    <x v="1"/>
    <x v="1"/>
    <n v="1435851577"/>
    <n v="1433259577"/>
    <x v="0"/>
    <n v="78"/>
    <x v="0"/>
    <x v="6"/>
    <n v="102.66666666666666"/>
    <x v="0"/>
    <x v="1"/>
    <x v="6"/>
  </r>
  <r>
    <n v="3626"/>
    <x v="3623"/>
    <x v="3624"/>
    <n v="4000"/>
    <n v="4073"/>
    <x v="0"/>
    <x v="1"/>
    <x v="1"/>
    <n v="1408204857"/>
    <n v="1406390457"/>
    <x v="0"/>
    <n v="48"/>
    <x v="0"/>
    <x v="6"/>
    <n v="101.82500000000002"/>
    <x v="0"/>
    <x v="1"/>
    <x v="6"/>
  </r>
  <r>
    <n v="3627"/>
    <x v="3624"/>
    <x v="3625"/>
    <n v="2000"/>
    <n v="2000"/>
    <x v="0"/>
    <x v="0"/>
    <x v="0"/>
    <n v="1463803140"/>
    <n v="1459446487"/>
    <x v="0"/>
    <n v="29"/>
    <x v="0"/>
    <x v="6"/>
    <n v="100"/>
    <x v="0"/>
    <x v="1"/>
    <x v="6"/>
  </r>
  <r>
    <n v="3628"/>
    <x v="3625"/>
    <x v="3626"/>
    <n v="100000"/>
    <n v="0"/>
    <x v="2"/>
    <x v="0"/>
    <x v="0"/>
    <n v="1450040396"/>
    <n v="1444852796"/>
    <x v="0"/>
    <n v="0"/>
    <x v="1"/>
    <x v="40"/>
    <n v="0"/>
    <x v="0"/>
    <x v="1"/>
    <x v="40"/>
  </r>
  <r>
    <n v="3629"/>
    <x v="3626"/>
    <x v="3627"/>
    <n v="1000000"/>
    <n v="2"/>
    <x v="2"/>
    <x v="0"/>
    <x v="0"/>
    <n v="1462467600"/>
    <n v="1457403364"/>
    <x v="0"/>
    <n v="2"/>
    <x v="1"/>
    <x v="40"/>
    <n v="1.9999999999999998E-4"/>
    <x v="0"/>
    <x v="1"/>
    <x v="40"/>
  </r>
  <r>
    <n v="3630"/>
    <x v="3627"/>
    <x v="3628"/>
    <n v="3000"/>
    <n v="1"/>
    <x v="2"/>
    <x v="1"/>
    <x v="1"/>
    <n v="1417295990"/>
    <n v="1414700390"/>
    <x v="0"/>
    <n v="1"/>
    <x v="1"/>
    <x v="40"/>
    <n v="3.3333333333333333E-2"/>
    <x v="0"/>
    <x v="1"/>
    <x v="40"/>
  </r>
  <r>
    <n v="3631"/>
    <x v="3628"/>
    <x v="3629"/>
    <n v="17100"/>
    <n v="8725"/>
    <x v="2"/>
    <x v="0"/>
    <x v="0"/>
    <n v="1411444740"/>
    <n v="1409335497"/>
    <x v="0"/>
    <n v="59"/>
    <x v="1"/>
    <x v="40"/>
    <n v="51.023391812865491"/>
    <x v="0"/>
    <x v="1"/>
    <x v="40"/>
  </r>
  <r>
    <n v="3632"/>
    <x v="3629"/>
    <x v="3630"/>
    <n v="500"/>
    <n v="100"/>
    <x v="2"/>
    <x v="1"/>
    <x v="1"/>
    <n v="1416781749"/>
    <n v="1415053749"/>
    <x v="0"/>
    <n v="1"/>
    <x v="1"/>
    <x v="40"/>
    <n v="20"/>
    <x v="0"/>
    <x v="1"/>
    <x v="40"/>
  </r>
  <r>
    <n v="3633"/>
    <x v="3630"/>
    <x v="3631"/>
    <n v="5000"/>
    <n v="1762"/>
    <x v="2"/>
    <x v="0"/>
    <x v="0"/>
    <n v="1479517200"/>
    <n v="1475765867"/>
    <x v="0"/>
    <n v="31"/>
    <x v="1"/>
    <x v="40"/>
    <n v="35.24"/>
    <x v="0"/>
    <x v="1"/>
    <x v="40"/>
  </r>
  <r>
    <n v="3634"/>
    <x v="3631"/>
    <x v="3632"/>
    <n v="75000"/>
    <n v="3185"/>
    <x v="2"/>
    <x v="5"/>
    <x v="5"/>
    <n v="1484366340"/>
    <n v="1480219174"/>
    <x v="0"/>
    <n v="18"/>
    <x v="1"/>
    <x v="40"/>
    <n v="4.246666666666667"/>
    <x v="0"/>
    <x v="1"/>
    <x v="40"/>
  </r>
  <r>
    <n v="3635"/>
    <x v="3632"/>
    <x v="3633"/>
    <n v="3500"/>
    <n v="1276"/>
    <x v="2"/>
    <x v="0"/>
    <x v="0"/>
    <n v="1461186676"/>
    <n v="1458594676"/>
    <x v="0"/>
    <n v="10"/>
    <x v="1"/>
    <x v="40"/>
    <n v="36.457142857142856"/>
    <x v="0"/>
    <x v="1"/>
    <x v="40"/>
  </r>
  <r>
    <n v="3636"/>
    <x v="3633"/>
    <x v="3634"/>
    <n v="150000"/>
    <n v="0"/>
    <x v="2"/>
    <x v="0"/>
    <x v="0"/>
    <n v="1442248829"/>
    <n v="1439224829"/>
    <x v="0"/>
    <n v="0"/>
    <x v="1"/>
    <x v="40"/>
    <n v="0"/>
    <x v="0"/>
    <x v="1"/>
    <x v="40"/>
  </r>
  <r>
    <n v="3637"/>
    <x v="3634"/>
    <x v="3635"/>
    <n v="3000"/>
    <n v="926"/>
    <x v="2"/>
    <x v="0"/>
    <x v="0"/>
    <n v="1420130935"/>
    <n v="1417538935"/>
    <x v="0"/>
    <n v="14"/>
    <x v="1"/>
    <x v="40"/>
    <n v="30.866666666666664"/>
    <x v="0"/>
    <x v="1"/>
    <x v="40"/>
  </r>
  <r>
    <n v="3638"/>
    <x v="3635"/>
    <x v="3636"/>
    <n v="3300"/>
    <n v="216"/>
    <x v="2"/>
    <x v="5"/>
    <x v="5"/>
    <n v="1429456132"/>
    <n v="1424275732"/>
    <x v="0"/>
    <n v="2"/>
    <x v="1"/>
    <x v="40"/>
    <n v="6.5454545454545459"/>
    <x v="0"/>
    <x v="1"/>
    <x v="40"/>
  </r>
  <r>
    <n v="3639"/>
    <x v="3636"/>
    <x v="3637"/>
    <n v="25000"/>
    <n v="1"/>
    <x v="2"/>
    <x v="0"/>
    <x v="0"/>
    <n v="1475853060"/>
    <n v="1470672906"/>
    <x v="0"/>
    <n v="1"/>
    <x v="1"/>
    <x v="40"/>
    <n v="4.0000000000000001E-3"/>
    <x v="0"/>
    <x v="1"/>
    <x v="40"/>
  </r>
  <r>
    <n v="3640"/>
    <x v="3637"/>
    <x v="3638"/>
    <n v="1000"/>
    <n v="55"/>
    <x v="2"/>
    <x v="0"/>
    <x v="0"/>
    <n v="1431283530"/>
    <n v="1428691530"/>
    <x v="0"/>
    <n v="3"/>
    <x v="1"/>
    <x v="40"/>
    <n v="5.5"/>
    <x v="0"/>
    <x v="1"/>
    <x v="40"/>
  </r>
  <r>
    <n v="3641"/>
    <x v="3638"/>
    <x v="3639"/>
    <n v="3000"/>
    <n v="0"/>
    <x v="2"/>
    <x v="0"/>
    <x v="0"/>
    <n v="1412485200"/>
    <n v="1410966179"/>
    <x v="0"/>
    <n v="0"/>
    <x v="1"/>
    <x v="40"/>
    <n v="0"/>
    <x v="0"/>
    <x v="1"/>
    <x v="40"/>
  </r>
  <r>
    <n v="3642"/>
    <x v="3639"/>
    <x v="3640"/>
    <n v="700"/>
    <n v="15"/>
    <x v="2"/>
    <x v="12"/>
    <x v="3"/>
    <n v="1448902800"/>
    <n v="1445369727"/>
    <x v="0"/>
    <n v="2"/>
    <x v="1"/>
    <x v="40"/>
    <n v="2.1428571428571428"/>
    <x v="0"/>
    <x v="1"/>
    <x v="40"/>
  </r>
  <r>
    <n v="3643"/>
    <x v="3640"/>
    <x v="3641"/>
    <n v="25000"/>
    <n v="0"/>
    <x v="2"/>
    <x v="0"/>
    <x v="0"/>
    <n v="1447734439"/>
    <n v="1444274839"/>
    <x v="0"/>
    <n v="0"/>
    <x v="1"/>
    <x v="40"/>
    <n v="0"/>
    <x v="0"/>
    <x v="1"/>
    <x v="40"/>
  </r>
  <r>
    <n v="3644"/>
    <x v="3641"/>
    <x v="3642"/>
    <n v="5000"/>
    <n v="821"/>
    <x v="2"/>
    <x v="0"/>
    <x v="0"/>
    <n v="1457413140"/>
    <n v="1454996887"/>
    <x v="0"/>
    <n v="12"/>
    <x v="1"/>
    <x v="40"/>
    <n v="16.420000000000002"/>
    <x v="0"/>
    <x v="1"/>
    <x v="40"/>
  </r>
  <r>
    <n v="3645"/>
    <x v="3642"/>
    <x v="3643"/>
    <n v="1000"/>
    <n v="1"/>
    <x v="2"/>
    <x v="5"/>
    <x v="5"/>
    <n v="1479773838"/>
    <n v="1477178238"/>
    <x v="0"/>
    <n v="1"/>
    <x v="1"/>
    <x v="40"/>
    <n v="0.1"/>
    <x v="0"/>
    <x v="1"/>
    <x v="40"/>
  </r>
  <r>
    <n v="3646"/>
    <x v="3643"/>
    <x v="3644"/>
    <n v="10000"/>
    <n v="481"/>
    <x v="2"/>
    <x v="0"/>
    <x v="0"/>
    <n v="1434497400"/>
    <n v="1431770802"/>
    <x v="0"/>
    <n v="8"/>
    <x v="1"/>
    <x v="40"/>
    <n v="4.8099999999999996"/>
    <x v="0"/>
    <x v="1"/>
    <x v="40"/>
  </r>
  <r>
    <n v="3647"/>
    <x v="3644"/>
    <x v="3645"/>
    <n v="500"/>
    <n v="30"/>
    <x v="2"/>
    <x v="1"/>
    <x v="1"/>
    <n v="1475258327"/>
    <n v="1471370327"/>
    <x v="0"/>
    <n v="2"/>
    <x v="1"/>
    <x v="40"/>
    <n v="6"/>
    <x v="0"/>
    <x v="1"/>
    <x v="40"/>
  </r>
  <r>
    <n v="3648"/>
    <x v="3645"/>
    <x v="3646"/>
    <n v="40000"/>
    <n v="40153"/>
    <x v="0"/>
    <x v="0"/>
    <x v="0"/>
    <n v="1412492445"/>
    <n v="1409900445"/>
    <x v="0"/>
    <n v="73"/>
    <x v="0"/>
    <x v="6"/>
    <n v="100.38249999999999"/>
    <x v="0"/>
    <x v="1"/>
    <x v="6"/>
  </r>
  <r>
    <n v="3649"/>
    <x v="3646"/>
    <x v="3647"/>
    <n v="750"/>
    <n v="780"/>
    <x v="0"/>
    <x v="5"/>
    <x v="5"/>
    <n v="1402938394"/>
    <n v="1400691994"/>
    <x v="0"/>
    <n v="8"/>
    <x v="0"/>
    <x v="6"/>
    <n v="104"/>
    <x v="0"/>
    <x v="1"/>
    <x v="6"/>
  </r>
  <r>
    <n v="3650"/>
    <x v="3647"/>
    <x v="3648"/>
    <n v="500"/>
    <n v="500"/>
    <x v="0"/>
    <x v="1"/>
    <x v="1"/>
    <n v="1454412584"/>
    <n v="1452598184"/>
    <x v="0"/>
    <n v="17"/>
    <x v="0"/>
    <x v="6"/>
    <n v="100"/>
    <x v="0"/>
    <x v="1"/>
    <x v="6"/>
  </r>
  <r>
    <n v="3651"/>
    <x v="3648"/>
    <x v="3649"/>
    <n v="500"/>
    <n v="520"/>
    <x v="0"/>
    <x v="0"/>
    <x v="0"/>
    <n v="1407686340"/>
    <n v="1404833442"/>
    <x v="0"/>
    <n v="9"/>
    <x v="0"/>
    <x v="6"/>
    <n v="104"/>
    <x v="0"/>
    <x v="1"/>
    <x v="6"/>
  </r>
  <r>
    <n v="3652"/>
    <x v="2866"/>
    <x v="3650"/>
    <n v="300"/>
    <n v="752"/>
    <x v="0"/>
    <x v="5"/>
    <x v="5"/>
    <n v="1472097540"/>
    <n v="1471188502"/>
    <x v="0"/>
    <n v="17"/>
    <x v="0"/>
    <x v="6"/>
    <n v="250.66666666666669"/>
    <x v="0"/>
    <x v="1"/>
    <x v="6"/>
  </r>
  <r>
    <n v="3653"/>
    <x v="3649"/>
    <x v="3651"/>
    <n v="2000"/>
    <n v="2010"/>
    <x v="0"/>
    <x v="1"/>
    <x v="1"/>
    <n v="1438764207"/>
    <n v="1436172207"/>
    <x v="0"/>
    <n v="33"/>
    <x v="0"/>
    <x v="6"/>
    <n v="100.49999999999999"/>
    <x v="0"/>
    <x v="1"/>
    <x v="6"/>
  </r>
  <r>
    <n v="3654"/>
    <x v="3650"/>
    <x v="3652"/>
    <n v="1500"/>
    <n v="2616"/>
    <x v="0"/>
    <x v="1"/>
    <x v="1"/>
    <n v="1459702800"/>
    <n v="1457690386"/>
    <x v="0"/>
    <n v="38"/>
    <x v="0"/>
    <x v="6"/>
    <n v="174.4"/>
    <x v="0"/>
    <x v="1"/>
    <x v="6"/>
  </r>
  <r>
    <n v="3655"/>
    <x v="3651"/>
    <x v="3653"/>
    <n v="5000"/>
    <n v="5813"/>
    <x v="0"/>
    <x v="0"/>
    <x v="0"/>
    <n v="1437202740"/>
    <n v="1434654998"/>
    <x v="0"/>
    <n v="79"/>
    <x v="0"/>
    <x v="6"/>
    <n v="116.26"/>
    <x v="0"/>
    <x v="1"/>
    <x v="6"/>
  </r>
  <r>
    <n v="3656"/>
    <x v="3652"/>
    <x v="3654"/>
    <n v="5000"/>
    <n v="5291"/>
    <x v="0"/>
    <x v="16"/>
    <x v="11"/>
    <n v="1485989940"/>
    <n v="1483393836"/>
    <x v="0"/>
    <n v="46"/>
    <x v="0"/>
    <x v="6"/>
    <n v="105.82000000000001"/>
    <x v="0"/>
    <x v="1"/>
    <x v="6"/>
  </r>
  <r>
    <n v="3657"/>
    <x v="3653"/>
    <x v="3655"/>
    <n v="2000"/>
    <n v="2215"/>
    <x v="0"/>
    <x v="8"/>
    <x v="7"/>
    <n v="1464817320"/>
    <n v="1462806419"/>
    <x v="0"/>
    <n v="20"/>
    <x v="0"/>
    <x v="6"/>
    <n v="110.75"/>
    <x v="0"/>
    <x v="1"/>
    <x v="6"/>
  </r>
  <r>
    <n v="3658"/>
    <x v="3654"/>
    <x v="3656"/>
    <n v="1500"/>
    <n v="1510"/>
    <x v="0"/>
    <x v="0"/>
    <x v="0"/>
    <n v="1404273540"/>
    <n v="1400272580"/>
    <x v="0"/>
    <n v="20"/>
    <x v="0"/>
    <x v="6"/>
    <n v="100.66666666666666"/>
    <x v="0"/>
    <x v="1"/>
    <x v="6"/>
  </r>
  <r>
    <n v="3659"/>
    <x v="3655"/>
    <x v="3657"/>
    <n v="3000"/>
    <n v="3061"/>
    <x v="0"/>
    <x v="0"/>
    <x v="0"/>
    <n v="1426775940"/>
    <n v="1424414350"/>
    <x v="0"/>
    <n v="13"/>
    <x v="0"/>
    <x v="6"/>
    <n v="102.03333333333333"/>
    <x v="0"/>
    <x v="1"/>
    <x v="6"/>
  </r>
  <r>
    <n v="3660"/>
    <x v="3656"/>
    <x v="3658"/>
    <n v="250"/>
    <n v="250"/>
    <x v="0"/>
    <x v="1"/>
    <x v="1"/>
    <n v="1419368925"/>
    <n v="1417208925"/>
    <x v="0"/>
    <n v="22"/>
    <x v="0"/>
    <x v="6"/>
    <n v="100"/>
    <x v="0"/>
    <x v="1"/>
    <x v="6"/>
  </r>
  <r>
    <n v="3661"/>
    <x v="3657"/>
    <x v="3659"/>
    <n v="3000"/>
    <n v="3330"/>
    <x v="0"/>
    <x v="0"/>
    <x v="0"/>
    <n v="1460260800"/>
    <n v="1458336672"/>
    <x v="0"/>
    <n v="36"/>
    <x v="0"/>
    <x v="6"/>
    <n v="111.00000000000001"/>
    <x v="0"/>
    <x v="1"/>
    <x v="6"/>
  </r>
  <r>
    <n v="3662"/>
    <x v="3658"/>
    <x v="3660"/>
    <n v="8000"/>
    <n v="8114"/>
    <x v="0"/>
    <x v="5"/>
    <x v="5"/>
    <n v="1427775414"/>
    <n v="1425187014"/>
    <x v="0"/>
    <n v="40"/>
    <x v="0"/>
    <x v="6"/>
    <n v="101.42500000000001"/>
    <x v="0"/>
    <x v="1"/>
    <x v="6"/>
  </r>
  <r>
    <n v="3663"/>
    <x v="3659"/>
    <x v="3661"/>
    <n v="225"/>
    <n v="234"/>
    <x v="0"/>
    <x v="1"/>
    <x v="1"/>
    <n v="1482321030"/>
    <n v="1477133430"/>
    <x v="0"/>
    <n v="9"/>
    <x v="0"/>
    <x v="6"/>
    <n v="104"/>
    <x v="0"/>
    <x v="1"/>
    <x v="6"/>
  </r>
  <r>
    <n v="3664"/>
    <x v="3660"/>
    <x v="3662"/>
    <n v="800"/>
    <n v="875"/>
    <x v="0"/>
    <x v="0"/>
    <x v="0"/>
    <n v="1466056689"/>
    <n v="1464847089"/>
    <x v="0"/>
    <n v="19"/>
    <x v="0"/>
    <x v="6"/>
    <n v="109.375"/>
    <x v="0"/>
    <x v="1"/>
    <x v="6"/>
  </r>
  <r>
    <n v="3665"/>
    <x v="3661"/>
    <x v="3663"/>
    <n v="620"/>
    <n v="714"/>
    <x v="0"/>
    <x v="6"/>
    <x v="3"/>
    <n v="1446062040"/>
    <n v="1445109822"/>
    <x v="0"/>
    <n v="14"/>
    <x v="0"/>
    <x v="6"/>
    <n v="115.16129032258064"/>
    <x v="0"/>
    <x v="1"/>
    <x v="6"/>
  </r>
  <r>
    <n v="3666"/>
    <x v="3662"/>
    <x v="3664"/>
    <n v="1200"/>
    <n v="1200"/>
    <x v="0"/>
    <x v="0"/>
    <x v="0"/>
    <n v="1406185200"/>
    <n v="1404337382"/>
    <x v="0"/>
    <n v="38"/>
    <x v="0"/>
    <x v="6"/>
    <n v="100"/>
    <x v="0"/>
    <x v="1"/>
    <x v="6"/>
  </r>
  <r>
    <n v="3667"/>
    <x v="3663"/>
    <x v="3665"/>
    <n v="3000"/>
    <n v="3095.11"/>
    <x v="0"/>
    <x v="1"/>
    <x v="1"/>
    <n v="1437261419"/>
    <n v="1434669419"/>
    <x v="0"/>
    <n v="58"/>
    <x v="0"/>
    <x v="6"/>
    <n v="103.17033333333335"/>
    <x v="0"/>
    <x v="1"/>
    <x v="6"/>
  </r>
  <r>
    <n v="3668"/>
    <x v="3664"/>
    <x v="3666"/>
    <n v="1000"/>
    <n v="1035"/>
    <x v="0"/>
    <x v="0"/>
    <x v="0"/>
    <n v="1437676380"/>
    <n v="1435670452"/>
    <x v="0"/>
    <n v="28"/>
    <x v="0"/>
    <x v="6"/>
    <n v="103.49999999999999"/>
    <x v="0"/>
    <x v="1"/>
    <x v="6"/>
  </r>
  <r>
    <n v="3669"/>
    <x v="3665"/>
    <x v="3667"/>
    <n v="1000"/>
    <n v="1382"/>
    <x v="0"/>
    <x v="1"/>
    <x v="1"/>
    <n v="1434039137"/>
    <n v="1431447137"/>
    <x v="0"/>
    <n v="17"/>
    <x v="0"/>
    <x v="6"/>
    <n v="138.19999999999999"/>
    <x v="0"/>
    <x v="1"/>
    <x v="6"/>
  </r>
  <r>
    <n v="3670"/>
    <x v="3666"/>
    <x v="3668"/>
    <n v="220"/>
    <n v="241"/>
    <x v="0"/>
    <x v="1"/>
    <x v="1"/>
    <n v="1433113200"/>
    <n v="1431951611"/>
    <x v="0"/>
    <n v="12"/>
    <x v="0"/>
    <x v="6"/>
    <n v="109.54545454545455"/>
    <x v="0"/>
    <x v="1"/>
    <x v="6"/>
  </r>
  <r>
    <n v="3671"/>
    <x v="3667"/>
    <x v="3669"/>
    <n v="3500"/>
    <n v="3530"/>
    <x v="0"/>
    <x v="0"/>
    <x v="0"/>
    <n v="1405915140"/>
    <n v="1404140667"/>
    <x v="0"/>
    <n v="40"/>
    <x v="0"/>
    <x v="6"/>
    <n v="100.85714285714286"/>
    <x v="0"/>
    <x v="1"/>
    <x v="6"/>
  </r>
  <r>
    <n v="3672"/>
    <x v="3668"/>
    <x v="3670"/>
    <n v="3000"/>
    <n v="3046"/>
    <x v="0"/>
    <x v="1"/>
    <x v="1"/>
    <n v="1411771384"/>
    <n v="1409179384"/>
    <x v="0"/>
    <n v="57"/>
    <x v="0"/>
    <x v="6"/>
    <n v="101.53333333333335"/>
    <x v="0"/>
    <x v="1"/>
    <x v="6"/>
  </r>
  <r>
    <n v="3673"/>
    <x v="3669"/>
    <x v="3671"/>
    <n v="4000"/>
    <n v="4545"/>
    <x v="0"/>
    <x v="1"/>
    <x v="1"/>
    <n v="1415191920"/>
    <n v="1412233497"/>
    <x v="0"/>
    <n v="114"/>
    <x v="0"/>
    <x v="6"/>
    <n v="113.625"/>
    <x v="0"/>
    <x v="1"/>
    <x v="6"/>
  </r>
  <r>
    <n v="3674"/>
    <x v="3670"/>
    <x v="3672"/>
    <n v="4500"/>
    <n v="4500"/>
    <x v="0"/>
    <x v="12"/>
    <x v="3"/>
    <n v="1472936229"/>
    <n v="1467752229"/>
    <x v="0"/>
    <n v="31"/>
    <x v="0"/>
    <x v="6"/>
    <n v="100"/>
    <x v="0"/>
    <x v="1"/>
    <x v="6"/>
  </r>
  <r>
    <n v="3675"/>
    <x v="3671"/>
    <x v="3673"/>
    <n v="50"/>
    <n v="70"/>
    <x v="0"/>
    <x v="1"/>
    <x v="1"/>
    <n v="1463353200"/>
    <n v="1462285182"/>
    <x v="0"/>
    <n v="3"/>
    <x v="0"/>
    <x v="6"/>
    <n v="140"/>
    <x v="0"/>
    <x v="1"/>
    <x v="6"/>
  </r>
  <r>
    <n v="3676"/>
    <x v="3672"/>
    <x v="3674"/>
    <n v="800"/>
    <n v="1030"/>
    <x v="0"/>
    <x v="0"/>
    <x v="0"/>
    <n v="1410550484"/>
    <n v="1408995284"/>
    <x v="0"/>
    <n v="16"/>
    <x v="0"/>
    <x v="6"/>
    <n v="128.75"/>
    <x v="0"/>
    <x v="1"/>
    <x v="6"/>
  </r>
  <r>
    <n v="3677"/>
    <x v="3673"/>
    <x v="3675"/>
    <n v="12000"/>
    <n v="12348.5"/>
    <x v="0"/>
    <x v="0"/>
    <x v="0"/>
    <n v="1404359940"/>
    <n v="1402580818"/>
    <x v="0"/>
    <n v="199"/>
    <x v="0"/>
    <x v="6"/>
    <n v="102.90416666666667"/>
    <x v="0"/>
    <x v="1"/>
    <x v="6"/>
  </r>
  <r>
    <n v="3678"/>
    <x v="3674"/>
    <x v="3676"/>
    <n v="2000"/>
    <n v="2050"/>
    <x v="0"/>
    <x v="1"/>
    <x v="1"/>
    <n v="1433076298"/>
    <n v="1430052298"/>
    <x v="0"/>
    <n v="31"/>
    <x v="0"/>
    <x v="6"/>
    <n v="102.49999999999999"/>
    <x v="0"/>
    <x v="1"/>
    <x v="6"/>
  </r>
  <r>
    <n v="3679"/>
    <x v="3675"/>
    <x v="3677"/>
    <n v="2000"/>
    <n v="2202"/>
    <x v="0"/>
    <x v="0"/>
    <x v="0"/>
    <n v="1404190740"/>
    <n v="1401214581"/>
    <x v="0"/>
    <n v="30"/>
    <x v="0"/>
    <x v="6"/>
    <n v="110.1"/>
    <x v="0"/>
    <x v="1"/>
    <x v="6"/>
  </r>
  <r>
    <n v="3680"/>
    <x v="3676"/>
    <x v="3678"/>
    <n v="3000"/>
    <n v="3383"/>
    <x v="0"/>
    <x v="0"/>
    <x v="0"/>
    <n v="1475664834"/>
    <n v="1473850434"/>
    <x v="0"/>
    <n v="34"/>
    <x v="0"/>
    <x v="6"/>
    <n v="112.76666666666667"/>
    <x v="0"/>
    <x v="1"/>
    <x v="6"/>
  </r>
  <r>
    <n v="3681"/>
    <x v="3677"/>
    <x v="3679"/>
    <n v="1000"/>
    <n v="1119"/>
    <x v="0"/>
    <x v="0"/>
    <x v="0"/>
    <n v="1452872290"/>
    <n v="1452008290"/>
    <x v="0"/>
    <n v="18"/>
    <x v="0"/>
    <x v="6"/>
    <n v="111.9"/>
    <x v="0"/>
    <x v="1"/>
    <x v="6"/>
  </r>
  <r>
    <n v="3682"/>
    <x v="3678"/>
    <x v="3680"/>
    <n v="3000"/>
    <n v="4176"/>
    <x v="0"/>
    <x v="0"/>
    <x v="0"/>
    <n v="1402901940"/>
    <n v="1399998418"/>
    <x v="0"/>
    <n v="67"/>
    <x v="0"/>
    <x v="6"/>
    <n v="139.19999999999999"/>
    <x v="0"/>
    <x v="1"/>
    <x v="6"/>
  </r>
  <r>
    <n v="3683"/>
    <x v="3679"/>
    <x v="3681"/>
    <n v="3500"/>
    <n v="3880"/>
    <x v="0"/>
    <x v="0"/>
    <x v="0"/>
    <n v="1476931696"/>
    <n v="1474339696"/>
    <x v="0"/>
    <n v="66"/>
    <x v="0"/>
    <x v="6"/>
    <n v="110.85714285714286"/>
    <x v="0"/>
    <x v="1"/>
    <x v="6"/>
  </r>
  <r>
    <n v="3684"/>
    <x v="3680"/>
    <x v="3682"/>
    <n v="750"/>
    <n v="1043"/>
    <x v="0"/>
    <x v="0"/>
    <x v="0"/>
    <n v="1441167586"/>
    <n v="1438575586"/>
    <x v="0"/>
    <n v="23"/>
    <x v="0"/>
    <x v="6"/>
    <n v="139.06666666666666"/>
    <x v="0"/>
    <x v="1"/>
    <x v="6"/>
  </r>
  <r>
    <n v="3685"/>
    <x v="3681"/>
    <x v="3683"/>
    <n v="5000"/>
    <n v="5285"/>
    <x v="0"/>
    <x v="0"/>
    <x v="0"/>
    <n v="1400533200"/>
    <n v="1398348859"/>
    <x v="0"/>
    <n v="126"/>
    <x v="0"/>
    <x v="6"/>
    <n v="105.69999999999999"/>
    <x v="0"/>
    <x v="1"/>
    <x v="6"/>
  </r>
  <r>
    <n v="3686"/>
    <x v="3682"/>
    <x v="3684"/>
    <n v="350"/>
    <n v="355"/>
    <x v="0"/>
    <x v="0"/>
    <x v="0"/>
    <n v="1440820740"/>
    <n v="1439567660"/>
    <x v="0"/>
    <n v="6"/>
    <x v="0"/>
    <x v="6"/>
    <n v="101.42857142857142"/>
    <x v="0"/>
    <x v="1"/>
    <x v="6"/>
  </r>
  <r>
    <n v="3687"/>
    <x v="3683"/>
    <x v="3685"/>
    <n v="5000"/>
    <n v="5012.25"/>
    <x v="0"/>
    <x v="0"/>
    <x v="0"/>
    <n v="1403846055"/>
    <n v="1401254055"/>
    <x v="0"/>
    <n v="25"/>
    <x v="0"/>
    <x v="6"/>
    <n v="100.245"/>
    <x v="0"/>
    <x v="1"/>
    <x v="6"/>
  </r>
  <r>
    <n v="3688"/>
    <x v="3684"/>
    <x v="3686"/>
    <n v="3000"/>
    <n v="3275"/>
    <x v="0"/>
    <x v="1"/>
    <x v="1"/>
    <n v="1407524004"/>
    <n v="1404932004"/>
    <x v="0"/>
    <n v="39"/>
    <x v="0"/>
    <x v="6"/>
    <n v="109.16666666666666"/>
    <x v="0"/>
    <x v="1"/>
    <x v="6"/>
  </r>
  <r>
    <n v="3689"/>
    <x v="3685"/>
    <x v="3687"/>
    <n v="3000"/>
    <n v="3550"/>
    <x v="0"/>
    <x v="0"/>
    <x v="0"/>
    <n v="1434925500"/>
    <n v="1432410639"/>
    <x v="0"/>
    <n v="62"/>
    <x v="0"/>
    <x v="6"/>
    <n v="118.33333333333333"/>
    <x v="0"/>
    <x v="1"/>
    <x v="6"/>
  </r>
  <r>
    <n v="3690"/>
    <x v="3686"/>
    <x v="3688"/>
    <n v="1500"/>
    <n v="1800"/>
    <x v="0"/>
    <x v="0"/>
    <x v="0"/>
    <n v="1417101683"/>
    <n v="1414506083"/>
    <x v="0"/>
    <n v="31"/>
    <x v="0"/>
    <x v="6"/>
    <n v="120"/>
    <x v="0"/>
    <x v="1"/>
    <x v="6"/>
  </r>
  <r>
    <n v="3691"/>
    <x v="3687"/>
    <x v="3689"/>
    <n v="40000"/>
    <n v="51184"/>
    <x v="0"/>
    <x v="0"/>
    <x v="0"/>
    <n v="1425272340"/>
    <n v="1421426929"/>
    <x v="0"/>
    <n v="274"/>
    <x v="0"/>
    <x v="6"/>
    <n v="127.96000000000001"/>
    <x v="0"/>
    <x v="1"/>
    <x v="6"/>
  </r>
  <r>
    <n v="3692"/>
    <x v="3688"/>
    <x v="3690"/>
    <n v="1000"/>
    <n v="1260"/>
    <x v="0"/>
    <x v="0"/>
    <x v="0"/>
    <n v="1411084800"/>
    <n v="1410304179"/>
    <x v="0"/>
    <n v="17"/>
    <x v="0"/>
    <x v="6"/>
    <n v="126"/>
    <x v="0"/>
    <x v="1"/>
    <x v="6"/>
  </r>
  <r>
    <n v="3693"/>
    <x v="3689"/>
    <x v="3691"/>
    <n v="333"/>
    <n v="430"/>
    <x v="0"/>
    <x v="1"/>
    <x v="1"/>
    <n v="1448922600"/>
    <n v="1446352529"/>
    <x v="0"/>
    <n v="14"/>
    <x v="0"/>
    <x v="6"/>
    <n v="129.12912912912913"/>
    <x v="0"/>
    <x v="1"/>
    <x v="6"/>
  </r>
  <r>
    <n v="3694"/>
    <x v="3690"/>
    <x v="3692"/>
    <n v="3500"/>
    <n v="3760"/>
    <x v="0"/>
    <x v="0"/>
    <x v="0"/>
    <n v="1465178400"/>
    <n v="1461985967"/>
    <x v="0"/>
    <n v="60"/>
    <x v="0"/>
    <x v="6"/>
    <n v="107.42857142857143"/>
    <x v="0"/>
    <x v="1"/>
    <x v="6"/>
  </r>
  <r>
    <n v="3695"/>
    <x v="3691"/>
    <x v="3693"/>
    <n v="4000"/>
    <n v="4005"/>
    <x v="0"/>
    <x v="0"/>
    <x v="0"/>
    <n v="1421009610"/>
    <n v="1419281610"/>
    <x v="0"/>
    <n v="33"/>
    <x v="0"/>
    <x v="6"/>
    <n v="100.125"/>
    <x v="0"/>
    <x v="1"/>
    <x v="6"/>
  </r>
  <r>
    <n v="3696"/>
    <x v="3692"/>
    <x v="3694"/>
    <n v="2000"/>
    <n v="3100"/>
    <x v="0"/>
    <x v="1"/>
    <x v="1"/>
    <n v="1423838916"/>
    <n v="1418654916"/>
    <x v="0"/>
    <n v="78"/>
    <x v="0"/>
    <x v="6"/>
    <n v="155"/>
    <x v="0"/>
    <x v="1"/>
    <x v="6"/>
  </r>
  <r>
    <n v="3697"/>
    <x v="3693"/>
    <x v="3695"/>
    <n v="2000"/>
    <n v="2160"/>
    <x v="0"/>
    <x v="1"/>
    <x v="1"/>
    <n v="1462878648"/>
    <n v="1461064248"/>
    <x v="0"/>
    <n v="30"/>
    <x v="0"/>
    <x v="6"/>
    <n v="108"/>
    <x v="0"/>
    <x v="1"/>
    <x v="6"/>
  </r>
  <r>
    <n v="3698"/>
    <x v="3694"/>
    <x v="3696"/>
    <n v="5000"/>
    <n v="5526"/>
    <x v="0"/>
    <x v="0"/>
    <x v="0"/>
    <n v="1456946487"/>
    <n v="1454354487"/>
    <x v="0"/>
    <n v="136"/>
    <x v="0"/>
    <x v="6"/>
    <n v="110.52"/>
    <x v="0"/>
    <x v="1"/>
    <x v="6"/>
  </r>
  <r>
    <n v="3699"/>
    <x v="3695"/>
    <x v="3697"/>
    <n v="2500"/>
    <n v="2520"/>
    <x v="0"/>
    <x v="0"/>
    <x v="0"/>
    <n v="1413383216"/>
    <n v="1410791216"/>
    <x v="0"/>
    <n v="40"/>
    <x v="0"/>
    <x v="6"/>
    <n v="100.8"/>
    <x v="0"/>
    <x v="1"/>
    <x v="6"/>
  </r>
  <r>
    <n v="3700"/>
    <x v="3696"/>
    <x v="3698"/>
    <n v="500"/>
    <n v="606"/>
    <x v="0"/>
    <x v="0"/>
    <x v="0"/>
    <n v="1412092800"/>
    <n v="1409493800"/>
    <x v="0"/>
    <n v="18"/>
    <x v="0"/>
    <x v="6"/>
    <n v="121.2"/>
    <x v="0"/>
    <x v="1"/>
    <x v="6"/>
  </r>
  <r>
    <n v="3701"/>
    <x v="3697"/>
    <x v="3699"/>
    <n v="1500"/>
    <n v="1505"/>
    <x v="0"/>
    <x v="1"/>
    <x v="1"/>
    <n v="1433422793"/>
    <n v="1430830793"/>
    <x v="0"/>
    <n v="39"/>
    <x v="0"/>
    <x v="6"/>
    <n v="100.33333333333334"/>
    <x v="0"/>
    <x v="1"/>
    <x v="6"/>
  </r>
  <r>
    <n v="3702"/>
    <x v="3698"/>
    <x v="3700"/>
    <n v="3000"/>
    <n v="3275"/>
    <x v="0"/>
    <x v="1"/>
    <x v="1"/>
    <n v="1468191540"/>
    <n v="1464958484"/>
    <x v="0"/>
    <n v="21"/>
    <x v="0"/>
    <x v="6"/>
    <n v="109.16666666666666"/>
    <x v="0"/>
    <x v="1"/>
    <x v="6"/>
  </r>
  <r>
    <n v="3703"/>
    <x v="3699"/>
    <x v="3701"/>
    <n v="1050"/>
    <n v="1296"/>
    <x v="0"/>
    <x v="0"/>
    <x v="0"/>
    <n v="1471071540"/>
    <n v="1467720388"/>
    <x v="0"/>
    <n v="30"/>
    <x v="0"/>
    <x v="6"/>
    <n v="123.42857142857142"/>
    <x v="0"/>
    <x v="1"/>
    <x v="6"/>
  </r>
  <r>
    <n v="3704"/>
    <x v="3700"/>
    <x v="3702"/>
    <n v="300"/>
    <n v="409.01"/>
    <x v="0"/>
    <x v="1"/>
    <x v="1"/>
    <n v="1464712394"/>
    <n v="1459528394"/>
    <x v="0"/>
    <n v="27"/>
    <x v="0"/>
    <x v="6"/>
    <n v="136.33666666666667"/>
    <x v="0"/>
    <x v="1"/>
    <x v="6"/>
  </r>
  <r>
    <n v="3705"/>
    <x v="3701"/>
    <x v="3703"/>
    <n v="2827"/>
    <n v="2925"/>
    <x v="0"/>
    <x v="0"/>
    <x v="0"/>
    <n v="1403546400"/>
    <n v="1401714114"/>
    <x v="0"/>
    <n v="35"/>
    <x v="0"/>
    <x v="6"/>
    <n v="103.46657233816768"/>
    <x v="0"/>
    <x v="1"/>
    <x v="6"/>
  </r>
  <r>
    <n v="3706"/>
    <x v="3702"/>
    <x v="3704"/>
    <n v="1500"/>
    <n v="1820"/>
    <x v="0"/>
    <x v="0"/>
    <x v="0"/>
    <n v="1410558949"/>
    <n v="1409262949"/>
    <x v="0"/>
    <n v="13"/>
    <x v="0"/>
    <x v="6"/>
    <n v="121.33333333333334"/>
    <x v="0"/>
    <x v="1"/>
    <x v="6"/>
  </r>
  <r>
    <n v="3707"/>
    <x v="3703"/>
    <x v="3705"/>
    <n v="1000"/>
    <n v="1860"/>
    <x v="0"/>
    <x v="0"/>
    <x v="0"/>
    <n v="1469165160"/>
    <n v="1467335378"/>
    <x v="0"/>
    <n v="23"/>
    <x v="0"/>
    <x v="6"/>
    <n v="186"/>
    <x v="0"/>
    <x v="1"/>
    <x v="6"/>
  </r>
  <r>
    <n v="3708"/>
    <x v="3704"/>
    <x v="3706"/>
    <n v="700"/>
    <n v="2100"/>
    <x v="0"/>
    <x v="0"/>
    <x v="0"/>
    <n v="1404444286"/>
    <n v="1403234686"/>
    <x v="0"/>
    <n v="39"/>
    <x v="0"/>
    <x v="6"/>
    <n v="300"/>
    <x v="0"/>
    <x v="1"/>
    <x v="6"/>
  </r>
  <r>
    <n v="3709"/>
    <x v="3705"/>
    <x v="3707"/>
    <n v="1000"/>
    <n v="1082.5"/>
    <x v="0"/>
    <x v="1"/>
    <x v="1"/>
    <n v="1403715546"/>
    <n v="1401123546"/>
    <x v="0"/>
    <n v="35"/>
    <x v="0"/>
    <x v="6"/>
    <n v="108.25"/>
    <x v="0"/>
    <x v="1"/>
    <x v="6"/>
  </r>
  <r>
    <n v="3710"/>
    <x v="3706"/>
    <x v="3708"/>
    <n v="1300"/>
    <n v="1835"/>
    <x v="0"/>
    <x v="0"/>
    <x v="0"/>
    <n v="1428068988"/>
    <n v="1425908988"/>
    <x v="0"/>
    <n v="27"/>
    <x v="0"/>
    <x v="6"/>
    <n v="141.15384615384616"/>
    <x v="0"/>
    <x v="1"/>
    <x v="6"/>
  </r>
  <r>
    <n v="3711"/>
    <x v="3707"/>
    <x v="3709"/>
    <n v="500"/>
    <n v="570"/>
    <x v="0"/>
    <x v="0"/>
    <x v="0"/>
    <n v="1402848000"/>
    <n v="1400606573"/>
    <x v="0"/>
    <n v="21"/>
    <x v="0"/>
    <x v="6"/>
    <n v="113.99999999999999"/>
    <x v="0"/>
    <x v="1"/>
    <x v="6"/>
  </r>
  <r>
    <n v="3712"/>
    <x v="3708"/>
    <x v="3710"/>
    <n v="7500"/>
    <n v="11530"/>
    <x v="0"/>
    <x v="0"/>
    <x v="0"/>
    <n v="1433055540"/>
    <n v="1431230867"/>
    <x v="0"/>
    <n v="104"/>
    <x v="0"/>
    <x v="6"/>
    <n v="153.73333333333335"/>
    <x v="0"/>
    <x v="1"/>
    <x v="6"/>
  </r>
  <r>
    <n v="3713"/>
    <x v="3709"/>
    <x v="3711"/>
    <n v="2000"/>
    <n v="2030"/>
    <x v="0"/>
    <x v="0"/>
    <x v="0"/>
    <n v="1465062166"/>
    <n v="1463334166"/>
    <x v="0"/>
    <n v="19"/>
    <x v="0"/>
    <x v="6"/>
    <n v="101.49999999999999"/>
    <x v="0"/>
    <x v="1"/>
    <x v="6"/>
  </r>
  <r>
    <n v="3714"/>
    <x v="3710"/>
    <x v="3712"/>
    <n v="10000"/>
    <n v="10235"/>
    <x v="0"/>
    <x v="0"/>
    <x v="0"/>
    <n v="1432612740"/>
    <n v="1429881667"/>
    <x v="0"/>
    <n v="97"/>
    <x v="0"/>
    <x v="6"/>
    <n v="102.35000000000001"/>
    <x v="0"/>
    <x v="1"/>
    <x v="6"/>
  </r>
  <r>
    <n v="3715"/>
    <x v="3711"/>
    <x v="3713"/>
    <n v="3500"/>
    <n v="3590"/>
    <x v="0"/>
    <x v="1"/>
    <x v="1"/>
    <n v="1427806320"/>
    <n v="1422834819"/>
    <x v="0"/>
    <n v="27"/>
    <x v="0"/>
    <x v="6"/>
    <n v="102.57142857142858"/>
    <x v="0"/>
    <x v="1"/>
    <x v="6"/>
  </r>
  <r>
    <n v="3716"/>
    <x v="3712"/>
    <x v="3714"/>
    <n v="800"/>
    <n v="1246"/>
    <x v="0"/>
    <x v="0"/>
    <x v="0"/>
    <n v="1453411109"/>
    <n v="1450819109"/>
    <x v="0"/>
    <n v="24"/>
    <x v="0"/>
    <x v="6"/>
    <n v="155.75"/>
    <x v="0"/>
    <x v="1"/>
    <x v="6"/>
  </r>
  <r>
    <n v="3717"/>
    <x v="3713"/>
    <x v="3715"/>
    <n v="4000"/>
    <n v="4030"/>
    <x v="0"/>
    <x v="1"/>
    <x v="1"/>
    <n v="1431204449"/>
    <n v="1428526049"/>
    <x v="0"/>
    <n v="13"/>
    <x v="0"/>
    <x v="6"/>
    <n v="100.75"/>
    <x v="0"/>
    <x v="1"/>
    <x v="6"/>
  </r>
  <r>
    <n v="3718"/>
    <x v="3714"/>
    <x v="3716"/>
    <n v="500"/>
    <n v="1197"/>
    <x v="0"/>
    <x v="1"/>
    <x v="1"/>
    <n v="1425057075"/>
    <n v="1422465075"/>
    <x v="0"/>
    <n v="46"/>
    <x v="0"/>
    <x v="6"/>
    <n v="239.4"/>
    <x v="0"/>
    <x v="1"/>
    <x v="6"/>
  </r>
  <r>
    <n v="3719"/>
    <x v="3715"/>
    <x v="3717"/>
    <n v="200"/>
    <n v="420"/>
    <x v="0"/>
    <x v="1"/>
    <x v="1"/>
    <n v="1434994266"/>
    <n v="1432402266"/>
    <x v="0"/>
    <n v="4"/>
    <x v="0"/>
    <x v="6"/>
    <n v="210"/>
    <x v="0"/>
    <x v="1"/>
    <x v="6"/>
  </r>
  <r>
    <n v="3720"/>
    <x v="3716"/>
    <x v="3718"/>
    <n v="3300"/>
    <n v="3449"/>
    <x v="0"/>
    <x v="0"/>
    <x v="0"/>
    <n v="1435881006"/>
    <n v="1433980206"/>
    <x v="0"/>
    <n v="40"/>
    <x v="0"/>
    <x v="6"/>
    <n v="104.51515151515152"/>
    <x v="0"/>
    <x v="1"/>
    <x v="6"/>
  </r>
  <r>
    <n v="3721"/>
    <x v="3717"/>
    <x v="3719"/>
    <n v="5000"/>
    <n v="5040"/>
    <x v="0"/>
    <x v="0"/>
    <x v="0"/>
    <n v="1415230084"/>
    <n v="1413412084"/>
    <x v="0"/>
    <n v="44"/>
    <x v="0"/>
    <x v="6"/>
    <n v="100.8"/>
    <x v="0"/>
    <x v="1"/>
    <x v="6"/>
  </r>
  <r>
    <n v="3722"/>
    <x v="3718"/>
    <x v="3720"/>
    <n v="1500"/>
    <n v="1668"/>
    <x v="0"/>
    <x v="5"/>
    <x v="5"/>
    <n v="1455231540"/>
    <n v="1452614847"/>
    <x v="0"/>
    <n v="35"/>
    <x v="0"/>
    <x v="6"/>
    <n v="111.20000000000002"/>
    <x v="0"/>
    <x v="1"/>
    <x v="6"/>
  </r>
  <r>
    <n v="3723"/>
    <x v="3719"/>
    <x v="3721"/>
    <n v="4500"/>
    <n v="4592"/>
    <x v="0"/>
    <x v="1"/>
    <x v="1"/>
    <n v="1417374262"/>
    <n v="1414778662"/>
    <x v="0"/>
    <n v="63"/>
    <x v="0"/>
    <x v="6"/>
    <n v="102.04444444444445"/>
    <x v="0"/>
    <x v="1"/>
    <x v="6"/>
  </r>
  <r>
    <n v="3724"/>
    <x v="3720"/>
    <x v="3722"/>
    <n v="4300"/>
    <n v="4409.55"/>
    <x v="0"/>
    <x v="1"/>
    <x v="1"/>
    <n v="1462402800"/>
    <n v="1459856860"/>
    <x v="0"/>
    <n v="89"/>
    <x v="0"/>
    <x v="6"/>
    <n v="102.54767441860466"/>
    <x v="0"/>
    <x v="1"/>
    <x v="6"/>
  </r>
  <r>
    <n v="3725"/>
    <x v="3721"/>
    <x v="3723"/>
    <n v="300"/>
    <n v="381"/>
    <x v="0"/>
    <x v="1"/>
    <x v="1"/>
    <n v="1455831000"/>
    <n v="1454366467"/>
    <x v="0"/>
    <n v="15"/>
    <x v="0"/>
    <x v="6"/>
    <n v="127"/>
    <x v="0"/>
    <x v="1"/>
    <x v="6"/>
  </r>
  <r>
    <n v="3726"/>
    <x v="3722"/>
    <x v="3724"/>
    <n v="850"/>
    <n v="2879"/>
    <x v="0"/>
    <x v="0"/>
    <x v="0"/>
    <n v="1461963600"/>
    <n v="1459567371"/>
    <x v="0"/>
    <n v="46"/>
    <x v="0"/>
    <x v="6"/>
    <n v="338.70588235294122"/>
    <x v="0"/>
    <x v="1"/>
    <x v="6"/>
  </r>
  <r>
    <n v="3727"/>
    <x v="3723"/>
    <x v="3725"/>
    <n v="2000"/>
    <n v="2015"/>
    <x v="0"/>
    <x v="0"/>
    <x v="0"/>
    <n v="1476939300"/>
    <n v="1474273294"/>
    <x v="0"/>
    <n v="33"/>
    <x v="0"/>
    <x v="6"/>
    <n v="100.75"/>
    <x v="0"/>
    <x v="1"/>
    <x v="6"/>
  </r>
  <r>
    <n v="3728"/>
    <x v="3724"/>
    <x v="3726"/>
    <n v="20000"/>
    <n v="1862"/>
    <x v="2"/>
    <x v="0"/>
    <x v="0"/>
    <n v="1439957176"/>
    <n v="1437365176"/>
    <x v="0"/>
    <n v="31"/>
    <x v="1"/>
    <x v="6"/>
    <n v="9.31"/>
    <x v="0"/>
    <x v="1"/>
    <x v="6"/>
  </r>
  <r>
    <n v="3729"/>
    <x v="3725"/>
    <x v="3727"/>
    <n v="5000"/>
    <n v="362"/>
    <x v="2"/>
    <x v="0"/>
    <x v="0"/>
    <n v="1427082912"/>
    <n v="1423198512"/>
    <x v="0"/>
    <n v="5"/>
    <x v="1"/>
    <x v="6"/>
    <n v="7.24"/>
    <x v="0"/>
    <x v="1"/>
    <x v="6"/>
  </r>
  <r>
    <n v="3730"/>
    <x v="3726"/>
    <x v="3728"/>
    <n v="1000"/>
    <n v="100"/>
    <x v="2"/>
    <x v="0"/>
    <x v="0"/>
    <n v="1439828159"/>
    <n v="1437236159"/>
    <x v="0"/>
    <n v="1"/>
    <x v="1"/>
    <x v="6"/>
    <n v="10"/>
    <x v="0"/>
    <x v="1"/>
    <x v="6"/>
  </r>
  <r>
    <n v="3731"/>
    <x v="3727"/>
    <x v="3729"/>
    <n v="5500"/>
    <n v="620"/>
    <x v="2"/>
    <x v="0"/>
    <x v="0"/>
    <n v="1420860180"/>
    <n v="1418234646"/>
    <x v="0"/>
    <n v="12"/>
    <x v="1"/>
    <x v="6"/>
    <n v="11.272727272727273"/>
    <x v="0"/>
    <x v="1"/>
    <x v="6"/>
  </r>
  <r>
    <n v="3732"/>
    <x v="3728"/>
    <x v="3730"/>
    <n v="850"/>
    <n v="131"/>
    <x v="2"/>
    <x v="9"/>
    <x v="3"/>
    <n v="1422100800"/>
    <n v="1416932133"/>
    <x v="0"/>
    <n v="4"/>
    <x v="1"/>
    <x v="6"/>
    <n v="15.411764705882353"/>
    <x v="0"/>
    <x v="1"/>
    <x v="6"/>
  </r>
  <r>
    <n v="3733"/>
    <x v="3729"/>
    <x v="3731"/>
    <n v="1500"/>
    <n v="0"/>
    <x v="2"/>
    <x v="0"/>
    <x v="0"/>
    <n v="1429396200"/>
    <n v="1428539708"/>
    <x v="0"/>
    <n v="0"/>
    <x v="1"/>
    <x v="6"/>
    <n v="0"/>
    <x v="0"/>
    <x v="1"/>
    <x v="6"/>
  </r>
  <r>
    <n v="3734"/>
    <x v="3730"/>
    <x v="3732"/>
    <n v="1500"/>
    <n v="427"/>
    <x v="2"/>
    <x v="0"/>
    <x v="0"/>
    <n v="1432589896"/>
    <n v="1427405896"/>
    <x v="0"/>
    <n v="7"/>
    <x v="1"/>
    <x v="6"/>
    <n v="28.466666666666669"/>
    <x v="0"/>
    <x v="1"/>
    <x v="6"/>
  </r>
  <r>
    <n v="3735"/>
    <x v="3731"/>
    <x v="3733"/>
    <n v="150"/>
    <n v="20"/>
    <x v="2"/>
    <x v="1"/>
    <x v="1"/>
    <n v="1432831089"/>
    <n v="1430239089"/>
    <x v="0"/>
    <n v="2"/>
    <x v="1"/>
    <x v="6"/>
    <n v="13.333333333333334"/>
    <x v="0"/>
    <x v="1"/>
    <x v="6"/>
  </r>
  <r>
    <n v="3736"/>
    <x v="3732"/>
    <x v="3734"/>
    <n v="1500"/>
    <n v="10"/>
    <x v="2"/>
    <x v="1"/>
    <x v="1"/>
    <n v="1427133600"/>
    <n v="1423847093"/>
    <x v="0"/>
    <n v="1"/>
    <x v="1"/>
    <x v="6"/>
    <n v="0.66666666666666674"/>
    <x v="0"/>
    <x v="1"/>
    <x v="6"/>
  </r>
  <r>
    <n v="3737"/>
    <x v="3476"/>
    <x v="3735"/>
    <n v="700"/>
    <n v="150"/>
    <x v="2"/>
    <x v="0"/>
    <x v="0"/>
    <n v="1447311540"/>
    <n v="1445358903"/>
    <x v="0"/>
    <n v="4"/>
    <x v="1"/>
    <x v="6"/>
    <n v="21.428571428571427"/>
    <x v="0"/>
    <x v="1"/>
    <x v="6"/>
  </r>
  <r>
    <n v="3738"/>
    <x v="3733"/>
    <x v="3736"/>
    <n v="1500"/>
    <n v="270"/>
    <x v="2"/>
    <x v="1"/>
    <x v="1"/>
    <n v="1405461600"/>
    <n v="1403562705"/>
    <x v="0"/>
    <n v="6"/>
    <x v="1"/>
    <x v="6"/>
    <n v="18"/>
    <x v="0"/>
    <x v="1"/>
    <x v="6"/>
  </r>
  <r>
    <n v="3739"/>
    <x v="3734"/>
    <x v="3737"/>
    <n v="4000"/>
    <n v="805"/>
    <x v="2"/>
    <x v="1"/>
    <x v="1"/>
    <n v="1468752468"/>
    <n v="1467024468"/>
    <x v="0"/>
    <n v="8"/>
    <x v="1"/>
    <x v="6"/>
    <n v="20.125"/>
    <x v="0"/>
    <x v="1"/>
    <x v="6"/>
  </r>
  <r>
    <n v="3740"/>
    <x v="3735"/>
    <x v="3738"/>
    <n v="2000"/>
    <n v="358"/>
    <x v="2"/>
    <x v="0"/>
    <x v="0"/>
    <n v="1407808438"/>
    <n v="1405217355"/>
    <x v="0"/>
    <n v="14"/>
    <x v="1"/>
    <x v="6"/>
    <n v="17.899999999999999"/>
    <x v="0"/>
    <x v="1"/>
    <x v="6"/>
  </r>
  <r>
    <n v="3741"/>
    <x v="3736"/>
    <x v="3739"/>
    <n v="20000"/>
    <n v="0"/>
    <x v="2"/>
    <x v="0"/>
    <x v="0"/>
    <n v="1450389950"/>
    <n v="1447797950"/>
    <x v="0"/>
    <n v="0"/>
    <x v="1"/>
    <x v="6"/>
    <n v="0"/>
    <x v="0"/>
    <x v="1"/>
    <x v="6"/>
  </r>
  <r>
    <n v="3742"/>
    <x v="3737"/>
    <x v="3740"/>
    <n v="5000"/>
    <n v="100"/>
    <x v="2"/>
    <x v="0"/>
    <x v="0"/>
    <n v="1409980144"/>
    <n v="1407388144"/>
    <x v="0"/>
    <n v="4"/>
    <x v="1"/>
    <x v="6"/>
    <n v="2"/>
    <x v="0"/>
    <x v="1"/>
    <x v="6"/>
  </r>
  <r>
    <n v="3743"/>
    <x v="3738"/>
    <x v="3741"/>
    <n v="2200"/>
    <n v="0"/>
    <x v="2"/>
    <x v="0"/>
    <x v="0"/>
    <n v="1404406964"/>
    <n v="1401814964"/>
    <x v="0"/>
    <n v="0"/>
    <x v="1"/>
    <x v="6"/>
    <n v="0"/>
    <x v="0"/>
    <x v="1"/>
    <x v="6"/>
  </r>
  <r>
    <n v="3744"/>
    <x v="3739"/>
    <x v="3742"/>
    <n v="1200"/>
    <n v="0"/>
    <x v="2"/>
    <x v="0"/>
    <x v="0"/>
    <n v="1404532740"/>
    <n v="1401823952"/>
    <x v="0"/>
    <n v="0"/>
    <x v="1"/>
    <x v="6"/>
    <n v="0"/>
    <x v="0"/>
    <x v="1"/>
    <x v="6"/>
  </r>
  <r>
    <n v="3745"/>
    <x v="3740"/>
    <x v="3743"/>
    <n v="100"/>
    <n v="10"/>
    <x v="2"/>
    <x v="0"/>
    <x v="0"/>
    <n v="1407689102"/>
    <n v="1405097102"/>
    <x v="0"/>
    <n v="1"/>
    <x v="1"/>
    <x v="6"/>
    <n v="10"/>
    <x v="0"/>
    <x v="1"/>
    <x v="6"/>
  </r>
  <r>
    <n v="3746"/>
    <x v="3741"/>
    <x v="3744"/>
    <n v="8500"/>
    <n v="202"/>
    <x v="2"/>
    <x v="0"/>
    <x v="0"/>
    <n v="1475918439"/>
    <n v="1473326439"/>
    <x v="0"/>
    <n v="1"/>
    <x v="1"/>
    <x v="6"/>
    <n v="2.3764705882352941"/>
    <x v="0"/>
    <x v="1"/>
    <x v="6"/>
  </r>
  <r>
    <n v="3747"/>
    <x v="3742"/>
    <x v="3745"/>
    <n v="2500"/>
    <n v="25"/>
    <x v="2"/>
    <x v="1"/>
    <x v="1"/>
    <n v="1436137140"/>
    <n v="1433833896"/>
    <x v="0"/>
    <n v="1"/>
    <x v="1"/>
    <x v="6"/>
    <n v="1"/>
    <x v="0"/>
    <x v="1"/>
    <x v="6"/>
  </r>
  <r>
    <n v="3748"/>
    <x v="3743"/>
    <x v="3746"/>
    <n v="5000"/>
    <n v="5176"/>
    <x v="0"/>
    <x v="0"/>
    <x v="0"/>
    <n v="1455602340"/>
    <n v="1453827436"/>
    <x v="0"/>
    <n v="52"/>
    <x v="0"/>
    <x v="40"/>
    <n v="103.52"/>
    <x v="0"/>
    <x v="1"/>
    <x v="40"/>
  </r>
  <r>
    <n v="3749"/>
    <x v="3744"/>
    <x v="3747"/>
    <n v="500"/>
    <n v="525"/>
    <x v="0"/>
    <x v="0"/>
    <x v="0"/>
    <n v="1461902340"/>
    <n v="1459220588"/>
    <x v="0"/>
    <n v="7"/>
    <x v="0"/>
    <x v="40"/>
    <n v="105"/>
    <x v="0"/>
    <x v="1"/>
    <x v="40"/>
  </r>
  <r>
    <n v="3750"/>
    <x v="3745"/>
    <x v="3748"/>
    <n v="6000"/>
    <n v="6027"/>
    <x v="0"/>
    <x v="0"/>
    <x v="0"/>
    <n v="1423555140"/>
    <n v="1421105608"/>
    <x v="0"/>
    <n v="28"/>
    <x v="0"/>
    <x v="40"/>
    <n v="100.44999999999999"/>
    <x v="0"/>
    <x v="1"/>
    <x v="40"/>
  </r>
  <r>
    <n v="3751"/>
    <x v="3746"/>
    <x v="3749"/>
    <n v="1000"/>
    <n v="1326"/>
    <x v="0"/>
    <x v="0"/>
    <x v="0"/>
    <n v="1459641073"/>
    <n v="1454460673"/>
    <x v="0"/>
    <n v="11"/>
    <x v="0"/>
    <x v="40"/>
    <n v="132.6"/>
    <x v="0"/>
    <x v="1"/>
    <x v="40"/>
  </r>
  <r>
    <n v="3752"/>
    <x v="3747"/>
    <x v="3750"/>
    <n v="500"/>
    <n v="565"/>
    <x v="0"/>
    <x v="1"/>
    <x v="1"/>
    <n v="1476651600"/>
    <n v="1473189335"/>
    <x v="0"/>
    <n v="15"/>
    <x v="0"/>
    <x v="40"/>
    <n v="112.99999999999999"/>
    <x v="0"/>
    <x v="1"/>
    <x v="40"/>
  </r>
  <r>
    <n v="3753"/>
    <x v="3748"/>
    <x v="3751"/>
    <n v="5000"/>
    <n v="5167"/>
    <x v="0"/>
    <x v="0"/>
    <x v="0"/>
    <n v="1433289600"/>
    <n v="1430768800"/>
    <x v="0"/>
    <n v="30"/>
    <x v="0"/>
    <x v="40"/>
    <n v="103.34"/>
    <x v="0"/>
    <x v="1"/>
    <x v="40"/>
  </r>
  <r>
    <n v="3754"/>
    <x v="3749"/>
    <x v="3752"/>
    <n v="2500"/>
    <n v="3000"/>
    <x v="0"/>
    <x v="0"/>
    <x v="0"/>
    <n v="1406350740"/>
    <n v="1403125737"/>
    <x v="0"/>
    <n v="27"/>
    <x v="0"/>
    <x v="40"/>
    <n v="120"/>
    <x v="0"/>
    <x v="1"/>
    <x v="40"/>
  </r>
  <r>
    <n v="3755"/>
    <x v="3750"/>
    <x v="3753"/>
    <n v="550"/>
    <n v="713"/>
    <x v="0"/>
    <x v="1"/>
    <x v="1"/>
    <n v="1460753307"/>
    <n v="1458161307"/>
    <x v="0"/>
    <n v="28"/>
    <x v="0"/>
    <x v="40"/>
    <n v="129.63636363636363"/>
    <x v="0"/>
    <x v="1"/>
    <x v="40"/>
  </r>
  <r>
    <n v="3756"/>
    <x v="3751"/>
    <x v="3754"/>
    <n v="4500"/>
    <n v="4550"/>
    <x v="0"/>
    <x v="0"/>
    <x v="0"/>
    <n v="1402515198"/>
    <n v="1399923198"/>
    <x v="0"/>
    <n v="17"/>
    <x v="0"/>
    <x v="40"/>
    <n v="101.11111111111111"/>
    <x v="0"/>
    <x v="1"/>
    <x v="40"/>
  </r>
  <r>
    <n v="3757"/>
    <x v="3752"/>
    <x v="3755"/>
    <n v="3500"/>
    <n v="3798"/>
    <x v="0"/>
    <x v="0"/>
    <x v="0"/>
    <n v="1417465515"/>
    <n v="1415737515"/>
    <x v="0"/>
    <n v="50"/>
    <x v="0"/>
    <x v="40"/>
    <n v="108.51428571428572"/>
    <x v="0"/>
    <x v="1"/>
    <x v="40"/>
  </r>
  <r>
    <n v="3758"/>
    <x v="3753"/>
    <x v="3756"/>
    <n v="1500"/>
    <n v="1535"/>
    <x v="0"/>
    <x v="0"/>
    <x v="0"/>
    <n v="1400475600"/>
    <n v="1397819938"/>
    <x v="0"/>
    <n v="26"/>
    <x v="0"/>
    <x v="40"/>
    <n v="102.33333333333334"/>
    <x v="0"/>
    <x v="1"/>
    <x v="40"/>
  </r>
  <r>
    <n v="3759"/>
    <x v="3754"/>
    <x v="3757"/>
    <n v="4000"/>
    <n v="4409.7700000000004"/>
    <x v="0"/>
    <x v="0"/>
    <x v="0"/>
    <n v="1440556553"/>
    <n v="1435372553"/>
    <x v="0"/>
    <n v="88"/>
    <x v="0"/>
    <x v="40"/>
    <n v="110.24425000000002"/>
    <x v="0"/>
    <x v="1"/>
    <x v="40"/>
  </r>
  <r>
    <n v="3760"/>
    <x v="3755"/>
    <x v="3758"/>
    <n v="5000"/>
    <n v="5050.7700000000004"/>
    <x v="0"/>
    <x v="0"/>
    <x v="0"/>
    <n v="1399293386"/>
    <n v="1397133386"/>
    <x v="0"/>
    <n v="91"/>
    <x v="0"/>
    <x v="40"/>
    <n v="101.0154"/>
    <x v="0"/>
    <x v="1"/>
    <x v="40"/>
  </r>
  <r>
    <n v="3761"/>
    <x v="3756"/>
    <x v="3759"/>
    <n v="500"/>
    <n v="500"/>
    <x v="0"/>
    <x v="1"/>
    <x v="1"/>
    <n v="1439247600"/>
    <n v="1434625937"/>
    <x v="0"/>
    <n v="3"/>
    <x v="0"/>
    <x v="40"/>
    <n v="100"/>
    <x v="0"/>
    <x v="1"/>
    <x v="40"/>
  </r>
  <r>
    <n v="3762"/>
    <x v="3757"/>
    <x v="3760"/>
    <n v="1250"/>
    <n v="1328"/>
    <x v="0"/>
    <x v="1"/>
    <x v="1"/>
    <n v="1438543889"/>
    <n v="1436383889"/>
    <x v="0"/>
    <n v="28"/>
    <x v="0"/>
    <x v="40"/>
    <n v="106.24"/>
    <x v="0"/>
    <x v="1"/>
    <x v="40"/>
  </r>
  <r>
    <n v="3763"/>
    <x v="3758"/>
    <x v="3761"/>
    <n v="5000"/>
    <n v="5000"/>
    <x v="0"/>
    <x v="0"/>
    <x v="0"/>
    <n v="1427907626"/>
    <n v="1425319226"/>
    <x v="0"/>
    <n v="77"/>
    <x v="0"/>
    <x v="40"/>
    <n v="100"/>
    <x v="0"/>
    <x v="1"/>
    <x v="40"/>
  </r>
  <r>
    <n v="3764"/>
    <x v="3759"/>
    <x v="3762"/>
    <n v="1500"/>
    <n v="1500"/>
    <x v="0"/>
    <x v="0"/>
    <x v="0"/>
    <n v="1464482160"/>
    <n v="1462824832"/>
    <x v="0"/>
    <n v="27"/>
    <x v="0"/>
    <x v="40"/>
    <n v="100"/>
    <x v="0"/>
    <x v="1"/>
    <x v="40"/>
  </r>
  <r>
    <n v="3765"/>
    <x v="3760"/>
    <x v="3763"/>
    <n v="7000"/>
    <n v="7942"/>
    <x v="0"/>
    <x v="0"/>
    <x v="0"/>
    <n v="1406745482"/>
    <n v="1404153482"/>
    <x v="0"/>
    <n v="107"/>
    <x v="0"/>
    <x v="40"/>
    <n v="113.45714285714286"/>
    <x v="0"/>
    <x v="1"/>
    <x v="40"/>
  </r>
  <r>
    <n v="3766"/>
    <x v="3761"/>
    <x v="3764"/>
    <n v="10000"/>
    <n v="10265.01"/>
    <x v="0"/>
    <x v="0"/>
    <x v="0"/>
    <n v="1404360045"/>
    <n v="1401336045"/>
    <x v="0"/>
    <n v="96"/>
    <x v="0"/>
    <x v="40"/>
    <n v="102.65010000000001"/>
    <x v="0"/>
    <x v="1"/>
    <x v="40"/>
  </r>
  <r>
    <n v="3767"/>
    <x v="3762"/>
    <x v="3765"/>
    <n v="2000"/>
    <n v="2335"/>
    <x v="0"/>
    <x v="0"/>
    <x v="0"/>
    <n v="1425185940"/>
    <n v="1423960097"/>
    <x v="0"/>
    <n v="56"/>
    <x v="0"/>
    <x v="40"/>
    <n v="116.75"/>
    <x v="0"/>
    <x v="1"/>
    <x v="40"/>
  </r>
  <r>
    <n v="3768"/>
    <x v="3763"/>
    <x v="3766"/>
    <n v="4000"/>
    <n v="4306.1099999999997"/>
    <x v="0"/>
    <x v="0"/>
    <x v="0"/>
    <n v="1402594090"/>
    <n v="1400002090"/>
    <x v="0"/>
    <n v="58"/>
    <x v="0"/>
    <x v="40"/>
    <n v="107.65274999999998"/>
    <x v="0"/>
    <x v="1"/>
    <x v="40"/>
  </r>
  <r>
    <n v="3769"/>
    <x v="3764"/>
    <x v="3767"/>
    <n v="1100"/>
    <n v="1100"/>
    <x v="0"/>
    <x v="0"/>
    <x v="0"/>
    <n v="1460730079"/>
    <n v="1458138079"/>
    <x v="0"/>
    <n v="15"/>
    <x v="0"/>
    <x v="40"/>
    <n v="100"/>
    <x v="0"/>
    <x v="1"/>
    <x v="40"/>
  </r>
  <r>
    <n v="3770"/>
    <x v="3765"/>
    <x v="3768"/>
    <n v="2000"/>
    <n v="2000"/>
    <x v="0"/>
    <x v="1"/>
    <x v="1"/>
    <n v="1434234010"/>
    <n v="1431642010"/>
    <x v="0"/>
    <n v="20"/>
    <x v="0"/>
    <x v="40"/>
    <n v="100"/>
    <x v="0"/>
    <x v="1"/>
    <x v="40"/>
  </r>
  <r>
    <n v="3771"/>
    <x v="3766"/>
    <x v="3769"/>
    <n v="1000"/>
    <n v="1460"/>
    <x v="0"/>
    <x v="0"/>
    <x v="0"/>
    <n v="1463529600"/>
    <n v="1462307652"/>
    <x v="0"/>
    <n v="38"/>
    <x v="0"/>
    <x v="40"/>
    <n v="146"/>
    <x v="0"/>
    <x v="1"/>
    <x v="40"/>
  </r>
  <r>
    <n v="3772"/>
    <x v="3767"/>
    <x v="3770"/>
    <n v="5000"/>
    <n v="5510"/>
    <x v="0"/>
    <x v="0"/>
    <x v="0"/>
    <n v="1480399200"/>
    <n v="1478616506"/>
    <x v="0"/>
    <n v="33"/>
    <x v="0"/>
    <x v="40"/>
    <n v="110.2"/>
    <x v="0"/>
    <x v="1"/>
    <x v="40"/>
  </r>
  <r>
    <n v="3773"/>
    <x v="3768"/>
    <x v="3771"/>
    <n v="5000"/>
    <n v="5410"/>
    <x v="0"/>
    <x v="0"/>
    <x v="0"/>
    <n v="1479175680"/>
    <n v="1476317247"/>
    <x v="0"/>
    <n v="57"/>
    <x v="0"/>
    <x v="40"/>
    <n v="108.2"/>
    <x v="0"/>
    <x v="1"/>
    <x v="40"/>
  </r>
  <r>
    <n v="3774"/>
    <x v="3769"/>
    <x v="3772"/>
    <n v="2500"/>
    <n v="2500"/>
    <x v="0"/>
    <x v="5"/>
    <x v="5"/>
    <n v="1428606055"/>
    <n v="1427223655"/>
    <x v="0"/>
    <n v="25"/>
    <x v="0"/>
    <x v="40"/>
    <n v="100"/>
    <x v="0"/>
    <x v="1"/>
    <x v="40"/>
  </r>
  <r>
    <n v="3775"/>
    <x v="3770"/>
    <x v="3773"/>
    <n v="2000"/>
    <n v="2005"/>
    <x v="0"/>
    <x v="0"/>
    <x v="0"/>
    <n v="1428552000"/>
    <n v="1426199843"/>
    <x v="0"/>
    <n v="14"/>
    <x v="0"/>
    <x v="40"/>
    <n v="100.25"/>
    <x v="0"/>
    <x v="1"/>
    <x v="40"/>
  </r>
  <r>
    <n v="3776"/>
    <x v="3771"/>
    <x v="3774"/>
    <n v="8000"/>
    <n v="8537"/>
    <x v="0"/>
    <x v="0"/>
    <x v="0"/>
    <n v="1406854800"/>
    <n v="1403599778"/>
    <x v="0"/>
    <n v="94"/>
    <x v="0"/>
    <x v="40"/>
    <n v="106.71250000000001"/>
    <x v="0"/>
    <x v="1"/>
    <x v="40"/>
  </r>
  <r>
    <n v="3777"/>
    <x v="3772"/>
    <x v="3775"/>
    <n v="2000"/>
    <n v="2864"/>
    <x v="0"/>
    <x v="0"/>
    <x v="0"/>
    <n v="1411790400"/>
    <n v="1409884821"/>
    <x v="0"/>
    <n v="59"/>
    <x v="0"/>
    <x v="40"/>
    <n v="143.19999999999999"/>
    <x v="0"/>
    <x v="1"/>
    <x v="40"/>
  </r>
  <r>
    <n v="3778"/>
    <x v="3773"/>
    <x v="3776"/>
    <n v="2400"/>
    <n v="2521"/>
    <x v="0"/>
    <x v="0"/>
    <x v="0"/>
    <n v="1423942780"/>
    <n v="1418758780"/>
    <x v="0"/>
    <n v="36"/>
    <x v="0"/>
    <x v="40"/>
    <n v="105.04166666666667"/>
    <x v="0"/>
    <x v="1"/>
    <x v="40"/>
  </r>
  <r>
    <n v="3779"/>
    <x v="3774"/>
    <x v="3777"/>
    <n v="15000"/>
    <n v="15597"/>
    <x v="0"/>
    <x v="0"/>
    <x v="0"/>
    <n v="1459010340"/>
    <n v="1456421940"/>
    <x v="0"/>
    <n v="115"/>
    <x v="0"/>
    <x v="40"/>
    <n v="103.98"/>
    <x v="0"/>
    <x v="1"/>
    <x v="40"/>
  </r>
  <r>
    <n v="3780"/>
    <x v="3775"/>
    <x v="3778"/>
    <n v="2500"/>
    <n v="3000"/>
    <x v="0"/>
    <x v="0"/>
    <x v="0"/>
    <n v="1436817960"/>
    <n v="1433999785"/>
    <x v="0"/>
    <n v="30"/>
    <x v="0"/>
    <x v="40"/>
    <n v="120"/>
    <x v="0"/>
    <x v="1"/>
    <x v="40"/>
  </r>
  <r>
    <n v="3781"/>
    <x v="3776"/>
    <x v="3779"/>
    <n v="4500"/>
    <n v="4935"/>
    <x v="0"/>
    <x v="0"/>
    <x v="0"/>
    <n v="1410210685"/>
    <n v="1408050685"/>
    <x v="0"/>
    <n v="52"/>
    <x v="0"/>
    <x v="40"/>
    <n v="109.66666666666667"/>
    <x v="0"/>
    <x v="1"/>
    <x v="40"/>
  </r>
  <r>
    <n v="3782"/>
    <x v="3777"/>
    <x v="3780"/>
    <n v="2000"/>
    <n v="2035"/>
    <x v="0"/>
    <x v="1"/>
    <x v="1"/>
    <n v="1469401200"/>
    <n v="1466887297"/>
    <x v="0"/>
    <n v="27"/>
    <x v="0"/>
    <x v="40"/>
    <n v="101.75"/>
    <x v="0"/>
    <x v="1"/>
    <x v="40"/>
  </r>
  <r>
    <n v="3783"/>
    <x v="3778"/>
    <x v="3781"/>
    <n v="1200"/>
    <n v="1547"/>
    <x v="0"/>
    <x v="0"/>
    <x v="0"/>
    <n v="1458057600"/>
    <n v="1455938520"/>
    <x v="0"/>
    <n v="24"/>
    <x v="0"/>
    <x v="40"/>
    <n v="128.91666666666666"/>
    <x v="0"/>
    <x v="1"/>
    <x v="40"/>
  </r>
  <r>
    <n v="3784"/>
    <x v="3779"/>
    <x v="3782"/>
    <n v="1000"/>
    <n v="1150"/>
    <x v="0"/>
    <x v="5"/>
    <x v="5"/>
    <n v="1468193532"/>
    <n v="1465601532"/>
    <x v="0"/>
    <n v="10"/>
    <x v="0"/>
    <x v="40"/>
    <n v="114.99999999999999"/>
    <x v="0"/>
    <x v="1"/>
    <x v="40"/>
  </r>
  <r>
    <n v="3785"/>
    <x v="3780"/>
    <x v="3783"/>
    <n v="2000"/>
    <n v="3015"/>
    <x v="0"/>
    <x v="1"/>
    <x v="1"/>
    <n v="1470132180"/>
    <n v="1467040769"/>
    <x v="0"/>
    <n v="30"/>
    <x v="0"/>
    <x v="40"/>
    <n v="150.75"/>
    <x v="0"/>
    <x v="1"/>
    <x v="40"/>
  </r>
  <r>
    <n v="3786"/>
    <x v="3781"/>
    <x v="3784"/>
    <n v="6000"/>
    <n v="6658"/>
    <x v="0"/>
    <x v="0"/>
    <x v="0"/>
    <n v="1464310475"/>
    <n v="1461718475"/>
    <x v="0"/>
    <n v="71"/>
    <x v="0"/>
    <x v="40"/>
    <n v="110.96666666666665"/>
    <x v="0"/>
    <x v="1"/>
    <x v="40"/>
  </r>
  <r>
    <n v="3787"/>
    <x v="3782"/>
    <x v="3785"/>
    <n v="350"/>
    <n v="351"/>
    <x v="0"/>
    <x v="0"/>
    <x v="0"/>
    <n v="1436587140"/>
    <n v="1434113406"/>
    <x v="0"/>
    <n v="10"/>
    <x v="0"/>
    <x v="40"/>
    <n v="100.28571428571429"/>
    <x v="0"/>
    <x v="1"/>
    <x v="40"/>
  </r>
  <r>
    <n v="3788"/>
    <x v="3783"/>
    <x v="3786"/>
    <n v="75000"/>
    <n v="500"/>
    <x v="2"/>
    <x v="0"/>
    <x v="0"/>
    <n v="1450887480"/>
    <n v="1448469719"/>
    <x v="0"/>
    <n v="1"/>
    <x v="1"/>
    <x v="40"/>
    <n v="0.66666666666666674"/>
    <x v="0"/>
    <x v="1"/>
    <x v="40"/>
  </r>
  <r>
    <n v="3789"/>
    <x v="3784"/>
    <x v="3787"/>
    <n v="3550"/>
    <n v="116"/>
    <x v="2"/>
    <x v="1"/>
    <x v="1"/>
    <n v="1434395418"/>
    <n v="1431630618"/>
    <x v="0"/>
    <n v="4"/>
    <x v="1"/>
    <x v="40"/>
    <n v="3.267605633802817"/>
    <x v="0"/>
    <x v="1"/>
    <x v="40"/>
  </r>
  <r>
    <n v="3790"/>
    <x v="3785"/>
    <x v="3788"/>
    <n v="15000"/>
    <n v="0"/>
    <x v="2"/>
    <x v="0"/>
    <x v="0"/>
    <n v="1479834023"/>
    <n v="1477238423"/>
    <x v="0"/>
    <n v="0"/>
    <x v="1"/>
    <x v="40"/>
    <n v="0"/>
    <x v="0"/>
    <x v="1"/>
    <x v="40"/>
  </r>
  <r>
    <n v="3791"/>
    <x v="3786"/>
    <x v="3789"/>
    <n v="1500"/>
    <n v="0"/>
    <x v="2"/>
    <x v="0"/>
    <x v="0"/>
    <n v="1404664592"/>
    <n v="1399480592"/>
    <x v="0"/>
    <n v="0"/>
    <x v="1"/>
    <x v="40"/>
    <n v="0"/>
    <x v="0"/>
    <x v="1"/>
    <x v="40"/>
  </r>
  <r>
    <n v="3792"/>
    <x v="3787"/>
    <x v="3790"/>
    <n v="12500"/>
    <n v="35"/>
    <x v="2"/>
    <x v="0"/>
    <x v="0"/>
    <n v="1436957022"/>
    <n v="1434365022"/>
    <x v="0"/>
    <n v="2"/>
    <x v="1"/>
    <x v="40"/>
    <n v="0.27999999999999997"/>
    <x v="0"/>
    <x v="1"/>
    <x v="40"/>
  </r>
  <r>
    <n v="3793"/>
    <x v="3788"/>
    <x v="3791"/>
    <n v="7000"/>
    <n v="4176"/>
    <x v="2"/>
    <x v="0"/>
    <x v="0"/>
    <n v="1418769129"/>
    <n v="1416954729"/>
    <x v="0"/>
    <n v="24"/>
    <x v="1"/>
    <x v="40"/>
    <n v="59.657142857142851"/>
    <x v="0"/>
    <x v="1"/>
    <x v="40"/>
  </r>
  <r>
    <n v="3794"/>
    <x v="3789"/>
    <x v="3792"/>
    <n v="5000"/>
    <n v="50"/>
    <x v="2"/>
    <x v="1"/>
    <x v="1"/>
    <n v="1433685354"/>
    <n v="1431093354"/>
    <x v="0"/>
    <n v="1"/>
    <x v="1"/>
    <x v="40"/>
    <n v="1"/>
    <x v="0"/>
    <x v="1"/>
    <x v="40"/>
  </r>
  <r>
    <n v="3795"/>
    <x v="3790"/>
    <x v="3793"/>
    <n v="600"/>
    <n v="10"/>
    <x v="2"/>
    <x v="1"/>
    <x v="1"/>
    <n v="1440801000"/>
    <n v="1437042490"/>
    <x v="0"/>
    <n v="2"/>
    <x v="1"/>
    <x v="40"/>
    <n v="1.6666666666666667"/>
    <x v="0"/>
    <x v="1"/>
    <x v="40"/>
  </r>
  <r>
    <n v="3796"/>
    <x v="3791"/>
    <x v="3794"/>
    <n v="22500"/>
    <n v="1"/>
    <x v="2"/>
    <x v="0"/>
    <x v="0"/>
    <n v="1484354556"/>
    <n v="1479170556"/>
    <x v="0"/>
    <n v="1"/>
    <x v="1"/>
    <x v="40"/>
    <n v="4.4444444444444444E-3"/>
    <x v="0"/>
    <x v="1"/>
    <x v="40"/>
  </r>
  <r>
    <n v="3797"/>
    <x v="3792"/>
    <x v="3795"/>
    <n v="6000"/>
    <n v="5380"/>
    <x v="2"/>
    <x v="0"/>
    <x v="0"/>
    <n v="1429564165"/>
    <n v="1426972165"/>
    <x v="0"/>
    <n v="37"/>
    <x v="1"/>
    <x v="40"/>
    <n v="89.666666666666657"/>
    <x v="0"/>
    <x v="1"/>
    <x v="40"/>
  </r>
  <r>
    <n v="3798"/>
    <x v="3793"/>
    <x v="3796"/>
    <n v="70000"/>
    <n v="1025"/>
    <x v="2"/>
    <x v="0"/>
    <x v="0"/>
    <n v="1407691248"/>
    <n v="1405099248"/>
    <x v="0"/>
    <n v="5"/>
    <x v="1"/>
    <x v="40"/>
    <n v="1.4642857142857144"/>
    <x v="0"/>
    <x v="1"/>
    <x v="40"/>
  </r>
  <r>
    <n v="3799"/>
    <x v="3794"/>
    <x v="3797"/>
    <n v="10000"/>
    <n v="402"/>
    <x v="2"/>
    <x v="0"/>
    <x v="0"/>
    <n v="1457734843"/>
    <n v="1455142843"/>
    <x v="0"/>
    <n v="4"/>
    <x v="1"/>
    <x v="40"/>
    <n v="4.0199999999999996"/>
    <x v="0"/>
    <x v="1"/>
    <x v="40"/>
  </r>
  <r>
    <n v="3800"/>
    <x v="3795"/>
    <x v="3798"/>
    <n v="22000"/>
    <n v="881"/>
    <x v="2"/>
    <x v="0"/>
    <x v="0"/>
    <n v="1420952340"/>
    <n v="1418146883"/>
    <x v="0"/>
    <n v="16"/>
    <x v="1"/>
    <x v="40"/>
    <n v="4.004545454545454"/>
    <x v="0"/>
    <x v="1"/>
    <x v="40"/>
  </r>
  <r>
    <n v="3801"/>
    <x v="3796"/>
    <x v="3799"/>
    <n v="5000"/>
    <n v="426"/>
    <x v="2"/>
    <x v="0"/>
    <x v="0"/>
    <n v="1420215216"/>
    <n v="1417536816"/>
    <x v="0"/>
    <n v="9"/>
    <x v="1"/>
    <x v="40"/>
    <n v="8.52"/>
    <x v="0"/>
    <x v="1"/>
    <x v="40"/>
  </r>
  <r>
    <n v="3802"/>
    <x v="3797"/>
    <x v="3800"/>
    <n v="3000"/>
    <n v="0"/>
    <x v="2"/>
    <x v="0"/>
    <x v="0"/>
    <n v="1445482906"/>
    <n v="1442890906"/>
    <x v="0"/>
    <n v="0"/>
    <x v="1"/>
    <x v="40"/>
    <n v="0"/>
    <x v="0"/>
    <x v="1"/>
    <x v="40"/>
  </r>
  <r>
    <n v="3803"/>
    <x v="3798"/>
    <x v="3801"/>
    <n v="12000"/>
    <n v="2358"/>
    <x v="2"/>
    <x v="0"/>
    <x v="0"/>
    <n v="1457133568"/>
    <n v="1454541568"/>
    <x v="0"/>
    <n v="40"/>
    <x v="1"/>
    <x v="40"/>
    <n v="19.650000000000002"/>
    <x v="0"/>
    <x v="1"/>
    <x v="40"/>
  </r>
  <r>
    <n v="3804"/>
    <x v="3799"/>
    <x v="3802"/>
    <n v="8000"/>
    <n v="0"/>
    <x v="2"/>
    <x v="0"/>
    <x v="0"/>
    <n v="1469948400"/>
    <n v="1465172024"/>
    <x v="0"/>
    <n v="0"/>
    <x v="1"/>
    <x v="40"/>
    <n v="0"/>
    <x v="0"/>
    <x v="1"/>
    <x v="40"/>
  </r>
  <r>
    <n v="3805"/>
    <x v="3800"/>
    <x v="3803"/>
    <n v="150000"/>
    <n v="3"/>
    <x v="2"/>
    <x v="0"/>
    <x v="0"/>
    <n v="1411852640"/>
    <n v="1406668640"/>
    <x v="0"/>
    <n v="2"/>
    <x v="1"/>
    <x v="40"/>
    <n v="2E-3"/>
    <x v="0"/>
    <x v="1"/>
    <x v="40"/>
  </r>
  <r>
    <n v="3806"/>
    <x v="3801"/>
    <x v="3804"/>
    <n v="7500"/>
    <n v="5"/>
    <x v="2"/>
    <x v="2"/>
    <x v="2"/>
    <n v="1404022381"/>
    <n v="1402294381"/>
    <x v="0"/>
    <n v="1"/>
    <x v="1"/>
    <x v="40"/>
    <n v="6.6666666666666666E-2"/>
    <x v="0"/>
    <x v="1"/>
    <x v="40"/>
  </r>
  <r>
    <n v="3807"/>
    <x v="3802"/>
    <x v="3805"/>
    <n v="1500"/>
    <n v="455"/>
    <x v="2"/>
    <x v="0"/>
    <x v="0"/>
    <n v="1428097739"/>
    <n v="1427492939"/>
    <x v="0"/>
    <n v="9"/>
    <x v="1"/>
    <x v="40"/>
    <n v="30.333333333333336"/>
    <x v="0"/>
    <x v="1"/>
    <x v="40"/>
  </r>
  <r>
    <n v="3808"/>
    <x v="3803"/>
    <x v="3806"/>
    <n v="1000"/>
    <n v="1000"/>
    <x v="0"/>
    <x v="1"/>
    <x v="1"/>
    <n v="1429955619"/>
    <n v="1424775219"/>
    <x v="0"/>
    <n v="24"/>
    <x v="0"/>
    <x v="6"/>
    <n v="100"/>
    <x v="0"/>
    <x v="1"/>
    <x v="6"/>
  </r>
  <r>
    <n v="3809"/>
    <x v="3804"/>
    <x v="3807"/>
    <n v="2000"/>
    <n v="2025"/>
    <x v="0"/>
    <x v="1"/>
    <x v="1"/>
    <n v="1406761200"/>
    <n v="1402403907"/>
    <x v="0"/>
    <n v="38"/>
    <x v="0"/>
    <x v="6"/>
    <n v="101.25"/>
    <x v="0"/>
    <x v="1"/>
    <x v="6"/>
  </r>
  <r>
    <n v="3810"/>
    <x v="3805"/>
    <x v="3808"/>
    <n v="1500"/>
    <n v="1826"/>
    <x v="0"/>
    <x v="0"/>
    <x v="0"/>
    <n v="1426965758"/>
    <n v="1424377358"/>
    <x v="0"/>
    <n v="26"/>
    <x v="0"/>
    <x v="6"/>
    <n v="121.73333333333333"/>
    <x v="0"/>
    <x v="1"/>
    <x v="6"/>
  </r>
  <r>
    <n v="3811"/>
    <x v="3806"/>
    <x v="3809"/>
    <n v="250"/>
    <n v="825"/>
    <x v="0"/>
    <x v="1"/>
    <x v="1"/>
    <n v="1464692400"/>
    <n v="1461769373"/>
    <x v="0"/>
    <n v="19"/>
    <x v="0"/>
    <x v="6"/>
    <n v="330"/>
    <x v="0"/>
    <x v="1"/>
    <x v="6"/>
  </r>
  <r>
    <n v="3812"/>
    <x v="3807"/>
    <x v="3810"/>
    <n v="2000"/>
    <n v="2191"/>
    <x v="0"/>
    <x v="5"/>
    <x v="5"/>
    <n v="1433131140"/>
    <n v="1429120908"/>
    <x v="0"/>
    <n v="11"/>
    <x v="0"/>
    <x v="6"/>
    <n v="109.55"/>
    <x v="0"/>
    <x v="1"/>
    <x v="6"/>
  </r>
  <r>
    <n v="3813"/>
    <x v="3808"/>
    <x v="3811"/>
    <n v="2100"/>
    <n v="2119.9899999999998"/>
    <x v="0"/>
    <x v="0"/>
    <x v="0"/>
    <n v="1465940580"/>
    <n v="1462603021"/>
    <x v="0"/>
    <n v="27"/>
    <x v="0"/>
    <x v="6"/>
    <n v="100.95190476190474"/>
    <x v="0"/>
    <x v="1"/>
    <x v="6"/>
  </r>
  <r>
    <n v="3814"/>
    <x v="3809"/>
    <x v="3812"/>
    <n v="1500"/>
    <n v="2102"/>
    <x v="0"/>
    <x v="0"/>
    <x v="0"/>
    <n v="1427860740"/>
    <n v="1424727712"/>
    <x v="0"/>
    <n v="34"/>
    <x v="0"/>
    <x v="6"/>
    <n v="140.13333333333333"/>
    <x v="0"/>
    <x v="1"/>
    <x v="6"/>
  </r>
  <r>
    <n v="3815"/>
    <x v="3810"/>
    <x v="3813"/>
    <n v="1000"/>
    <n v="1000.01"/>
    <x v="0"/>
    <x v="1"/>
    <x v="1"/>
    <n v="1440111600"/>
    <n v="1437545657"/>
    <x v="0"/>
    <n v="20"/>
    <x v="0"/>
    <x v="6"/>
    <n v="100.001"/>
    <x v="0"/>
    <x v="1"/>
    <x v="6"/>
  </r>
  <r>
    <n v="3816"/>
    <x v="3811"/>
    <x v="3814"/>
    <n v="1500"/>
    <n v="1788.57"/>
    <x v="0"/>
    <x v="0"/>
    <x v="0"/>
    <n v="1405614823"/>
    <n v="1403022823"/>
    <x v="0"/>
    <n v="37"/>
    <x v="0"/>
    <x v="6"/>
    <n v="119.238"/>
    <x v="0"/>
    <x v="1"/>
    <x v="6"/>
  </r>
  <r>
    <n v="3817"/>
    <x v="3812"/>
    <x v="3815"/>
    <n v="2000"/>
    <n v="2145"/>
    <x v="0"/>
    <x v="0"/>
    <x v="0"/>
    <n v="1445659140"/>
    <n v="1444236216"/>
    <x v="0"/>
    <n v="20"/>
    <x v="0"/>
    <x v="6"/>
    <n v="107.25"/>
    <x v="0"/>
    <x v="1"/>
    <x v="6"/>
  </r>
  <r>
    <n v="3818"/>
    <x v="3813"/>
    <x v="3816"/>
    <n v="250"/>
    <n v="570"/>
    <x v="0"/>
    <x v="0"/>
    <x v="0"/>
    <n v="1426187582"/>
    <n v="1423599182"/>
    <x v="0"/>
    <n v="10"/>
    <x v="0"/>
    <x v="6"/>
    <n v="227.99999999999997"/>
    <x v="0"/>
    <x v="1"/>
    <x v="6"/>
  </r>
  <r>
    <n v="3819"/>
    <x v="3814"/>
    <x v="3705"/>
    <n v="1000"/>
    <n v="1064"/>
    <x v="0"/>
    <x v="0"/>
    <x v="0"/>
    <n v="1437166920"/>
    <n v="1435554104"/>
    <x v="0"/>
    <n v="26"/>
    <x v="0"/>
    <x v="6"/>
    <n v="106.4"/>
    <x v="0"/>
    <x v="1"/>
    <x v="6"/>
  </r>
  <r>
    <n v="3820"/>
    <x v="3815"/>
    <x v="3817"/>
    <n v="300"/>
    <n v="430"/>
    <x v="0"/>
    <x v="1"/>
    <x v="1"/>
    <n v="1436110717"/>
    <n v="1433518717"/>
    <x v="0"/>
    <n v="20"/>
    <x v="0"/>
    <x v="6"/>
    <n v="143.33333333333334"/>
    <x v="0"/>
    <x v="1"/>
    <x v="6"/>
  </r>
  <r>
    <n v="3821"/>
    <x v="3816"/>
    <x v="3818"/>
    <n v="3500"/>
    <n v="3659"/>
    <x v="0"/>
    <x v="0"/>
    <x v="0"/>
    <n v="1451881207"/>
    <n v="1449116407"/>
    <x v="0"/>
    <n v="46"/>
    <x v="0"/>
    <x v="6"/>
    <n v="104.54285714285714"/>
    <x v="0"/>
    <x v="1"/>
    <x v="6"/>
  </r>
  <r>
    <n v="3822"/>
    <x v="3817"/>
    <x v="3819"/>
    <n v="5000"/>
    <n v="5501"/>
    <x v="0"/>
    <x v="12"/>
    <x v="3"/>
    <n v="1453244340"/>
    <n v="1448136417"/>
    <x v="0"/>
    <n v="76"/>
    <x v="0"/>
    <x v="6"/>
    <n v="110.02000000000001"/>
    <x v="0"/>
    <x v="1"/>
    <x v="6"/>
  </r>
  <r>
    <n v="3823"/>
    <x v="3818"/>
    <x v="3820"/>
    <n v="2500"/>
    <n v="2650"/>
    <x v="0"/>
    <x v="0"/>
    <x v="0"/>
    <n v="1437364740"/>
    <n v="1434405044"/>
    <x v="0"/>
    <n v="41"/>
    <x v="0"/>
    <x v="6"/>
    <n v="106"/>
    <x v="0"/>
    <x v="1"/>
    <x v="6"/>
  </r>
  <r>
    <n v="3824"/>
    <x v="3819"/>
    <x v="3821"/>
    <n v="250"/>
    <n v="270"/>
    <x v="0"/>
    <x v="1"/>
    <x v="1"/>
    <n v="1470058860"/>
    <n v="1469026903"/>
    <x v="0"/>
    <n v="7"/>
    <x v="0"/>
    <x v="6"/>
    <n v="108"/>
    <x v="0"/>
    <x v="1"/>
    <x v="6"/>
  </r>
  <r>
    <n v="3825"/>
    <x v="3820"/>
    <x v="3822"/>
    <n v="5000"/>
    <n v="5271"/>
    <x v="0"/>
    <x v="0"/>
    <x v="0"/>
    <n v="1434505214"/>
    <n v="1432690814"/>
    <x v="0"/>
    <n v="49"/>
    <x v="0"/>
    <x v="6"/>
    <n v="105.42"/>
    <x v="0"/>
    <x v="1"/>
    <x v="6"/>
  </r>
  <r>
    <n v="3826"/>
    <x v="3821"/>
    <x v="3823"/>
    <n v="600"/>
    <n v="715"/>
    <x v="0"/>
    <x v="1"/>
    <x v="1"/>
    <n v="1430993394"/>
    <n v="1428401394"/>
    <x v="0"/>
    <n v="26"/>
    <x v="0"/>
    <x v="6"/>
    <n v="119.16666666666667"/>
    <x v="0"/>
    <x v="1"/>
    <x v="6"/>
  </r>
  <r>
    <n v="3827"/>
    <x v="3822"/>
    <x v="3824"/>
    <n v="3000"/>
    <n v="4580"/>
    <x v="0"/>
    <x v="1"/>
    <x v="1"/>
    <n v="1427414400"/>
    <n v="1422656201"/>
    <x v="0"/>
    <n v="65"/>
    <x v="0"/>
    <x v="6"/>
    <n v="152.66666666666666"/>
    <x v="0"/>
    <x v="1"/>
    <x v="6"/>
  </r>
  <r>
    <n v="3828"/>
    <x v="3823"/>
    <x v="3825"/>
    <n v="5000"/>
    <n v="5000"/>
    <x v="0"/>
    <x v="0"/>
    <x v="0"/>
    <n v="1420033187"/>
    <n v="1414845587"/>
    <x v="0"/>
    <n v="28"/>
    <x v="0"/>
    <x v="6"/>
    <n v="100"/>
    <x v="0"/>
    <x v="1"/>
    <x v="6"/>
  </r>
  <r>
    <n v="3829"/>
    <x v="3824"/>
    <x v="3826"/>
    <n v="500"/>
    <n v="501"/>
    <x v="0"/>
    <x v="0"/>
    <x v="0"/>
    <n v="1472676371"/>
    <n v="1470948371"/>
    <x v="0"/>
    <n v="8"/>
    <x v="0"/>
    <x v="6"/>
    <n v="100.2"/>
    <x v="0"/>
    <x v="1"/>
    <x v="6"/>
  </r>
  <r>
    <n v="3830"/>
    <x v="3825"/>
    <x v="3827"/>
    <n v="100"/>
    <n v="225"/>
    <x v="0"/>
    <x v="0"/>
    <x v="0"/>
    <n v="1464371211"/>
    <n v="1463161611"/>
    <x v="0"/>
    <n v="3"/>
    <x v="0"/>
    <x v="6"/>
    <n v="225"/>
    <x v="0"/>
    <x v="1"/>
    <x v="6"/>
  </r>
  <r>
    <n v="3831"/>
    <x v="3826"/>
    <x v="3828"/>
    <n v="500"/>
    <n v="530.11"/>
    <x v="0"/>
    <x v="0"/>
    <x v="0"/>
    <n v="1415222545"/>
    <n v="1413404545"/>
    <x v="0"/>
    <n v="9"/>
    <x v="0"/>
    <x v="6"/>
    <n v="106.02199999999999"/>
    <x v="0"/>
    <x v="1"/>
    <x v="6"/>
  </r>
  <r>
    <n v="3832"/>
    <x v="3827"/>
    <x v="3829"/>
    <n v="1200"/>
    <n v="1256"/>
    <x v="0"/>
    <x v="0"/>
    <x v="0"/>
    <n v="1455936335"/>
    <n v="1452048335"/>
    <x v="0"/>
    <n v="9"/>
    <x v="0"/>
    <x v="6"/>
    <n v="104.66666666666666"/>
    <x v="0"/>
    <x v="1"/>
    <x v="6"/>
  </r>
  <r>
    <n v="3833"/>
    <x v="3828"/>
    <x v="3830"/>
    <n v="1200"/>
    <n v="1400"/>
    <x v="0"/>
    <x v="5"/>
    <x v="5"/>
    <n v="1417460940"/>
    <n v="1416516972"/>
    <x v="0"/>
    <n v="20"/>
    <x v="0"/>
    <x v="6"/>
    <n v="116.66666666666667"/>
    <x v="0"/>
    <x v="1"/>
    <x v="6"/>
  </r>
  <r>
    <n v="3834"/>
    <x v="3829"/>
    <x v="3831"/>
    <n v="3000"/>
    <n v="3271"/>
    <x v="0"/>
    <x v="1"/>
    <x v="1"/>
    <n v="1434624067"/>
    <n v="1432032067"/>
    <x v="0"/>
    <n v="57"/>
    <x v="0"/>
    <x v="6"/>
    <n v="109.03333333333333"/>
    <x v="0"/>
    <x v="1"/>
    <x v="6"/>
  </r>
  <r>
    <n v="3835"/>
    <x v="3830"/>
    <x v="3832"/>
    <n v="200"/>
    <n v="320"/>
    <x v="0"/>
    <x v="1"/>
    <x v="1"/>
    <n v="1461278208"/>
    <n v="1459463808"/>
    <x v="0"/>
    <n v="8"/>
    <x v="0"/>
    <x v="6"/>
    <n v="160"/>
    <x v="0"/>
    <x v="1"/>
    <x v="6"/>
  </r>
  <r>
    <n v="3836"/>
    <x v="3831"/>
    <x v="3833"/>
    <n v="800"/>
    <n v="900"/>
    <x v="0"/>
    <x v="0"/>
    <x v="0"/>
    <n v="1470197340"/>
    <n v="1467497652"/>
    <x v="0"/>
    <n v="14"/>
    <x v="0"/>
    <x v="6"/>
    <n v="112.5"/>
    <x v="0"/>
    <x v="1"/>
    <x v="6"/>
  </r>
  <r>
    <n v="3837"/>
    <x v="3832"/>
    <x v="3834"/>
    <n v="2000"/>
    <n v="2042"/>
    <x v="0"/>
    <x v="1"/>
    <x v="1"/>
    <n v="1435947758"/>
    <n v="1432837358"/>
    <x v="0"/>
    <n v="17"/>
    <x v="0"/>
    <x v="6"/>
    <n v="102.1"/>
    <x v="0"/>
    <x v="1"/>
    <x v="6"/>
  </r>
  <r>
    <n v="3838"/>
    <x v="3833"/>
    <x v="3835"/>
    <n v="100000"/>
    <n v="100824"/>
    <x v="0"/>
    <x v="11"/>
    <x v="9"/>
    <n v="1432314209"/>
    <n v="1429722209"/>
    <x v="0"/>
    <n v="100"/>
    <x v="0"/>
    <x v="6"/>
    <n v="100.824"/>
    <x v="0"/>
    <x v="1"/>
    <x v="6"/>
  </r>
  <r>
    <n v="3839"/>
    <x v="3834"/>
    <x v="3836"/>
    <n v="2000"/>
    <n v="2025"/>
    <x v="0"/>
    <x v="0"/>
    <x v="0"/>
    <n v="1438226724"/>
    <n v="1433042724"/>
    <x v="0"/>
    <n v="32"/>
    <x v="0"/>
    <x v="6"/>
    <n v="101.25"/>
    <x v="0"/>
    <x v="1"/>
    <x v="6"/>
  </r>
  <r>
    <n v="3840"/>
    <x v="3835"/>
    <x v="3837"/>
    <n v="1"/>
    <n v="65"/>
    <x v="0"/>
    <x v="1"/>
    <x v="1"/>
    <n v="1459180229"/>
    <n v="1457023829"/>
    <x v="0"/>
    <n v="3"/>
    <x v="0"/>
    <x v="6"/>
    <n v="6500"/>
    <x v="0"/>
    <x v="1"/>
    <x v="6"/>
  </r>
  <r>
    <n v="3841"/>
    <x v="3836"/>
    <x v="3838"/>
    <n v="10000"/>
    <n v="872"/>
    <x v="2"/>
    <x v="0"/>
    <x v="0"/>
    <n v="1405882287"/>
    <n v="1400698287"/>
    <x v="1"/>
    <n v="34"/>
    <x v="1"/>
    <x v="6"/>
    <n v="8.7200000000000006"/>
    <x v="0"/>
    <x v="1"/>
    <x v="6"/>
  </r>
  <r>
    <n v="3842"/>
    <x v="3837"/>
    <x v="3839"/>
    <n v="5000"/>
    <n v="1097"/>
    <x v="2"/>
    <x v="1"/>
    <x v="1"/>
    <n v="1399809052"/>
    <n v="1397217052"/>
    <x v="1"/>
    <n v="23"/>
    <x v="1"/>
    <x v="6"/>
    <n v="21.94"/>
    <x v="0"/>
    <x v="1"/>
    <x v="6"/>
  </r>
  <r>
    <n v="3843"/>
    <x v="3838"/>
    <x v="3840"/>
    <n v="5000"/>
    <n v="1065"/>
    <x v="2"/>
    <x v="0"/>
    <x v="0"/>
    <n v="1401587064"/>
    <n v="1399427064"/>
    <x v="1"/>
    <n v="19"/>
    <x v="1"/>
    <x v="6"/>
    <n v="21.3"/>
    <x v="0"/>
    <x v="1"/>
    <x v="6"/>
  </r>
  <r>
    <n v="3844"/>
    <x v="3839"/>
    <x v="3841"/>
    <n v="9800"/>
    <n v="4066"/>
    <x v="2"/>
    <x v="0"/>
    <x v="0"/>
    <n v="1401778740"/>
    <n v="1399474134"/>
    <x v="1"/>
    <n v="50"/>
    <x v="1"/>
    <x v="6"/>
    <n v="41.489795918367342"/>
    <x v="0"/>
    <x v="1"/>
    <x v="6"/>
  </r>
  <r>
    <n v="3845"/>
    <x v="3840"/>
    <x v="3842"/>
    <n v="40000"/>
    <n v="842"/>
    <x v="2"/>
    <x v="0"/>
    <x v="0"/>
    <n v="1443711774"/>
    <n v="1441119774"/>
    <x v="1"/>
    <n v="12"/>
    <x v="1"/>
    <x v="6"/>
    <n v="2.105"/>
    <x v="0"/>
    <x v="1"/>
    <x v="6"/>
  </r>
  <r>
    <n v="3846"/>
    <x v="3841"/>
    <x v="3843"/>
    <n v="7000"/>
    <n v="189"/>
    <x v="2"/>
    <x v="0"/>
    <x v="0"/>
    <n v="1412405940"/>
    <n v="1409721542"/>
    <x v="1"/>
    <n v="8"/>
    <x v="1"/>
    <x v="6"/>
    <n v="2.7"/>
    <x v="0"/>
    <x v="1"/>
    <x v="6"/>
  </r>
  <r>
    <n v="3847"/>
    <x v="3842"/>
    <x v="3844"/>
    <n v="10500"/>
    <n v="1697"/>
    <x v="2"/>
    <x v="0"/>
    <x v="0"/>
    <n v="1437283391"/>
    <n v="1433395391"/>
    <x v="1"/>
    <n v="9"/>
    <x v="1"/>
    <x v="6"/>
    <n v="16.161904761904761"/>
    <x v="0"/>
    <x v="1"/>
    <x v="6"/>
  </r>
  <r>
    <n v="3848"/>
    <x v="3843"/>
    <x v="3845"/>
    <n v="13000"/>
    <n v="2129"/>
    <x v="2"/>
    <x v="0"/>
    <x v="0"/>
    <n v="1445196989"/>
    <n v="1442604989"/>
    <x v="1"/>
    <n v="43"/>
    <x v="1"/>
    <x v="6"/>
    <n v="16.376923076923077"/>
    <x v="0"/>
    <x v="1"/>
    <x v="6"/>
  </r>
  <r>
    <n v="3849"/>
    <x v="3844"/>
    <x v="3846"/>
    <n v="30000"/>
    <n v="2113"/>
    <x v="2"/>
    <x v="12"/>
    <x v="3"/>
    <n v="1434047084"/>
    <n v="1431455084"/>
    <x v="1"/>
    <n v="28"/>
    <x v="1"/>
    <x v="6"/>
    <n v="7.043333333333333"/>
    <x v="0"/>
    <x v="1"/>
    <x v="6"/>
  </r>
  <r>
    <n v="3850"/>
    <x v="3845"/>
    <x v="3847"/>
    <n v="1000"/>
    <n v="38"/>
    <x v="2"/>
    <x v="0"/>
    <x v="0"/>
    <n v="1420081143"/>
    <n v="1417489143"/>
    <x v="1"/>
    <n v="4"/>
    <x v="1"/>
    <x v="6"/>
    <n v="3.8"/>
    <x v="0"/>
    <x v="1"/>
    <x v="6"/>
  </r>
  <r>
    <n v="3851"/>
    <x v="3846"/>
    <x v="3848"/>
    <n v="2500"/>
    <n v="852"/>
    <x v="2"/>
    <x v="1"/>
    <x v="1"/>
    <n v="1437129179"/>
    <n v="1434537179"/>
    <x v="1"/>
    <n v="24"/>
    <x v="1"/>
    <x v="6"/>
    <n v="34.08"/>
    <x v="0"/>
    <x v="1"/>
    <x v="6"/>
  </r>
  <r>
    <n v="3852"/>
    <x v="3847"/>
    <x v="3849"/>
    <n v="10000"/>
    <n v="20"/>
    <x v="2"/>
    <x v="0"/>
    <x v="0"/>
    <n v="1427427276"/>
    <n v="1425270876"/>
    <x v="0"/>
    <n v="2"/>
    <x v="1"/>
    <x v="6"/>
    <n v="0.2"/>
    <x v="0"/>
    <x v="1"/>
    <x v="6"/>
  </r>
  <r>
    <n v="3853"/>
    <x v="3848"/>
    <x v="3850"/>
    <n v="100000"/>
    <n v="26"/>
    <x v="2"/>
    <x v="0"/>
    <x v="0"/>
    <n v="1409602178"/>
    <n v="1406578178"/>
    <x v="0"/>
    <n v="2"/>
    <x v="1"/>
    <x v="6"/>
    <n v="2.5999999999999999E-2"/>
    <x v="0"/>
    <x v="1"/>
    <x v="6"/>
  </r>
  <r>
    <n v="3854"/>
    <x v="3849"/>
    <x v="3851"/>
    <n v="11000"/>
    <n v="1788"/>
    <x v="2"/>
    <x v="0"/>
    <x v="0"/>
    <n v="1431206058"/>
    <n v="1428614058"/>
    <x v="0"/>
    <n v="20"/>
    <x v="1"/>
    <x v="6"/>
    <n v="16.254545454545454"/>
    <x v="0"/>
    <x v="1"/>
    <x v="6"/>
  </r>
  <r>
    <n v="3855"/>
    <x v="3850"/>
    <x v="3852"/>
    <n v="1000"/>
    <n v="25"/>
    <x v="2"/>
    <x v="0"/>
    <x v="0"/>
    <n v="1427408271"/>
    <n v="1424819871"/>
    <x v="0"/>
    <n v="1"/>
    <x v="1"/>
    <x v="6"/>
    <n v="2.5"/>
    <x v="0"/>
    <x v="1"/>
    <x v="6"/>
  </r>
  <r>
    <n v="3856"/>
    <x v="3851"/>
    <x v="3853"/>
    <n v="5000"/>
    <n v="1"/>
    <x v="2"/>
    <x v="0"/>
    <x v="0"/>
    <n v="1425833403"/>
    <n v="1423245003"/>
    <x v="0"/>
    <n v="1"/>
    <x v="1"/>
    <x v="6"/>
    <n v="0.02"/>
    <x v="0"/>
    <x v="1"/>
    <x v="6"/>
  </r>
  <r>
    <n v="3857"/>
    <x v="3852"/>
    <x v="3854"/>
    <n v="5000"/>
    <n v="260"/>
    <x v="2"/>
    <x v="0"/>
    <x v="0"/>
    <n v="1406913120"/>
    <n v="1404927690"/>
    <x v="0"/>
    <n v="4"/>
    <x v="1"/>
    <x v="6"/>
    <n v="5.2"/>
    <x v="0"/>
    <x v="1"/>
    <x v="6"/>
  </r>
  <r>
    <n v="3858"/>
    <x v="3853"/>
    <x v="3855"/>
    <n v="500"/>
    <n v="10"/>
    <x v="2"/>
    <x v="1"/>
    <x v="1"/>
    <n v="1432328400"/>
    <n v="1430734844"/>
    <x v="0"/>
    <n v="1"/>
    <x v="1"/>
    <x v="6"/>
    <n v="2"/>
    <x v="0"/>
    <x v="1"/>
    <x v="6"/>
  </r>
  <r>
    <n v="3859"/>
    <x v="3854"/>
    <x v="3856"/>
    <n v="2500"/>
    <n v="1"/>
    <x v="2"/>
    <x v="0"/>
    <x v="0"/>
    <n v="1403730000"/>
    <n v="1401485207"/>
    <x v="0"/>
    <n v="1"/>
    <x v="1"/>
    <x v="6"/>
    <n v="0.04"/>
    <x v="0"/>
    <x v="1"/>
    <x v="6"/>
  </r>
  <r>
    <n v="3860"/>
    <x v="3855"/>
    <x v="3857"/>
    <n v="6000"/>
    <n v="1060"/>
    <x v="2"/>
    <x v="0"/>
    <x v="0"/>
    <n v="1407858710"/>
    <n v="1405266710"/>
    <x v="0"/>
    <n v="13"/>
    <x v="1"/>
    <x v="6"/>
    <n v="17.666666666666668"/>
    <x v="0"/>
    <x v="1"/>
    <x v="6"/>
  </r>
  <r>
    <n v="3861"/>
    <x v="3856"/>
    <x v="3858"/>
    <n v="2000"/>
    <n v="100"/>
    <x v="2"/>
    <x v="0"/>
    <x v="0"/>
    <n v="1415828820"/>
    <n v="1412258977"/>
    <x v="0"/>
    <n v="1"/>
    <x v="1"/>
    <x v="6"/>
    <n v="5"/>
    <x v="0"/>
    <x v="1"/>
    <x v="6"/>
  </r>
  <r>
    <n v="3862"/>
    <x v="3857"/>
    <x v="3859"/>
    <n v="7500"/>
    <n v="1"/>
    <x v="2"/>
    <x v="0"/>
    <x v="0"/>
    <n v="1473699540"/>
    <n v="1472451356"/>
    <x v="0"/>
    <n v="1"/>
    <x v="1"/>
    <x v="6"/>
    <n v="1.3333333333333334E-2"/>
    <x v="0"/>
    <x v="1"/>
    <x v="6"/>
  </r>
  <r>
    <n v="3863"/>
    <x v="3858"/>
    <x v="3860"/>
    <n v="6000"/>
    <n v="0"/>
    <x v="2"/>
    <x v="0"/>
    <x v="0"/>
    <n v="1446739905"/>
    <n v="1441552305"/>
    <x v="0"/>
    <n v="0"/>
    <x v="1"/>
    <x v="6"/>
    <n v="0"/>
    <x v="0"/>
    <x v="1"/>
    <x v="6"/>
  </r>
  <r>
    <n v="3864"/>
    <x v="3859"/>
    <x v="3861"/>
    <n v="5000"/>
    <n v="60"/>
    <x v="2"/>
    <x v="0"/>
    <x v="0"/>
    <n v="1447799054"/>
    <n v="1445203454"/>
    <x v="0"/>
    <n v="3"/>
    <x v="1"/>
    <x v="6"/>
    <n v="1.2"/>
    <x v="0"/>
    <x v="1"/>
    <x v="6"/>
  </r>
  <r>
    <n v="3865"/>
    <x v="3860"/>
    <x v="3862"/>
    <n v="2413"/>
    <n v="650"/>
    <x v="2"/>
    <x v="5"/>
    <x v="5"/>
    <n v="1409376600"/>
    <n v="1405957098"/>
    <x v="0"/>
    <n v="14"/>
    <x v="1"/>
    <x v="6"/>
    <n v="26.937422295897225"/>
    <x v="0"/>
    <x v="1"/>
    <x v="6"/>
  </r>
  <r>
    <n v="3866"/>
    <x v="3861"/>
    <x v="3863"/>
    <n v="2000"/>
    <n v="11"/>
    <x v="2"/>
    <x v="0"/>
    <x v="0"/>
    <n v="1458703740"/>
    <n v="1454453021"/>
    <x v="0"/>
    <n v="2"/>
    <x v="1"/>
    <x v="6"/>
    <n v="0.54999999999999993"/>
    <x v="0"/>
    <x v="1"/>
    <x v="6"/>
  </r>
  <r>
    <n v="3867"/>
    <x v="3862"/>
    <x v="3864"/>
    <n v="2000"/>
    <n v="251"/>
    <x v="2"/>
    <x v="0"/>
    <x v="0"/>
    <n v="1466278339"/>
    <n v="1463686339"/>
    <x v="0"/>
    <n v="5"/>
    <x v="1"/>
    <x v="6"/>
    <n v="12.55"/>
    <x v="0"/>
    <x v="1"/>
    <x v="6"/>
  </r>
  <r>
    <n v="3868"/>
    <x v="3863"/>
    <x v="3865"/>
    <n v="5000"/>
    <n v="10"/>
    <x v="1"/>
    <x v="1"/>
    <x v="1"/>
    <n v="1410191405"/>
    <n v="1408031405"/>
    <x v="0"/>
    <n v="1"/>
    <x v="1"/>
    <x v="40"/>
    <n v="0.2"/>
    <x v="0"/>
    <x v="1"/>
    <x v="40"/>
  </r>
  <r>
    <n v="3869"/>
    <x v="3864"/>
    <x v="3866"/>
    <n v="13111"/>
    <n v="452"/>
    <x v="1"/>
    <x v="0"/>
    <x v="0"/>
    <n v="1426302660"/>
    <n v="1423761792"/>
    <x v="0"/>
    <n v="15"/>
    <x v="1"/>
    <x v="40"/>
    <n v="3.4474868431088401"/>
    <x v="0"/>
    <x v="1"/>
    <x v="40"/>
  </r>
  <r>
    <n v="3870"/>
    <x v="3865"/>
    <x v="3867"/>
    <n v="10000"/>
    <n v="1500"/>
    <x v="1"/>
    <x v="0"/>
    <x v="0"/>
    <n v="1404360478"/>
    <n v="1401768478"/>
    <x v="0"/>
    <n v="10"/>
    <x v="1"/>
    <x v="40"/>
    <n v="15"/>
    <x v="0"/>
    <x v="1"/>
    <x v="40"/>
  </r>
  <r>
    <n v="3871"/>
    <x v="3866"/>
    <x v="3868"/>
    <n v="1500"/>
    <n v="40"/>
    <x v="1"/>
    <x v="0"/>
    <x v="0"/>
    <n v="1490809450"/>
    <n v="1485629050"/>
    <x v="0"/>
    <n v="3"/>
    <x v="1"/>
    <x v="40"/>
    <n v="2.666666666666667"/>
    <x v="0"/>
    <x v="1"/>
    <x v="40"/>
  </r>
  <r>
    <n v="3872"/>
    <x v="3867"/>
    <x v="3869"/>
    <n v="15000"/>
    <n v="0"/>
    <x v="1"/>
    <x v="0"/>
    <x v="0"/>
    <n v="1439522996"/>
    <n v="1435202996"/>
    <x v="0"/>
    <n v="0"/>
    <x v="1"/>
    <x v="40"/>
    <n v="0"/>
    <x v="0"/>
    <x v="1"/>
    <x v="40"/>
  </r>
  <r>
    <n v="3873"/>
    <x v="3868"/>
    <x v="3870"/>
    <n v="5500"/>
    <n v="0"/>
    <x v="1"/>
    <x v="0"/>
    <x v="0"/>
    <n v="1444322535"/>
    <n v="1441730535"/>
    <x v="0"/>
    <n v="0"/>
    <x v="1"/>
    <x v="40"/>
    <n v="0"/>
    <x v="0"/>
    <x v="1"/>
    <x v="40"/>
  </r>
  <r>
    <n v="3874"/>
    <x v="3869"/>
    <x v="3871"/>
    <n v="620"/>
    <n v="0"/>
    <x v="1"/>
    <x v="4"/>
    <x v="4"/>
    <n v="1422061200"/>
    <n v="1420244622"/>
    <x v="0"/>
    <n v="0"/>
    <x v="1"/>
    <x v="40"/>
    <n v="0"/>
    <x v="0"/>
    <x v="1"/>
    <x v="40"/>
  </r>
  <r>
    <n v="3875"/>
    <x v="3870"/>
    <x v="3872"/>
    <n v="30000"/>
    <n v="0"/>
    <x v="1"/>
    <x v="8"/>
    <x v="7"/>
    <n v="1472896800"/>
    <n v="1472804365"/>
    <x v="0"/>
    <n v="0"/>
    <x v="1"/>
    <x v="40"/>
    <n v="0"/>
    <x v="0"/>
    <x v="1"/>
    <x v="40"/>
  </r>
  <r>
    <n v="3876"/>
    <x v="3871"/>
    <x v="3873"/>
    <n v="3900"/>
    <n v="2059"/>
    <x v="1"/>
    <x v="1"/>
    <x v="1"/>
    <n v="1454425128"/>
    <n v="1451833128"/>
    <x v="0"/>
    <n v="46"/>
    <x v="1"/>
    <x v="40"/>
    <n v="52.794871794871788"/>
    <x v="0"/>
    <x v="1"/>
    <x v="40"/>
  </r>
  <r>
    <n v="3877"/>
    <x v="3872"/>
    <x v="3874"/>
    <n v="25000"/>
    <n v="1241"/>
    <x v="1"/>
    <x v="0"/>
    <x v="0"/>
    <n v="1481213752"/>
    <n v="1478621752"/>
    <x v="0"/>
    <n v="14"/>
    <x v="1"/>
    <x v="40"/>
    <n v="4.9639999999999995"/>
    <x v="0"/>
    <x v="1"/>
    <x v="40"/>
  </r>
  <r>
    <n v="3878"/>
    <x v="3873"/>
    <x v="3875"/>
    <n v="18000"/>
    <n v="10"/>
    <x v="1"/>
    <x v="0"/>
    <x v="0"/>
    <n v="1435636740"/>
    <n v="1433014746"/>
    <x v="0"/>
    <n v="1"/>
    <x v="1"/>
    <x v="40"/>
    <n v="5.5555555555555552E-2"/>
    <x v="0"/>
    <x v="1"/>
    <x v="40"/>
  </r>
  <r>
    <n v="3879"/>
    <x v="3874"/>
    <x v="3876"/>
    <n v="15000"/>
    <n v="0"/>
    <x v="1"/>
    <x v="1"/>
    <x v="1"/>
    <n v="1422218396"/>
    <n v="1419626396"/>
    <x v="0"/>
    <n v="0"/>
    <x v="1"/>
    <x v="40"/>
    <n v="0"/>
    <x v="0"/>
    <x v="1"/>
    <x v="40"/>
  </r>
  <r>
    <n v="3880"/>
    <x v="3875"/>
    <x v="3877"/>
    <n v="7500"/>
    <n v="980"/>
    <x v="1"/>
    <x v="1"/>
    <x v="1"/>
    <n v="1406761200"/>
    <n v="1403724820"/>
    <x v="0"/>
    <n v="17"/>
    <x v="1"/>
    <x v="40"/>
    <n v="13.066666666666665"/>
    <x v="0"/>
    <x v="1"/>
    <x v="40"/>
  </r>
  <r>
    <n v="3881"/>
    <x v="3876"/>
    <x v="3878"/>
    <n v="500"/>
    <n v="25"/>
    <x v="1"/>
    <x v="0"/>
    <x v="0"/>
    <n v="1487550399"/>
    <n v="1484958399"/>
    <x v="0"/>
    <n v="1"/>
    <x v="1"/>
    <x v="40"/>
    <n v="5"/>
    <x v="0"/>
    <x v="1"/>
    <x v="40"/>
  </r>
  <r>
    <n v="3882"/>
    <x v="3877"/>
    <x v="3879"/>
    <n v="30000"/>
    <n v="0"/>
    <x v="1"/>
    <x v="2"/>
    <x v="2"/>
    <n v="1454281380"/>
    <n v="1451950570"/>
    <x v="0"/>
    <n v="0"/>
    <x v="1"/>
    <x v="40"/>
    <n v="0"/>
    <x v="0"/>
    <x v="1"/>
    <x v="40"/>
  </r>
  <r>
    <n v="3883"/>
    <x v="3878"/>
    <x v="3880"/>
    <n v="15000"/>
    <n v="0"/>
    <x v="1"/>
    <x v="1"/>
    <x v="1"/>
    <n v="1409668069"/>
    <n v="1407076069"/>
    <x v="0"/>
    <n v="0"/>
    <x v="1"/>
    <x v="40"/>
    <n v="0"/>
    <x v="0"/>
    <x v="1"/>
    <x v="40"/>
  </r>
  <r>
    <n v="3884"/>
    <x v="3879"/>
    <x v="3881"/>
    <n v="10000"/>
    <n v="0"/>
    <x v="1"/>
    <x v="0"/>
    <x v="0"/>
    <n v="1427479192"/>
    <n v="1425322792"/>
    <x v="0"/>
    <n v="0"/>
    <x v="1"/>
    <x v="40"/>
    <n v="0"/>
    <x v="0"/>
    <x v="1"/>
    <x v="40"/>
  </r>
  <r>
    <n v="3885"/>
    <x v="3880"/>
    <x v="3882"/>
    <n v="375000"/>
    <n v="0"/>
    <x v="1"/>
    <x v="0"/>
    <x v="0"/>
    <n v="1462834191"/>
    <n v="1460242191"/>
    <x v="0"/>
    <n v="0"/>
    <x v="1"/>
    <x v="40"/>
    <n v="0"/>
    <x v="0"/>
    <x v="1"/>
    <x v="40"/>
  </r>
  <r>
    <n v="3886"/>
    <x v="3881"/>
    <x v="3883"/>
    <n v="10000"/>
    <n v="0"/>
    <x v="1"/>
    <x v="2"/>
    <x v="2"/>
    <n v="1418275702"/>
    <n v="1415683702"/>
    <x v="0"/>
    <n v="0"/>
    <x v="1"/>
    <x v="40"/>
    <n v="0"/>
    <x v="0"/>
    <x v="1"/>
    <x v="40"/>
  </r>
  <r>
    <n v="3887"/>
    <x v="3882"/>
    <x v="3884"/>
    <n v="2000"/>
    <n v="35"/>
    <x v="1"/>
    <x v="0"/>
    <x v="0"/>
    <n v="1430517600"/>
    <n v="1426538129"/>
    <x v="0"/>
    <n v="2"/>
    <x v="1"/>
    <x v="40"/>
    <n v="1.7500000000000002"/>
    <x v="0"/>
    <x v="1"/>
    <x v="40"/>
  </r>
  <r>
    <n v="3888"/>
    <x v="3883"/>
    <x v="3885"/>
    <n v="2000"/>
    <n v="542"/>
    <x v="2"/>
    <x v="1"/>
    <x v="1"/>
    <n v="1488114358"/>
    <n v="1485522358"/>
    <x v="0"/>
    <n v="14"/>
    <x v="1"/>
    <x v="6"/>
    <n v="27.1"/>
    <x v="0"/>
    <x v="1"/>
    <x v="6"/>
  </r>
  <r>
    <n v="3889"/>
    <x v="3884"/>
    <x v="3886"/>
    <n v="8000"/>
    <n v="118"/>
    <x v="2"/>
    <x v="0"/>
    <x v="0"/>
    <n v="1420413960"/>
    <n v="1417651630"/>
    <x v="0"/>
    <n v="9"/>
    <x v="1"/>
    <x v="6"/>
    <n v="1.4749999999999999"/>
    <x v="0"/>
    <x v="1"/>
    <x v="6"/>
  </r>
  <r>
    <n v="3890"/>
    <x v="3885"/>
    <x v="3887"/>
    <n v="15000"/>
    <n v="2524"/>
    <x v="2"/>
    <x v="0"/>
    <x v="0"/>
    <n v="1439662344"/>
    <n v="1434478344"/>
    <x v="0"/>
    <n v="8"/>
    <x v="1"/>
    <x v="6"/>
    <n v="16.826666666666668"/>
    <x v="0"/>
    <x v="1"/>
    <x v="6"/>
  </r>
  <r>
    <n v="3891"/>
    <x v="3886"/>
    <x v="3888"/>
    <n v="800"/>
    <n v="260"/>
    <x v="2"/>
    <x v="0"/>
    <x v="0"/>
    <n v="1427086740"/>
    <n v="1424488244"/>
    <x v="0"/>
    <n v="7"/>
    <x v="1"/>
    <x v="6"/>
    <n v="32.5"/>
    <x v="0"/>
    <x v="1"/>
    <x v="6"/>
  </r>
  <r>
    <n v="3892"/>
    <x v="3887"/>
    <x v="3889"/>
    <n v="1000"/>
    <n v="0"/>
    <x v="2"/>
    <x v="0"/>
    <x v="0"/>
    <n v="1408863600"/>
    <n v="1408203557"/>
    <x v="0"/>
    <n v="0"/>
    <x v="1"/>
    <x v="6"/>
    <n v="0"/>
    <x v="0"/>
    <x v="1"/>
    <x v="6"/>
  </r>
  <r>
    <n v="3893"/>
    <x v="3888"/>
    <x v="3890"/>
    <n v="50000"/>
    <n v="10775"/>
    <x v="2"/>
    <x v="0"/>
    <x v="0"/>
    <n v="1404194400"/>
    <n v="1400600840"/>
    <x v="0"/>
    <n v="84"/>
    <x v="1"/>
    <x v="6"/>
    <n v="21.55"/>
    <x v="0"/>
    <x v="1"/>
    <x v="6"/>
  </r>
  <r>
    <n v="3894"/>
    <x v="3889"/>
    <x v="3891"/>
    <n v="15000"/>
    <n v="520"/>
    <x v="2"/>
    <x v="0"/>
    <x v="0"/>
    <n v="1481000340"/>
    <n v="1478386812"/>
    <x v="0"/>
    <n v="11"/>
    <x v="1"/>
    <x v="6"/>
    <n v="3.4666666666666663"/>
    <x v="0"/>
    <x v="1"/>
    <x v="6"/>
  </r>
  <r>
    <n v="3895"/>
    <x v="3890"/>
    <x v="3892"/>
    <n v="1000"/>
    <n v="50"/>
    <x v="2"/>
    <x v="0"/>
    <x v="0"/>
    <n v="1425103218"/>
    <n v="1422424818"/>
    <x v="0"/>
    <n v="1"/>
    <x v="1"/>
    <x v="6"/>
    <n v="5"/>
    <x v="0"/>
    <x v="1"/>
    <x v="6"/>
  </r>
  <r>
    <n v="3896"/>
    <x v="3891"/>
    <x v="3893"/>
    <n v="1600"/>
    <n v="170"/>
    <x v="2"/>
    <x v="0"/>
    <x v="0"/>
    <n v="1402979778"/>
    <n v="1401770178"/>
    <x v="0"/>
    <n v="4"/>
    <x v="1"/>
    <x v="6"/>
    <n v="10.625"/>
    <x v="0"/>
    <x v="1"/>
    <x v="6"/>
  </r>
  <r>
    <n v="3897"/>
    <x v="3892"/>
    <x v="3894"/>
    <n v="2500"/>
    <n v="440"/>
    <x v="2"/>
    <x v="4"/>
    <x v="4"/>
    <n v="1420750683"/>
    <n v="1418158683"/>
    <x v="0"/>
    <n v="10"/>
    <x v="1"/>
    <x v="6"/>
    <n v="17.599999999999998"/>
    <x v="0"/>
    <x v="1"/>
    <x v="6"/>
  </r>
  <r>
    <n v="3898"/>
    <x v="3893"/>
    <x v="3895"/>
    <n v="2500"/>
    <n v="814"/>
    <x v="2"/>
    <x v="1"/>
    <x v="1"/>
    <n v="1439827200"/>
    <n v="1436355270"/>
    <x v="0"/>
    <n v="16"/>
    <x v="1"/>
    <x v="6"/>
    <n v="32.56"/>
    <x v="0"/>
    <x v="1"/>
    <x v="6"/>
  </r>
  <r>
    <n v="3899"/>
    <x v="3894"/>
    <x v="3896"/>
    <n v="10000"/>
    <n v="125"/>
    <x v="2"/>
    <x v="0"/>
    <x v="0"/>
    <n v="1407868561"/>
    <n v="1406140561"/>
    <x v="0"/>
    <n v="2"/>
    <x v="1"/>
    <x v="6"/>
    <n v="1.25"/>
    <x v="0"/>
    <x v="1"/>
    <x v="6"/>
  </r>
  <r>
    <n v="3900"/>
    <x v="3895"/>
    <x v="3897"/>
    <n v="2500"/>
    <n v="135"/>
    <x v="2"/>
    <x v="0"/>
    <x v="0"/>
    <n v="1433988791"/>
    <n v="1431396791"/>
    <x v="0"/>
    <n v="5"/>
    <x v="1"/>
    <x v="6"/>
    <n v="5.4"/>
    <x v="0"/>
    <x v="1"/>
    <x v="6"/>
  </r>
  <r>
    <n v="3901"/>
    <x v="3896"/>
    <x v="3898"/>
    <n v="3000"/>
    <n v="25"/>
    <x v="2"/>
    <x v="0"/>
    <x v="0"/>
    <n v="1450554599"/>
    <n v="1447098599"/>
    <x v="0"/>
    <n v="1"/>
    <x v="1"/>
    <x v="6"/>
    <n v="0.83333333333333337"/>
    <x v="0"/>
    <x v="1"/>
    <x v="6"/>
  </r>
  <r>
    <n v="3902"/>
    <x v="3897"/>
    <x v="3899"/>
    <n v="3000"/>
    <n v="1465"/>
    <x v="2"/>
    <x v="1"/>
    <x v="1"/>
    <n v="1479125642"/>
    <n v="1476962042"/>
    <x v="0"/>
    <n v="31"/>
    <x v="1"/>
    <x v="6"/>
    <n v="48.833333333333336"/>
    <x v="0"/>
    <x v="1"/>
    <x v="6"/>
  </r>
  <r>
    <n v="3903"/>
    <x v="3898"/>
    <x v="3900"/>
    <n v="1500"/>
    <n v="0"/>
    <x v="2"/>
    <x v="0"/>
    <x v="0"/>
    <n v="1439581080"/>
    <n v="1435709765"/>
    <x v="0"/>
    <n v="0"/>
    <x v="1"/>
    <x v="6"/>
    <n v="0"/>
    <x v="0"/>
    <x v="1"/>
    <x v="6"/>
  </r>
  <r>
    <n v="3904"/>
    <x v="3899"/>
    <x v="3901"/>
    <n v="10000"/>
    <n v="3"/>
    <x v="2"/>
    <x v="0"/>
    <x v="0"/>
    <n v="1429074240"/>
    <n v="1427866200"/>
    <x v="0"/>
    <n v="2"/>
    <x v="1"/>
    <x v="6"/>
    <n v="0.03"/>
    <x v="0"/>
    <x v="1"/>
    <x v="6"/>
  </r>
  <r>
    <n v="3905"/>
    <x v="3900"/>
    <x v="3902"/>
    <n v="1500"/>
    <n v="173"/>
    <x v="2"/>
    <x v="1"/>
    <x v="1"/>
    <n v="1434063600"/>
    <n v="1430405903"/>
    <x v="0"/>
    <n v="7"/>
    <x v="1"/>
    <x v="6"/>
    <n v="11.533333333333333"/>
    <x v="0"/>
    <x v="1"/>
    <x v="6"/>
  </r>
  <r>
    <n v="3906"/>
    <x v="3901"/>
    <x v="3903"/>
    <n v="1500"/>
    <n v="1010"/>
    <x v="2"/>
    <x v="1"/>
    <x v="1"/>
    <n v="1435325100"/>
    <n v="1432072893"/>
    <x v="0"/>
    <n v="16"/>
    <x v="1"/>
    <x v="6"/>
    <n v="67.333333333333329"/>
    <x v="0"/>
    <x v="1"/>
    <x v="6"/>
  </r>
  <r>
    <n v="3907"/>
    <x v="3902"/>
    <x v="3904"/>
    <n v="1000"/>
    <n v="153"/>
    <x v="2"/>
    <x v="0"/>
    <x v="0"/>
    <n v="1414354080"/>
    <n v="1411587606"/>
    <x v="0"/>
    <n v="4"/>
    <x v="1"/>
    <x v="6"/>
    <n v="15.299999999999999"/>
    <x v="0"/>
    <x v="1"/>
    <x v="6"/>
  </r>
  <r>
    <n v="3908"/>
    <x v="3903"/>
    <x v="3905"/>
    <n v="750"/>
    <n v="65"/>
    <x v="2"/>
    <x v="0"/>
    <x v="0"/>
    <n v="1406603696"/>
    <n v="1405307696"/>
    <x v="0"/>
    <n v="4"/>
    <x v="1"/>
    <x v="6"/>
    <n v="8.6666666666666679"/>
    <x v="0"/>
    <x v="1"/>
    <x v="6"/>
  </r>
  <r>
    <n v="3909"/>
    <x v="3904"/>
    <x v="3906"/>
    <n v="60000"/>
    <n v="135"/>
    <x v="2"/>
    <x v="0"/>
    <x v="0"/>
    <n v="1410424642"/>
    <n v="1407832642"/>
    <x v="0"/>
    <n v="4"/>
    <x v="1"/>
    <x v="6"/>
    <n v="0.22499999999999998"/>
    <x v="0"/>
    <x v="1"/>
    <x v="6"/>
  </r>
  <r>
    <n v="3910"/>
    <x v="3905"/>
    <x v="3907"/>
    <n v="6000"/>
    <n v="185"/>
    <x v="2"/>
    <x v="0"/>
    <x v="0"/>
    <n v="1441649397"/>
    <n v="1439057397"/>
    <x v="0"/>
    <n v="3"/>
    <x v="1"/>
    <x v="6"/>
    <n v="3.0833333333333335"/>
    <x v="0"/>
    <x v="1"/>
    <x v="6"/>
  </r>
  <r>
    <n v="3911"/>
    <x v="3906"/>
    <x v="3908"/>
    <n v="8000"/>
    <n v="2993"/>
    <x v="2"/>
    <x v="0"/>
    <x v="0"/>
    <n v="1417033777"/>
    <n v="1414438177"/>
    <x v="0"/>
    <n v="36"/>
    <x v="1"/>
    <x v="6"/>
    <n v="37.412500000000001"/>
    <x v="0"/>
    <x v="1"/>
    <x v="6"/>
  </r>
  <r>
    <n v="3912"/>
    <x v="3907"/>
    <x v="3909"/>
    <n v="15000"/>
    <n v="1"/>
    <x v="2"/>
    <x v="0"/>
    <x v="0"/>
    <n v="1429936500"/>
    <n v="1424759330"/>
    <x v="0"/>
    <n v="1"/>
    <x v="1"/>
    <x v="6"/>
    <n v="6.6666666666666671E-3"/>
    <x v="0"/>
    <x v="1"/>
    <x v="6"/>
  </r>
  <r>
    <n v="3913"/>
    <x v="3908"/>
    <x v="3910"/>
    <n v="10000"/>
    <n v="1000"/>
    <x v="2"/>
    <x v="0"/>
    <x v="0"/>
    <n v="1448863449"/>
    <n v="1446267849"/>
    <x v="0"/>
    <n v="7"/>
    <x v="1"/>
    <x v="6"/>
    <n v="10"/>
    <x v="0"/>
    <x v="1"/>
    <x v="6"/>
  </r>
  <r>
    <n v="3914"/>
    <x v="3909"/>
    <x v="3911"/>
    <n v="2500"/>
    <n v="909"/>
    <x v="2"/>
    <x v="1"/>
    <x v="1"/>
    <n v="1431298740"/>
    <n v="1429558756"/>
    <x v="0"/>
    <n v="27"/>
    <x v="1"/>
    <x v="6"/>
    <n v="36.36"/>
    <x v="0"/>
    <x v="1"/>
    <x v="6"/>
  </r>
  <r>
    <n v="3915"/>
    <x v="3910"/>
    <x v="3912"/>
    <n v="1500"/>
    <n v="5"/>
    <x v="2"/>
    <x v="1"/>
    <x v="1"/>
    <n v="1464824309"/>
    <n v="1462232309"/>
    <x v="0"/>
    <n v="1"/>
    <x v="1"/>
    <x v="6"/>
    <n v="0.33333333333333337"/>
    <x v="0"/>
    <x v="1"/>
    <x v="6"/>
  </r>
  <r>
    <n v="3916"/>
    <x v="3911"/>
    <x v="3913"/>
    <n v="2000"/>
    <n v="0"/>
    <x v="2"/>
    <x v="8"/>
    <x v="7"/>
    <n v="1464952752"/>
    <n v="1462360752"/>
    <x v="0"/>
    <n v="0"/>
    <x v="1"/>
    <x v="6"/>
    <n v="0"/>
    <x v="0"/>
    <x v="1"/>
    <x v="6"/>
  </r>
  <r>
    <n v="3917"/>
    <x v="3912"/>
    <x v="3914"/>
    <n v="3500"/>
    <n v="10"/>
    <x v="2"/>
    <x v="1"/>
    <x v="1"/>
    <n v="1410439161"/>
    <n v="1407847161"/>
    <x v="0"/>
    <n v="1"/>
    <x v="1"/>
    <x v="6"/>
    <n v="0.2857142857142857"/>
    <x v="0"/>
    <x v="1"/>
    <x v="6"/>
  </r>
  <r>
    <n v="3918"/>
    <x v="3913"/>
    <x v="3915"/>
    <n v="60000"/>
    <n v="120"/>
    <x v="2"/>
    <x v="1"/>
    <x v="1"/>
    <n v="1407168000"/>
    <n v="1406131023"/>
    <x v="0"/>
    <n v="3"/>
    <x v="1"/>
    <x v="6"/>
    <n v="0.2"/>
    <x v="0"/>
    <x v="1"/>
    <x v="6"/>
  </r>
  <r>
    <n v="3919"/>
    <x v="3914"/>
    <x v="3916"/>
    <n v="5000"/>
    <n v="90"/>
    <x v="2"/>
    <x v="1"/>
    <x v="1"/>
    <n v="1453075200"/>
    <n v="1450628773"/>
    <x v="0"/>
    <n v="3"/>
    <x v="1"/>
    <x v="6"/>
    <n v="1.7999999999999998"/>
    <x v="0"/>
    <x v="1"/>
    <x v="6"/>
  </r>
  <r>
    <n v="3920"/>
    <x v="3915"/>
    <x v="3917"/>
    <n v="2500"/>
    <n v="135"/>
    <x v="2"/>
    <x v="1"/>
    <x v="1"/>
    <n v="1479032260"/>
    <n v="1476436660"/>
    <x v="0"/>
    <n v="3"/>
    <x v="1"/>
    <x v="6"/>
    <n v="5.4"/>
    <x v="0"/>
    <x v="1"/>
    <x v="6"/>
  </r>
  <r>
    <n v="3921"/>
    <x v="3916"/>
    <x v="3918"/>
    <n v="3000"/>
    <n v="0"/>
    <x v="2"/>
    <x v="1"/>
    <x v="1"/>
    <n v="1414346400"/>
    <n v="1413291655"/>
    <x v="0"/>
    <n v="0"/>
    <x v="1"/>
    <x v="6"/>
    <n v="0"/>
    <x v="0"/>
    <x v="1"/>
    <x v="6"/>
  </r>
  <r>
    <n v="3922"/>
    <x v="3917"/>
    <x v="3919"/>
    <n v="750"/>
    <n v="61"/>
    <x v="2"/>
    <x v="0"/>
    <x v="0"/>
    <n v="1425337200"/>
    <n v="1421432810"/>
    <x v="0"/>
    <n v="6"/>
    <x v="1"/>
    <x v="6"/>
    <n v="8.1333333333333329"/>
    <x v="0"/>
    <x v="1"/>
    <x v="6"/>
  </r>
  <r>
    <n v="3923"/>
    <x v="3918"/>
    <x v="3920"/>
    <n v="11500"/>
    <n v="1384"/>
    <x v="2"/>
    <x v="1"/>
    <x v="1"/>
    <n v="1428622271"/>
    <n v="1426203071"/>
    <x v="0"/>
    <n v="17"/>
    <x v="1"/>
    <x v="6"/>
    <n v="12.034782608695652"/>
    <x v="0"/>
    <x v="1"/>
    <x v="6"/>
  </r>
  <r>
    <n v="3924"/>
    <x v="3919"/>
    <x v="3921"/>
    <n v="15000"/>
    <n v="2290"/>
    <x v="2"/>
    <x v="0"/>
    <x v="0"/>
    <n v="1403823722"/>
    <n v="1401231722"/>
    <x v="0"/>
    <n v="40"/>
    <x v="1"/>
    <x v="6"/>
    <n v="15.266666666666667"/>
    <x v="0"/>
    <x v="1"/>
    <x v="6"/>
  </r>
  <r>
    <n v="3925"/>
    <x v="3920"/>
    <x v="3922"/>
    <n v="150"/>
    <n v="15"/>
    <x v="2"/>
    <x v="0"/>
    <x v="0"/>
    <n v="1406753639"/>
    <n v="1404161639"/>
    <x v="0"/>
    <n v="3"/>
    <x v="1"/>
    <x v="6"/>
    <n v="10"/>
    <x v="0"/>
    <x v="1"/>
    <x v="6"/>
  </r>
  <r>
    <n v="3926"/>
    <x v="3921"/>
    <x v="3923"/>
    <n v="5000"/>
    <n v="15"/>
    <x v="2"/>
    <x v="2"/>
    <x v="2"/>
    <n v="1419645748"/>
    <n v="1417053748"/>
    <x v="0"/>
    <n v="1"/>
    <x v="1"/>
    <x v="6"/>
    <n v="0.3"/>
    <x v="0"/>
    <x v="1"/>
    <x v="6"/>
  </r>
  <r>
    <n v="3927"/>
    <x v="3922"/>
    <x v="3924"/>
    <n v="2500"/>
    <n v="25"/>
    <x v="2"/>
    <x v="1"/>
    <x v="1"/>
    <n v="1407565504"/>
    <n v="1404973504"/>
    <x v="0"/>
    <n v="2"/>
    <x v="1"/>
    <x v="6"/>
    <n v="1"/>
    <x v="0"/>
    <x v="1"/>
    <x v="6"/>
  </r>
  <r>
    <n v="3928"/>
    <x v="3923"/>
    <x v="3925"/>
    <n v="5000"/>
    <n v="651"/>
    <x v="2"/>
    <x v="0"/>
    <x v="0"/>
    <n v="1444971540"/>
    <n v="1442593427"/>
    <x v="0"/>
    <n v="7"/>
    <x v="1"/>
    <x v="6"/>
    <n v="13.020000000000001"/>
    <x v="0"/>
    <x v="1"/>
    <x v="6"/>
  </r>
  <r>
    <n v="3929"/>
    <x v="3924"/>
    <x v="3926"/>
    <n v="20000"/>
    <n v="453"/>
    <x v="2"/>
    <x v="0"/>
    <x v="0"/>
    <n v="1474228265"/>
    <n v="1471636265"/>
    <x v="0"/>
    <n v="14"/>
    <x v="1"/>
    <x v="6"/>
    <n v="2.2650000000000001"/>
    <x v="0"/>
    <x v="1"/>
    <x v="6"/>
  </r>
  <r>
    <n v="3930"/>
    <x v="3925"/>
    <x v="3927"/>
    <n v="10000"/>
    <n v="0"/>
    <x v="2"/>
    <x v="2"/>
    <x v="2"/>
    <n v="1459490400"/>
    <n v="1457078868"/>
    <x v="0"/>
    <n v="0"/>
    <x v="1"/>
    <x v="6"/>
    <n v="0"/>
    <x v="0"/>
    <x v="1"/>
    <x v="6"/>
  </r>
  <r>
    <n v="3931"/>
    <x v="3926"/>
    <x v="3928"/>
    <n v="8000"/>
    <n v="0"/>
    <x v="2"/>
    <x v="0"/>
    <x v="0"/>
    <n v="1441510707"/>
    <n v="1439350707"/>
    <x v="0"/>
    <n v="0"/>
    <x v="1"/>
    <x v="6"/>
    <n v="0"/>
    <x v="0"/>
    <x v="1"/>
    <x v="6"/>
  </r>
  <r>
    <n v="3932"/>
    <x v="3927"/>
    <x v="3929"/>
    <n v="12000"/>
    <n v="1"/>
    <x v="2"/>
    <x v="0"/>
    <x v="0"/>
    <n v="1458097364"/>
    <n v="1455508964"/>
    <x v="0"/>
    <n v="1"/>
    <x v="1"/>
    <x v="6"/>
    <n v="8.3333333333333332E-3"/>
    <x v="0"/>
    <x v="1"/>
    <x v="6"/>
  </r>
  <r>
    <n v="3933"/>
    <x v="3928"/>
    <x v="3930"/>
    <n v="7000"/>
    <n v="1102"/>
    <x v="2"/>
    <x v="0"/>
    <x v="0"/>
    <n v="1468716180"/>
    <n v="1466205262"/>
    <x v="0"/>
    <n v="12"/>
    <x v="1"/>
    <x v="6"/>
    <n v="15.742857142857142"/>
    <x v="0"/>
    <x v="1"/>
    <x v="6"/>
  </r>
  <r>
    <n v="3934"/>
    <x v="3929"/>
    <x v="3931"/>
    <n v="5000"/>
    <n v="550"/>
    <x v="2"/>
    <x v="0"/>
    <x v="0"/>
    <n v="1443704400"/>
    <n v="1439827639"/>
    <x v="0"/>
    <n v="12"/>
    <x v="1"/>
    <x v="6"/>
    <n v="11"/>
    <x v="0"/>
    <x v="1"/>
    <x v="6"/>
  </r>
  <r>
    <n v="3935"/>
    <x v="3930"/>
    <x v="3932"/>
    <n v="3000"/>
    <n v="1315"/>
    <x v="2"/>
    <x v="1"/>
    <x v="1"/>
    <n v="1443973546"/>
    <n v="1438789546"/>
    <x v="0"/>
    <n v="23"/>
    <x v="1"/>
    <x v="6"/>
    <n v="43.833333333333336"/>
    <x v="0"/>
    <x v="1"/>
    <x v="6"/>
  </r>
  <r>
    <n v="3936"/>
    <x v="3931"/>
    <x v="3933"/>
    <n v="20000"/>
    <n v="0"/>
    <x v="2"/>
    <x v="0"/>
    <x v="0"/>
    <n v="1480576720"/>
    <n v="1477981120"/>
    <x v="0"/>
    <n v="0"/>
    <x v="1"/>
    <x v="6"/>
    <n v="0"/>
    <x v="0"/>
    <x v="1"/>
    <x v="6"/>
  </r>
  <r>
    <n v="3937"/>
    <x v="3932"/>
    <x v="3934"/>
    <n v="2885"/>
    <n v="2485"/>
    <x v="2"/>
    <x v="0"/>
    <x v="0"/>
    <n v="1468249760"/>
    <n v="1465830560"/>
    <x v="0"/>
    <n v="10"/>
    <x v="1"/>
    <x v="6"/>
    <n v="86.135181975736558"/>
    <x v="0"/>
    <x v="1"/>
    <x v="6"/>
  </r>
  <r>
    <n v="3938"/>
    <x v="3933"/>
    <x v="3935"/>
    <n v="3255"/>
    <n v="397"/>
    <x v="2"/>
    <x v="0"/>
    <x v="0"/>
    <n v="1435441454"/>
    <n v="1432763054"/>
    <x v="0"/>
    <n v="5"/>
    <x v="1"/>
    <x v="6"/>
    <n v="12.196620583717358"/>
    <x v="0"/>
    <x v="1"/>
    <x v="6"/>
  </r>
  <r>
    <n v="3939"/>
    <x v="3934"/>
    <x v="3936"/>
    <n v="5000"/>
    <n v="5"/>
    <x v="2"/>
    <x v="2"/>
    <x v="2"/>
    <n v="1412656200"/>
    <n v="1412328979"/>
    <x v="0"/>
    <n v="1"/>
    <x v="1"/>
    <x v="6"/>
    <n v="0.1"/>
    <x v="0"/>
    <x v="1"/>
    <x v="6"/>
  </r>
  <r>
    <n v="3940"/>
    <x v="3935"/>
    <x v="3937"/>
    <n v="5000"/>
    <n v="11"/>
    <x v="2"/>
    <x v="0"/>
    <x v="0"/>
    <n v="1420199351"/>
    <n v="1416311351"/>
    <x v="0"/>
    <n v="2"/>
    <x v="1"/>
    <x v="6"/>
    <n v="0.22"/>
    <x v="0"/>
    <x v="1"/>
    <x v="6"/>
  </r>
  <r>
    <n v="3941"/>
    <x v="3936"/>
    <x v="3938"/>
    <n v="5500"/>
    <n v="50"/>
    <x v="2"/>
    <x v="0"/>
    <x v="0"/>
    <n v="1416877200"/>
    <n v="1414505137"/>
    <x v="0"/>
    <n v="2"/>
    <x v="1"/>
    <x v="6"/>
    <n v="0.90909090909090906"/>
    <x v="0"/>
    <x v="1"/>
    <x v="6"/>
  </r>
  <r>
    <n v="3942"/>
    <x v="3937"/>
    <x v="3939"/>
    <n v="1200"/>
    <n v="0"/>
    <x v="2"/>
    <x v="0"/>
    <x v="0"/>
    <n v="1434490914"/>
    <n v="1429306914"/>
    <x v="0"/>
    <n v="0"/>
    <x v="1"/>
    <x v="6"/>
    <n v="0"/>
    <x v="0"/>
    <x v="1"/>
    <x v="6"/>
  </r>
  <r>
    <n v="3943"/>
    <x v="3938"/>
    <x v="3940"/>
    <n v="5000"/>
    <n v="1782"/>
    <x v="2"/>
    <x v="0"/>
    <x v="0"/>
    <n v="1446483000"/>
    <n v="1443811268"/>
    <x v="0"/>
    <n v="13"/>
    <x v="1"/>
    <x v="6"/>
    <n v="35.64"/>
    <x v="0"/>
    <x v="1"/>
    <x v="6"/>
  </r>
  <r>
    <n v="3944"/>
    <x v="3939"/>
    <x v="3941"/>
    <n v="5000"/>
    <n v="0"/>
    <x v="2"/>
    <x v="0"/>
    <x v="0"/>
    <n v="1440690875"/>
    <n v="1438098875"/>
    <x v="0"/>
    <n v="0"/>
    <x v="1"/>
    <x v="6"/>
    <n v="0"/>
    <x v="0"/>
    <x v="1"/>
    <x v="6"/>
  </r>
  <r>
    <n v="3945"/>
    <x v="3940"/>
    <x v="3942"/>
    <n v="2000"/>
    <n v="5"/>
    <x v="2"/>
    <x v="0"/>
    <x v="0"/>
    <n v="1431717268"/>
    <n v="1429125268"/>
    <x v="0"/>
    <n v="1"/>
    <x v="1"/>
    <x v="6"/>
    <n v="0.25"/>
    <x v="0"/>
    <x v="1"/>
    <x v="6"/>
  </r>
  <r>
    <n v="3946"/>
    <x v="3941"/>
    <x v="3943"/>
    <n v="6000"/>
    <n v="195"/>
    <x v="2"/>
    <x v="0"/>
    <x v="0"/>
    <n v="1425110400"/>
    <n v="1422388822"/>
    <x v="0"/>
    <n v="5"/>
    <x v="1"/>
    <x v="6"/>
    <n v="3.25"/>
    <x v="0"/>
    <x v="1"/>
    <x v="6"/>
  </r>
  <r>
    <n v="3947"/>
    <x v="3942"/>
    <x v="3944"/>
    <n v="3000"/>
    <n v="101"/>
    <x v="2"/>
    <x v="0"/>
    <x v="0"/>
    <n v="1475378744"/>
    <n v="1472786744"/>
    <x v="0"/>
    <n v="2"/>
    <x v="1"/>
    <x v="6"/>
    <n v="3.3666666666666663"/>
    <x v="0"/>
    <x v="1"/>
    <x v="6"/>
  </r>
  <r>
    <n v="3948"/>
    <x v="3943"/>
    <x v="3945"/>
    <n v="30000"/>
    <n v="0"/>
    <x v="2"/>
    <x v="2"/>
    <x v="2"/>
    <n v="1410076123"/>
    <n v="1404892123"/>
    <x v="0"/>
    <n v="0"/>
    <x v="1"/>
    <x v="6"/>
    <n v="0"/>
    <x v="0"/>
    <x v="1"/>
    <x v="6"/>
  </r>
  <r>
    <n v="3949"/>
    <x v="3944"/>
    <x v="3946"/>
    <n v="10000"/>
    <n v="1577"/>
    <x v="2"/>
    <x v="2"/>
    <x v="2"/>
    <n v="1423623221"/>
    <n v="1421031221"/>
    <x v="0"/>
    <n v="32"/>
    <x v="1"/>
    <x v="6"/>
    <n v="15.770000000000001"/>
    <x v="0"/>
    <x v="1"/>
    <x v="6"/>
  </r>
  <r>
    <n v="3950"/>
    <x v="3945"/>
    <x v="3947"/>
    <n v="4000"/>
    <n v="25"/>
    <x v="2"/>
    <x v="0"/>
    <x v="0"/>
    <n v="1460140500"/>
    <n v="1457628680"/>
    <x v="0"/>
    <n v="1"/>
    <x v="1"/>
    <x v="6"/>
    <n v="0.625"/>
    <x v="0"/>
    <x v="1"/>
    <x v="6"/>
  </r>
  <r>
    <n v="3951"/>
    <x v="3946"/>
    <x v="2849"/>
    <n v="200000"/>
    <n v="1"/>
    <x v="2"/>
    <x v="17"/>
    <x v="3"/>
    <n v="1462301342"/>
    <n v="1457120942"/>
    <x v="0"/>
    <n v="1"/>
    <x v="1"/>
    <x v="6"/>
    <n v="5.0000000000000001E-4"/>
    <x v="0"/>
    <x v="1"/>
    <x v="6"/>
  </r>
  <r>
    <n v="3952"/>
    <x v="3947"/>
    <x v="3948"/>
    <n v="26000"/>
    <n v="25"/>
    <x v="2"/>
    <x v="0"/>
    <x v="0"/>
    <n v="1445885890"/>
    <n v="1440701890"/>
    <x v="0"/>
    <n v="1"/>
    <x v="1"/>
    <x v="6"/>
    <n v="9.6153846153846159E-2"/>
    <x v="0"/>
    <x v="1"/>
    <x v="6"/>
  </r>
  <r>
    <n v="3953"/>
    <x v="3948"/>
    <x v="3949"/>
    <n v="17600"/>
    <n v="0"/>
    <x v="2"/>
    <x v="0"/>
    <x v="0"/>
    <n v="1469834940"/>
    <n v="1467162586"/>
    <x v="0"/>
    <n v="0"/>
    <x v="1"/>
    <x v="6"/>
    <n v="0"/>
    <x v="0"/>
    <x v="1"/>
    <x v="6"/>
  </r>
  <r>
    <n v="3954"/>
    <x v="3949"/>
    <x v="3950"/>
    <n v="25000"/>
    <n v="0"/>
    <x v="2"/>
    <x v="5"/>
    <x v="5"/>
    <n v="1405352264"/>
    <n v="1400168264"/>
    <x v="0"/>
    <n v="0"/>
    <x v="1"/>
    <x v="6"/>
    <n v="0"/>
    <x v="0"/>
    <x v="1"/>
    <x v="6"/>
  </r>
  <r>
    <n v="3955"/>
    <x v="3950"/>
    <x v="3951"/>
    <n v="1750"/>
    <n v="425"/>
    <x v="2"/>
    <x v="0"/>
    <x v="0"/>
    <n v="1448745741"/>
    <n v="1446150141"/>
    <x v="0"/>
    <n v="8"/>
    <x v="1"/>
    <x v="6"/>
    <n v="24.285714285714285"/>
    <x v="0"/>
    <x v="1"/>
    <x v="6"/>
  </r>
  <r>
    <n v="3956"/>
    <x v="3951"/>
    <x v="3952"/>
    <n v="5500"/>
    <n v="0"/>
    <x v="2"/>
    <x v="0"/>
    <x v="0"/>
    <n v="1461543600"/>
    <n v="1459203727"/>
    <x v="0"/>
    <n v="0"/>
    <x v="1"/>
    <x v="6"/>
    <n v="0"/>
    <x v="0"/>
    <x v="1"/>
    <x v="6"/>
  </r>
  <r>
    <n v="3957"/>
    <x v="3952"/>
    <x v="3953"/>
    <n v="28000"/>
    <n v="7"/>
    <x v="2"/>
    <x v="0"/>
    <x v="0"/>
    <n v="1468020354"/>
    <n v="1464045954"/>
    <x v="0"/>
    <n v="1"/>
    <x v="1"/>
    <x v="6"/>
    <n v="2.5000000000000001E-2"/>
    <x v="0"/>
    <x v="1"/>
    <x v="6"/>
  </r>
  <r>
    <n v="3958"/>
    <x v="3953"/>
    <x v="3954"/>
    <n v="2000"/>
    <n v="641"/>
    <x v="2"/>
    <x v="0"/>
    <x v="0"/>
    <n v="1406988000"/>
    <n v="1403822912"/>
    <x v="0"/>
    <n v="16"/>
    <x v="1"/>
    <x v="6"/>
    <n v="32.049999999999997"/>
    <x v="0"/>
    <x v="1"/>
    <x v="6"/>
  </r>
  <r>
    <n v="3959"/>
    <x v="3954"/>
    <x v="3955"/>
    <n v="1200"/>
    <n v="292"/>
    <x v="2"/>
    <x v="0"/>
    <x v="0"/>
    <n v="1411930556"/>
    <n v="1409338556"/>
    <x v="0"/>
    <n v="12"/>
    <x v="1"/>
    <x v="6"/>
    <n v="24.333333333333336"/>
    <x v="0"/>
    <x v="1"/>
    <x v="6"/>
  </r>
  <r>
    <n v="3960"/>
    <x v="3955"/>
    <x v="3956"/>
    <n v="3000"/>
    <n v="45"/>
    <x v="2"/>
    <x v="0"/>
    <x v="0"/>
    <n v="1451852256"/>
    <n v="1449260256"/>
    <x v="0"/>
    <n v="4"/>
    <x v="1"/>
    <x v="6"/>
    <n v="1.5"/>
    <x v="0"/>
    <x v="1"/>
    <x v="6"/>
  </r>
  <r>
    <n v="3961"/>
    <x v="3956"/>
    <x v="3957"/>
    <n v="5000"/>
    <n v="21"/>
    <x v="2"/>
    <x v="1"/>
    <x v="1"/>
    <n v="1399584210"/>
    <n v="1397683410"/>
    <x v="0"/>
    <n v="2"/>
    <x v="1"/>
    <x v="6"/>
    <n v="0.42"/>
    <x v="0"/>
    <x v="1"/>
    <x v="6"/>
  </r>
  <r>
    <n v="3962"/>
    <x v="3957"/>
    <x v="3958"/>
    <n v="1400"/>
    <n v="45"/>
    <x v="2"/>
    <x v="1"/>
    <x v="1"/>
    <n v="1448722494"/>
    <n v="1446562494"/>
    <x v="0"/>
    <n v="3"/>
    <x v="1"/>
    <x v="6"/>
    <n v="3.214285714285714"/>
    <x v="0"/>
    <x v="1"/>
    <x v="6"/>
  </r>
  <r>
    <n v="3963"/>
    <x v="3958"/>
    <x v="3959"/>
    <n v="10000"/>
    <n v="0"/>
    <x v="2"/>
    <x v="5"/>
    <x v="5"/>
    <n v="1447821717"/>
    <n v="1445226117"/>
    <x v="0"/>
    <n v="0"/>
    <x v="1"/>
    <x v="6"/>
    <n v="0"/>
    <x v="0"/>
    <x v="1"/>
    <x v="6"/>
  </r>
  <r>
    <n v="3964"/>
    <x v="3959"/>
    <x v="3960"/>
    <n v="2000"/>
    <n v="126"/>
    <x v="2"/>
    <x v="0"/>
    <x v="0"/>
    <n v="1429460386"/>
    <n v="1424279986"/>
    <x v="0"/>
    <n v="3"/>
    <x v="1"/>
    <x v="6"/>
    <n v="6.3"/>
    <x v="0"/>
    <x v="1"/>
    <x v="6"/>
  </r>
  <r>
    <n v="3965"/>
    <x v="3960"/>
    <x v="3961"/>
    <n v="2000"/>
    <n v="285"/>
    <x v="2"/>
    <x v="0"/>
    <x v="0"/>
    <n v="1460608780"/>
    <n v="1455428380"/>
    <x v="0"/>
    <n v="4"/>
    <x v="1"/>
    <x v="6"/>
    <n v="14.249999999999998"/>
    <x v="0"/>
    <x v="1"/>
    <x v="6"/>
  </r>
  <r>
    <n v="3966"/>
    <x v="3961"/>
    <x v="3962"/>
    <n v="7500"/>
    <n v="45"/>
    <x v="2"/>
    <x v="0"/>
    <x v="0"/>
    <n v="1406170740"/>
    <n v="1402506278"/>
    <x v="0"/>
    <n v="2"/>
    <x v="1"/>
    <x v="6"/>
    <n v="0.6"/>
    <x v="0"/>
    <x v="1"/>
    <x v="6"/>
  </r>
  <r>
    <n v="3967"/>
    <x v="3962"/>
    <x v="3963"/>
    <n v="1700"/>
    <n v="410"/>
    <x v="2"/>
    <x v="0"/>
    <x v="0"/>
    <n v="1488783507"/>
    <n v="1486191507"/>
    <x v="0"/>
    <n v="10"/>
    <x v="1"/>
    <x v="6"/>
    <n v="24.117647058823529"/>
    <x v="0"/>
    <x v="1"/>
    <x v="6"/>
  </r>
  <r>
    <n v="3968"/>
    <x v="3963"/>
    <x v="3964"/>
    <n v="5000"/>
    <n v="527"/>
    <x v="2"/>
    <x v="0"/>
    <x v="0"/>
    <n v="1463945673"/>
    <n v="1458761673"/>
    <x v="0"/>
    <n v="11"/>
    <x v="1"/>
    <x v="6"/>
    <n v="10.54"/>
    <x v="0"/>
    <x v="1"/>
    <x v="6"/>
  </r>
  <r>
    <n v="3969"/>
    <x v="3964"/>
    <x v="3965"/>
    <n v="2825"/>
    <n v="211"/>
    <x v="2"/>
    <x v="0"/>
    <x v="0"/>
    <n v="1472442900"/>
    <n v="1471638646"/>
    <x v="0"/>
    <n v="6"/>
    <x v="1"/>
    <x v="6"/>
    <n v="7.4690265486725664"/>
    <x v="0"/>
    <x v="1"/>
    <x v="6"/>
  </r>
  <r>
    <n v="3970"/>
    <x v="3965"/>
    <x v="3966"/>
    <n v="15000"/>
    <n v="11"/>
    <x v="2"/>
    <x v="0"/>
    <x v="0"/>
    <n v="1460925811"/>
    <n v="1458333811"/>
    <x v="0"/>
    <n v="2"/>
    <x v="1"/>
    <x v="6"/>
    <n v="7.3333333333333334E-2"/>
    <x v="0"/>
    <x v="1"/>
    <x v="6"/>
  </r>
  <r>
    <n v="3971"/>
    <x v="3966"/>
    <x v="3967"/>
    <n v="14000"/>
    <n v="136"/>
    <x v="2"/>
    <x v="0"/>
    <x v="0"/>
    <n v="1405947126"/>
    <n v="1403355126"/>
    <x v="0"/>
    <n v="6"/>
    <x v="1"/>
    <x v="6"/>
    <n v="0.97142857142857131"/>
    <x v="0"/>
    <x v="1"/>
    <x v="6"/>
  </r>
  <r>
    <n v="3972"/>
    <x v="3967"/>
    <x v="3968"/>
    <n v="1000"/>
    <n v="211"/>
    <x v="2"/>
    <x v="0"/>
    <x v="0"/>
    <n v="1423186634"/>
    <n v="1418002634"/>
    <x v="0"/>
    <n v="8"/>
    <x v="1"/>
    <x v="6"/>
    <n v="21.099999999999998"/>
    <x v="0"/>
    <x v="1"/>
    <x v="6"/>
  </r>
  <r>
    <n v="3973"/>
    <x v="3968"/>
    <x v="3969"/>
    <n v="5000"/>
    <n v="3905"/>
    <x v="2"/>
    <x v="0"/>
    <x v="0"/>
    <n v="1462766400"/>
    <n v="1460219110"/>
    <x v="0"/>
    <n v="37"/>
    <x v="1"/>
    <x v="6"/>
    <n v="78.100000000000009"/>
    <x v="0"/>
    <x v="1"/>
    <x v="6"/>
  </r>
  <r>
    <n v="3974"/>
    <x v="3969"/>
    <x v="3970"/>
    <n v="1000"/>
    <n v="320"/>
    <x v="2"/>
    <x v="1"/>
    <x v="1"/>
    <n v="1464872848"/>
    <n v="1462280848"/>
    <x v="0"/>
    <n v="11"/>
    <x v="1"/>
    <x v="6"/>
    <n v="32"/>
    <x v="0"/>
    <x v="1"/>
    <x v="6"/>
  </r>
  <r>
    <n v="3975"/>
    <x v="3970"/>
    <x v="3971"/>
    <n v="678"/>
    <n v="0"/>
    <x v="2"/>
    <x v="0"/>
    <x v="0"/>
    <n v="1468442898"/>
    <n v="1465850898"/>
    <x v="0"/>
    <n v="0"/>
    <x v="1"/>
    <x v="6"/>
    <n v="0"/>
    <x v="0"/>
    <x v="1"/>
    <x v="6"/>
  </r>
  <r>
    <n v="3976"/>
    <x v="3971"/>
    <x v="3972"/>
    <n v="1300"/>
    <n v="620"/>
    <x v="2"/>
    <x v="0"/>
    <x v="0"/>
    <n v="1406876400"/>
    <n v="1405024561"/>
    <x v="0"/>
    <n v="10"/>
    <x v="1"/>
    <x v="6"/>
    <n v="47.692307692307693"/>
    <x v="0"/>
    <x v="1"/>
    <x v="6"/>
  </r>
  <r>
    <n v="3977"/>
    <x v="3972"/>
    <x v="3973"/>
    <n v="90000"/>
    <n v="1305"/>
    <x v="2"/>
    <x v="0"/>
    <x v="0"/>
    <n v="1469213732"/>
    <n v="1466621732"/>
    <x v="0"/>
    <n v="6"/>
    <x v="1"/>
    <x v="6"/>
    <n v="1.4500000000000002"/>
    <x v="0"/>
    <x v="1"/>
    <x v="6"/>
  </r>
  <r>
    <n v="3978"/>
    <x v="3973"/>
    <x v="3974"/>
    <n v="2000"/>
    <n v="214"/>
    <x v="2"/>
    <x v="0"/>
    <x v="0"/>
    <n v="1422717953"/>
    <n v="1417533953"/>
    <x v="0"/>
    <n v="8"/>
    <x v="1"/>
    <x v="6"/>
    <n v="10.7"/>
    <x v="0"/>
    <x v="1"/>
    <x v="6"/>
  </r>
  <r>
    <n v="3979"/>
    <x v="3974"/>
    <x v="3975"/>
    <n v="6000"/>
    <n v="110"/>
    <x v="2"/>
    <x v="1"/>
    <x v="1"/>
    <n v="1427659200"/>
    <n v="1425678057"/>
    <x v="0"/>
    <n v="6"/>
    <x v="1"/>
    <x v="6"/>
    <n v="1.8333333333333333"/>
    <x v="0"/>
    <x v="1"/>
    <x v="6"/>
  </r>
  <r>
    <n v="3980"/>
    <x v="3975"/>
    <x v="3976"/>
    <n v="2500"/>
    <n v="450"/>
    <x v="2"/>
    <x v="0"/>
    <x v="0"/>
    <n v="1404570147"/>
    <n v="1401978147"/>
    <x v="0"/>
    <n v="7"/>
    <x v="1"/>
    <x v="6"/>
    <n v="18"/>
    <x v="0"/>
    <x v="1"/>
    <x v="6"/>
  </r>
  <r>
    <n v="3981"/>
    <x v="3357"/>
    <x v="3357"/>
    <n v="30000"/>
    <n v="1225"/>
    <x v="2"/>
    <x v="0"/>
    <x v="0"/>
    <n v="1468729149"/>
    <n v="1463545149"/>
    <x v="0"/>
    <n v="7"/>
    <x v="1"/>
    <x v="6"/>
    <n v="4.083333333333333"/>
    <x v="0"/>
    <x v="1"/>
    <x v="6"/>
  </r>
  <r>
    <n v="3982"/>
    <x v="3976"/>
    <x v="3977"/>
    <n v="850"/>
    <n v="170"/>
    <x v="2"/>
    <x v="1"/>
    <x v="1"/>
    <n v="1436297180"/>
    <n v="1431113180"/>
    <x v="0"/>
    <n v="5"/>
    <x v="1"/>
    <x v="6"/>
    <n v="20"/>
    <x v="0"/>
    <x v="1"/>
    <x v="6"/>
  </r>
  <r>
    <n v="3983"/>
    <x v="3977"/>
    <x v="3978"/>
    <n v="11140"/>
    <n v="3877"/>
    <x v="2"/>
    <x v="0"/>
    <x v="0"/>
    <n v="1400569140"/>
    <n v="1397854356"/>
    <x v="0"/>
    <n v="46"/>
    <x v="1"/>
    <x v="6"/>
    <n v="34.802513464991023"/>
    <x v="0"/>
    <x v="1"/>
    <x v="6"/>
  </r>
  <r>
    <n v="3984"/>
    <x v="3978"/>
    <x v="3979"/>
    <n v="1500"/>
    <n v="95"/>
    <x v="2"/>
    <x v="1"/>
    <x v="1"/>
    <n v="1415404800"/>
    <n v="1412809644"/>
    <x v="0"/>
    <n v="10"/>
    <x v="1"/>
    <x v="6"/>
    <n v="6.3333333333333339"/>
    <x v="0"/>
    <x v="1"/>
    <x v="6"/>
  </r>
  <r>
    <n v="3985"/>
    <x v="3979"/>
    <x v="3980"/>
    <n v="2000"/>
    <n v="641"/>
    <x v="2"/>
    <x v="0"/>
    <x v="0"/>
    <n v="1456002300"/>
    <n v="1454173120"/>
    <x v="0"/>
    <n v="19"/>
    <x v="1"/>
    <x v="6"/>
    <n v="32.049999999999997"/>
    <x v="0"/>
    <x v="1"/>
    <x v="6"/>
  </r>
  <r>
    <n v="3986"/>
    <x v="3980"/>
    <x v="3981"/>
    <n v="5000"/>
    <n v="488"/>
    <x v="2"/>
    <x v="1"/>
    <x v="1"/>
    <n v="1462539840"/>
    <n v="1460034594"/>
    <x v="0"/>
    <n v="13"/>
    <x v="1"/>
    <x v="6"/>
    <n v="9.76"/>
    <x v="0"/>
    <x v="1"/>
    <x v="6"/>
  </r>
  <r>
    <n v="3987"/>
    <x v="3981"/>
    <x v="3982"/>
    <n v="400"/>
    <n v="151"/>
    <x v="2"/>
    <x v="1"/>
    <x v="1"/>
    <n v="1400278290"/>
    <n v="1399414290"/>
    <x v="0"/>
    <n v="13"/>
    <x v="1"/>
    <x v="6"/>
    <n v="37.75"/>
    <x v="0"/>
    <x v="1"/>
    <x v="6"/>
  </r>
  <r>
    <n v="3988"/>
    <x v="3982"/>
    <x v="3983"/>
    <n v="1500"/>
    <n v="32"/>
    <x v="2"/>
    <x v="0"/>
    <x v="0"/>
    <n v="1440813413"/>
    <n v="1439517413"/>
    <x v="0"/>
    <n v="4"/>
    <x v="1"/>
    <x v="6"/>
    <n v="2.1333333333333333"/>
    <x v="0"/>
    <x v="1"/>
    <x v="6"/>
  </r>
  <r>
    <n v="3989"/>
    <x v="3983"/>
    <x v="3984"/>
    <n v="3000"/>
    <n v="0"/>
    <x v="2"/>
    <x v="0"/>
    <x v="0"/>
    <n v="1447009181"/>
    <n v="1444413581"/>
    <x v="0"/>
    <n v="0"/>
    <x v="1"/>
    <x v="6"/>
    <n v="0"/>
    <x v="0"/>
    <x v="1"/>
    <x v="6"/>
  </r>
  <r>
    <n v="3990"/>
    <x v="3984"/>
    <x v="3985"/>
    <n v="1650"/>
    <n v="69"/>
    <x v="2"/>
    <x v="1"/>
    <x v="1"/>
    <n v="1456934893"/>
    <n v="1454342893"/>
    <x v="0"/>
    <n v="3"/>
    <x v="1"/>
    <x v="6"/>
    <n v="4.1818181818181817"/>
    <x v="0"/>
    <x v="1"/>
    <x v="6"/>
  </r>
  <r>
    <n v="3991"/>
    <x v="3985"/>
    <x v="3986"/>
    <n v="500"/>
    <n v="100"/>
    <x v="2"/>
    <x v="0"/>
    <x v="0"/>
    <n v="1433086082"/>
    <n v="1430494082"/>
    <x v="0"/>
    <n v="1"/>
    <x v="1"/>
    <x v="6"/>
    <n v="20"/>
    <x v="0"/>
    <x v="1"/>
    <x v="6"/>
  </r>
  <r>
    <n v="3992"/>
    <x v="3986"/>
    <x v="3987"/>
    <n v="10000"/>
    <n v="541"/>
    <x v="2"/>
    <x v="0"/>
    <x v="0"/>
    <n v="1449876859"/>
    <n v="1444689259"/>
    <x v="0"/>
    <n v="9"/>
    <x v="1"/>
    <x v="6"/>
    <n v="5.41"/>
    <x v="0"/>
    <x v="1"/>
    <x v="6"/>
  </r>
  <r>
    <n v="3993"/>
    <x v="3987"/>
    <x v="3988"/>
    <n v="50000"/>
    <n v="3"/>
    <x v="2"/>
    <x v="0"/>
    <x v="0"/>
    <n v="1431549912"/>
    <n v="1428957912"/>
    <x v="0"/>
    <n v="1"/>
    <x v="1"/>
    <x v="6"/>
    <n v="6.0000000000000001E-3"/>
    <x v="0"/>
    <x v="1"/>
    <x v="6"/>
  </r>
  <r>
    <n v="3994"/>
    <x v="3988"/>
    <x v="3989"/>
    <n v="2000"/>
    <n v="5"/>
    <x v="2"/>
    <x v="0"/>
    <x v="0"/>
    <n v="1405761690"/>
    <n v="1403169690"/>
    <x v="0"/>
    <n v="1"/>
    <x v="1"/>
    <x v="6"/>
    <n v="0.25"/>
    <x v="0"/>
    <x v="1"/>
    <x v="6"/>
  </r>
  <r>
    <n v="3995"/>
    <x v="3989"/>
    <x v="3990"/>
    <n v="200"/>
    <n v="70"/>
    <x v="2"/>
    <x v="1"/>
    <x v="1"/>
    <n v="1423913220"/>
    <n v="1421339077"/>
    <x v="0"/>
    <n v="4"/>
    <x v="1"/>
    <x v="6"/>
    <n v="35"/>
    <x v="0"/>
    <x v="1"/>
    <x v="6"/>
  </r>
  <r>
    <n v="3996"/>
    <x v="3990"/>
    <x v="3991"/>
    <n v="3000"/>
    <n v="497"/>
    <x v="2"/>
    <x v="0"/>
    <x v="0"/>
    <n v="1416499440"/>
    <n v="1415341464"/>
    <x v="0"/>
    <n v="17"/>
    <x v="1"/>
    <x v="6"/>
    <n v="16.566666666666666"/>
    <x v="0"/>
    <x v="1"/>
    <x v="6"/>
  </r>
  <r>
    <n v="3997"/>
    <x v="3991"/>
    <x v="3992"/>
    <n v="3000"/>
    <n v="0"/>
    <x v="2"/>
    <x v="1"/>
    <x v="1"/>
    <n v="1428222221"/>
    <n v="1425633821"/>
    <x v="0"/>
    <n v="0"/>
    <x v="1"/>
    <x v="6"/>
    <n v="0"/>
    <x v="0"/>
    <x v="1"/>
    <x v="6"/>
  </r>
  <r>
    <n v="3998"/>
    <x v="3992"/>
    <x v="3993"/>
    <n v="1250"/>
    <n v="715"/>
    <x v="2"/>
    <x v="0"/>
    <x v="0"/>
    <n v="1427580426"/>
    <n v="1424992026"/>
    <x v="0"/>
    <n v="12"/>
    <x v="1"/>
    <x v="6"/>
    <n v="57.199999999999996"/>
    <x v="0"/>
    <x v="1"/>
    <x v="6"/>
  </r>
  <r>
    <n v="3999"/>
    <x v="3993"/>
    <x v="3994"/>
    <n v="7000"/>
    <n v="1156"/>
    <x v="2"/>
    <x v="0"/>
    <x v="0"/>
    <n v="1409514709"/>
    <n v="1406058798"/>
    <x v="0"/>
    <n v="14"/>
    <x v="1"/>
    <x v="6"/>
    <n v="16.514285714285716"/>
    <x v="0"/>
    <x v="1"/>
    <x v="6"/>
  </r>
  <r>
    <n v="4000"/>
    <x v="3994"/>
    <x v="3995"/>
    <n v="8000"/>
    <n v="10"/>
    <x v="2"/>
    <x v="0"/>
    <x v="0"/>
    <n v="1462631358"/>
    <n v="1457450958"/>
    <x v="0"/>
    <n v="1"/>
    <x v="1"/>
    <x v="6"/>
    <n v="0.125"/>
    <x v="0"/>
    <x v="1"/>
    <x v="6"/>
  </r>
  <r>
    <n v="4001"/>
    <x v="3995"/>
    <x v="3996"/>
    <n v="1200"/>
    <n v="453"/>
    <x v="2"/>
    <x v="1"/>
    <x v="1"/>
    <n v="1488394800"/>
    <n v="1486681708"/>
    <x v="0"/>
    <n v="14"/>
    <x v="1"/>
    <x v="6"/>
    <n v="37.75"/>
    <x v="0"/>
    <x v="1"/>
    <x v="6"/>
  </r>
  <r>
    <n v="4002"/>
    <x v="3996"/>
    <x v="3997"/>
    <n v="1250"/>
    <n v="23"/>
    <x v="2"/>
    <x v="0"/>
    <x v="0"/>
    <n v="1411779761"/>
    <n v="1409187761"/>
    <x v="0"/>
    <n v="4"/>
    <x v="1"/>
    <x v="6"/>
    <n v="1.8399999999999999"/>
    <x v="0"/>
    <x v="1"/>
    <x v="6"/>
  </r>
  <r>
    <n v="4003"/>
    <x v="3997"/>
    <x v="3960"/>
    <n v="2000"/>
    <n v="201"/>
    <x v="2"/>
    <x v="0"/>
    <x v="0"/>
    <n v="1424009147"/>
    <n v="1421417147"/>
    <x v="0"/>
    <n v="2"/>
    <x v="1"/>
    <x v="6"/>
    <n v="10.050000000000001"/>
    <x v="0"/>
    <x v="1"/>
    <x v="6"/>
  </r>
  <r>
    <n v="4004"/>
    <x v="3998"/>
    <x v="3998"/>
    <n v="500"/>
    <n v="1"/>
    <x v="2"/>
    <x v="0"/>
    <x v="0"/>
    <n v="1412740457"/>
    <n v="1410148457"/>
    <x v="0"/>
    <n v="1"/>
    <x v="1"/>
    <x v="6"/>
    <n v="0.2"/>
    <x v="0"/>
    <x v="1"/>
    <x v="6"/>
  </r>
  <r>
    <n v="4005"/>
    <x v="3999"/>
    <x v="3999"/>
    <n v="3000"/>
    <n v="40"/>
    <x v="2"/>
    <x v="0"/>
    <x v="0"/>
    <n v="1413832985"/>
    <n v="1408648985"/>
    <x v="0"/>
    <n v="2"/>
    <x v="1"/>
    <x v="6"/>
    <n v="1.3333333333333335"/>
    <x v="0"/>
    <x v="1"/>
    <x v="6"/>
  </r>
  <r>
    <n v="4006"/>
    <x v="4000"/>
    <x v="4000"/>
    <n v="30000"/>
    <n v="2"/>
    <x v="2"/>
    <x v="0"/>
    <x v="0"/>
    <n v="1455647587"/>
    <n v="1453487587"/>
    <x v="0"/>
    <n v="1"/>
    <x v="1"/>
    <x v="6"/>
    <n v="6.6666666666666671E-3"/>
    <x v="0"/>
    <x v="1"/>
    <x v="6"/>
  </r>
  <r>
    <n v="4007"/>
    <x v="3988"/>
    <x v="4001"/>
    <n v="2000"/>
    <n v="5"/>
    <x v="2"/>
    <x v="0"/>
    <x v="0"/>
    <n v="1409070480"/>
    <n v="1406572381"/>
    <x v="0"/>
    <n v="1"/>
    <x v="1"/>
    <x v="6"/>
    <n v="0.25"/>
    <x v="0"/>
    <x v="1"/>
    <x v="6"/>
  </r>
  <r>
    <n v="4008"/>
    <x v="4001"/>
    <x v="4002"/>
    <n v="1000"/>
    <n v="60"/>
    <x v="2"/>
    <x v="1"/>
    <x v="1"/>
    <n v="1437606507"/>
    <n v="1435014507"/>
    <x v="0"/>
    <n v="4"/>
    <x v="1"/>
    <x v="6"/>
    <n v="6"/>
    <x v="0"/>
    <x v="1"/>
    <x v="6"/>
  </r>
  <r>
    <n v="4009"/>
    <x v="4002"/>
    <x v="4003"/>
    <n v="1930"/>
    <n v="75"/>
    <x v="2"/>
    <x v="1"/>
    <x v="1"/>
    <n v="1410281360"/>
    <n v="1406825360"/>
    <x v="0"/>
    <n v="3"/>
    <x v="1"/>
    <x v="6"/>
    <n v="3.8860103626943006"/>
    <x v="0"/>
    <x v="1"/>
    <x v="6"/>
  </r>
  <r>
    <n v="4010"/>
    <x v="4003"/>
    <x v="4004"/>
    <n v="7200"/>
    <n v="1742"/>
    <x v="2"/>
    <x v="0"/>
    <x v="0"/>
    <n v="1414348166"/>
    <n v="1412879366"/>
    <x v="0"/>
    <n v="38"/>
    <x v="1"/>
    <x v="6"/>
    <n v="24.194444444444443"/>
    <x v="0"/>
    <x v="1"/>
    <x v="6"/>
  </r>
  <r>
    <n v="4011"/>
    <x v="4004"/>
    <x v="4005"/>
    <n v="250"/>
    <n v="19"/>
    <x v="2"/>
    <x v="1"/>
    <x v="1"/>
    <n v="1422450278"/>
    <n v="1419858278"/>
    <x v="0"/>
    <n v="4"/>
    <x v="1"/>
    <x v="6"/>
    <n v="7.6"/>
    <x v="0"/>
    <x v="1"/>
    <x v="6"/>
  </r>
  <r>
    <n v="4012"/>
    <x v="4005"/>
    <x v="4006"/>
    <n v="575"/>
    <n v="0"/>
    <x v="2"/>
    <x v="1"/>
    <x v="1"/>
    <n v="1430571849"/>
    <n v="1427979849"/>
    <x v="0"/>
    <n v="0"/>
    <x v="1"/>
    <x v="6"/>
    <n v="0"/>
    <x v="0"/>
    <x v="1"/>
    <x v="6"/>
  </r>
  <r>
    <n v="4013"/>
    <x v="4006"/>
    <x v="4007"/>
    <n v="2000"/>
    <n v="26"/>
    <x v="2"/>
    <x v="0"/>
    <x v="0"/>
    <n v="1424070823"/>
    <n v="1421478823"/>
    <x v="0"/>
    <n v="2"/>
    <x v="1"/>
    <x v="6"/>
    <n v="1.3"/>
    <x v="0"/>
    <x v="1"/>
    <x v="6"/>
  </r>
  <r>
    <n v="4014"/>
    <x v="4007"/>
    <x v="4008"/>
    <n v="9000"/>
    <n v="0"/>
    <x v="2"/>
    <x v="0"/>
    <x v="0"/>
    <n v="1457157269"/>
    <n v="1455861269"/>
    <x v="0"/>
    <n v="0"/>
    <x v="1"/>
    <x v="6"/>
    <n v="0"/>
    <x v="0"/>
    <x v="1"/>
    <x v="6"/>
  </r>
  <r>
    <n v="4015"/>
    <x v="4008"/>
    <x v="4009"/>
    <n v="7000"/>
    <n v="1"/>
    <x v="2"/>
    <x v="0"/>
    <x v="0"/>
    <n v="1437331463"/>
    <n v="1434739463"/>
    <x v="0"/>
    <n v="1"/>
    <x v="1"/>
    <x v="6"/>
    <n v="1.4285714285714287E-2"/>
    <x v="0"/>
    <x v="1"/>
    <x v="6"/>
  </r>
  <r>
    <n v="4016"/>
    <x v="4009"/>
    <x v="4010"/>
    <n v="500"/>
    <n v="70"/>
    <x v="2"/>
    <x v="1"/>
    <x v="1"/>
    <n v="1410987400"/>
    <n v="1408395400"/>
    <x v="0"/>
    <n v="7"/>
    <x v="1"/>
    <x v="6"/>
    <n v="14.000000000000002"/>
    <x v="0"/>
    <x v="1"/>
    <x v="6"/>
  </r>
  <r>
    <n v="4017"/>
    <x v="4010"/>
    <x v="4011"/>
    <n v="10000"/>
    <n v="105"/>
    <x v="2"/>
    <x v="0"/>
    <x v="0"/>
    <n v="1409846874"/>
    <n v="1407254874"/>
    <x v="0"/>
    <n v="2"/>
    <x v="1"/>
    <x v="6"/>
    <n v="1.05"/>
    <x v="0"/>
    <x v="1"/>
    <x v="6"/>
  </r>
  <r>
    <n v="4018"/>
    <x v="4011"/>
    <x v="4012"/>
    <n v="1500"/>
    <n v="130"/>
    <x v="2"/>
    <x v="1"/>
    <x v="1"/>
    <n v="1475877108"/>
    <n v="1473285108"/>
    <x v="0"/>
    <n v="4"/>
    <x v="1"/>
    <x v="6"/>
    <n v="8.6666666666666679"/>
    <x v="0"/>
    <x v="1"/>
    <x v="6"/>
  </r>
  <r>
    <n v="4019"/>
    <x v="4012"/>
    <x v="4013"/>
    <n v="3500"/>
    <n v="29"/>
    <x v="2"/>
    <x v="0"/>
    <x v="0"/>
    <n v="1460737680"/>
    <n v="1455725596"/>
    <x v="0"/>
    <n v="4"/>
    <x v="1"/>
    <x v="6"/>
    <n v="0.82857142857142851"/>
    <x v="0"/>
    <x v="1"/>
    <x v="6"/>
  </r>
  <r>
    <n v="4020"/>
    <x v="4013"/>
    <x v="4014"/>
    <n v="600"/>
    <n v="100"/>
    <x v="2"/>
    <x v="0"/>
    <x v="0"/>
    <n v="1427168099"/>
    <n v="1424579699"/>
    <x v="0"/>
    <n v="3"/>
    <x v="1"/>
    <x v="6"/>
    <n v="16.666666666666664"/>
    <x v="0"/>
    <x v="1"/>
    <x v="6"/>
  </r>
  <r>
    <n v="4021"/>
    <x v="4014"/>
    <x v="4015"/>
    <n v="15000"/>
    <n v="125"/>
    <x v="2"/>
    <x v="0"/>
    <x v="0"/>
    <n v="1414360358"/>
    <n v="1409176358"/>
    <x v="0"/>
    <n v="2"/>
    <x v="1"/>
    <x v="6"/>
    <n v="0.83333333333333337"/>
    <x v="0"/>
    <x v="1"/>
    <x v="6"/>
  </r>
  <r>
    <n v="4022"/>
    <x v="4015"/>
    <x v="4016"/>
    <n v="18000"/>
    <n v="12521"/>
    <x v="2"/>
    <x v="0"/>
    <x v="0"/>
    <n v="1422759240"/>
    <n v="1418824867"/>
    <x v="0"/>
    <n v="197"/>
    <x v="1"/>
    <x v="6"/>
    <n v="69.561111111111103"/>
    <x v="0"/>
    <x v="1"/>
    <x v="6"/>
  </r>
  <r>
    <n v="4023"/>
    <x v="4016"/>
    <x v="4017"/>
    <n v="7000"/>
    <n v="0"/>
    <x v="2"/>
    <x v="0"/>
    <x v="0"/>
    <n v="1458860363"/>
    <n v="1454975963"/>
    <x v="0"/>
    <n v="0"/>
    <x v="1"/>
    <x v="6"/>
    <n v="0"/>
    <x v="0"/>
    <x v="1"/>
    <x v="6"/>
  </r>
  <r>
    <n v="4024"/>
    <x v="4017"/>
    <x v="4018"/>
    <n v="800"/>
    <n v="10"/>
    <x v="2"/>
    <x v="0"/>
    <x v="0"/>
    <n v="1441037097"/>
    <n v="1438445097"/>
    <x v="0"/>
    <n v="1"/>
    <x v="1"/>
    <x v="6"/>
    <n v="1.25"/>
    <x v="0"/>
    <x v="1"/>
    <x v="6"/>
  </r>
  <r>
    <n v="4025"/>
    <x v="4018"/>
    <x v="4019"/>
    <n v="5000"/>
    <n v="250"/>
    <x v="2"/>
    <x v="6"/>
    <x v="3"/>
    <n v="1437889336"/>
    <n v="1432705336"/>
    <x v="0"/>
    <n v="4"/>
    <x v="1"/>
    <x v="6"/>
    <n v="5"/>
    <x v="0"/>
    <x v="1"/>
    <x v="6"/>
  </r>
  <r>
    <n v="4026"/>
    <x v="4019"/>
    <x v="4020"/>
    <n v="4000"/>
    <n v="0"/>
    <x v="2"/>
    <x v="0"/>
    <x v="0"/>
    <n v="1449247439"/>
    <n v="1444059839"/>
    <x v="0"/>
    <n v="0"/>
    <x v="1"/>
    <x v="6"/>
    <n v="0"/>
    <x v="0"/>
    <x v="1"/>
    <x v="6"/>
  </r>
  <r>
    <n v="4027"/>
    <x v="4020"/>
    <x v="4021"/>
    <n v="3000"/>
    <n v="215"/>
    <x v="2"/>
    <x v="0"/>
    <x v="0"/>
    <n v="1487811600"/>
    <n v="1486077481"/>
    <x v="0"/>
    <n v="7"/>
    <x v="1"/>
    <x v="6"/>
    <n v="7.166666666666667"/>
    <x v="0"/>
    <x v="1"/>
    <x v="6"/>
  </r>
  <r>
    <n v="4028"/>
    <x v="4021"/>
    <x v="4022"/>
    <n v="2000"/>
    <n v="561"/>
    <x v="2"/>
    <x v="0"/>
    <x v="0"/>
    <n v="1402007500"/>
    <n v="1399415500"/>
    <x v="0"/>
    <n v="11"/>
    <x v="1"/>
    <x v="6"/>
    <n v="28.050000000000004"/>
    <x v="0"/>
    <x v="1"/>
    <x v="6"/>
  </r>
  <r>
    <n v="4029"/>
    <x v="4022"/>
    <x v="4023"/>
    <n v="20000"/>
    <n v="0"/>
    <x v="2"/>
    <x v="0"/>
    <x v="0"/>
    <n v="1450053370"/>
    <n v="1447461370"/>
    <x v="0"/>
    <n v="0"/>
    <x v="1"/>
    <x v="6"/>
    <n v="0"/>
    <x v="0"/>
    <x v="1"/>
    <x v="6"/>
  </r>
  <r>
    <n v="4030"/>
    <x v="4023"/>
    <x v="4024"/>
    <n v="2500"/>
    <n v="400"/>
    <x v="2"/>
    <x v="0"/>
    <x v="0"/>
    <n v="1454525340"/>
    <n v="1452008599"/>
    <x v="0"/>
    <n v="6"/>
    <x v="1"/>
    <x v="6"/>
    <n v="16"/>
    <x v="0"/>
    <x v="1"/>
    <x v="6"/>
  </r>
  <r>
    <n v="4031"/>
    <x v="4024"/>
    <x v="4025"/>
    <n v="5000"/>
    <n v="0"/>
    <x v="2"/>
    <x v="0"/>
    <x v="0"/>
    <n v="1418914964"/>
    <n v="1414591364"/>
    <x v="0"/>
    <n v="0"/>
    <x v="1"/>
    <x v="6"/>
    <n v="0"/>
    <x v="0"/>
    <x v="1"/>
    <x v="6"/>
  </r>
  <r>
    <n v="4032"/>
    <x v="4025"/>
    <x v="4026"/>
    <n v="6048"/>
    <n v="413"/>
    <x v="2"/>
    <x v="0"/>
    <x v="0"/>
    <n v="1450211116"/>
    <n v="1445023516"/>
    <x v="0"/>
    <n v="7"/>
    <x v="1"/>
    <x v="6"/>
    <n v="6.8287037037037033"/>
    <x v="0"/>
    <x v="1"/>
    <x v="6"/>
  </r>
  <r>
    <n v="4033"/>
    <x v="4026"/>
    <x v="4027"/>
    <n v="23900"/>
    <n v="6141.99"/>
    <x v="2"/>
    <x v="1"/>
    <x v="1"/>
    <n v="1475398800"/>
    <n v="1472711224"/>
    <x v="0"/>
    <n v="94"/>
    <x v="1"/>
    <x v="6"/>
    <n v="25.698702928870294"/>
    <x v="0"/>
    <x v="1"/>
    <x v="6"/>
  </r>
  <r>
    <n v="4034"/>
    <x v="4027"/>
    <x v="4028"/>
    <n v="13500"/>
    <n v="200"/>
    <x v="2"/>
    <x v="0"/>
    <x v="0"/>
    <n v="1428097450"/>
    <n v="1425509050"/>
    <x v="0"/>
    <n v="2"/>
    <x v="1"/>
    <x v="6"/>
    <n v="1.4814814814814816"/>
    <x v="0"/>
    <x v="1"/>
    <x v="6"/>
  </r>
  <r>
    <n v="4035"/>
    <x v="4028"/>
    <x v="4029"/>
    <n v="10000"/>
    <n v="3685"/>
    <x v="2"/>
    <x v="0"/>
    <x v="0"/>
    <n v="1413925887"/>
    <n v="1411333887"/>
    <x v="0"/>
    <n v="25"/>
    <x v="1"/>
    <x v="6"/>
    <n v="36.85"/>
    <x v="0"/>
    <x v="1"/>
    <x v="6"/>
  </r>
  <r>
    <n v="4036"/>
    <x v="4029"/>
    <x v="3326"/>
    <n v="6000"/>
    <n v="2823"/>
    <x v="2"/>
    <x v="0"/>
    <x v="0"/>
    <n v="1404253800"/>
    <n v="1402784964"/>
    <x v="0"/>
    <n v="17"/>
    <x v="1"/>
    <x v="6"/>
    <n v="47.05"/>
    <x v="0"/>
    <x v="1"/>
    <x v="6"/>
  </r>
  <r>
    <n v="4037"/>
    <x v="4030"/>
    <x v="4030"/>
    <n v="700"/>
    <n v="80"/>
    <x v="2"/>
    <x v="0"/>
    <x v="0"/>
    <n v="1464099900"/>
    <n v="1462585315"/>
    <x v="0"/>
    <n v="2"/>
    <x v="1"/>
    <x v="6"/>
    <n v="11.428571428571429"/>
    <x v="0"/>
    <x v="1"/>
    <x v="6"/>
  </r>
  <r>
    <n v="4038"/>
    <x v="4031"/>
    <x v="4031"/>
    <n v="2500"/>
    <n v="301"/>
    <x v="2"/>
    <x v="0"/>
    <x v="0"/>
    <n v="1413573010"/>
    <n v="1408389010"/>
    <x v="0"/>
    <n v="4"/>
    <x v="1"/>
    <x v="6"/>
    <n v="12.04"/>
    <x v="0"/>
    <x v="1"/>
    <x v="6"/>
  </r>
  <r>
    <n v="4039"/>
    <x v="4032"/>
    <x v="4032"/>
    <n v="500"/>
    <n v="300"/>
    <x v="2"/>
    <x v="0"/>
    <x v="0"/>
    <n v="1448949540"/>
    <n v="1446048367"/>
    <x v="0"/>
    <n v="5"/>
    <x v="1"/>
    <x v="6"/>
    <n v="60"/>
    <x v="0"/>
    <x v="1"/>
    <x v="6"/>
  </r>
  <r>
    <n v="4040"/>
    <x v="4033"/>
    <x v="4033"/>
    <n v="8000"/>
    <n v="2500"/>
    <x v="2"/>
    <x v="0"/>
    <x v="0"/>
    <n v="1437188400"/>
    <n v="1432100004"/>
    <x v="0"/>
    <n v="2"/>
    <x v="1"/>
    <x v="6"/>
    <n v="31.25"/>
    <x v="0"/>
    <x v="1"/>
    <x v="6"/>
  </r>
  <r>
    <n v="4041"/>
    <x v="4034"/>
    <x v="4034"/>
    <n v="5000"/>
    <n v="21"/>
    <x v="2"/>
    <x v="1"/>
    <x v="1"/>
    <n v="1473160954"/>
    <n v="1467976954"/>
    <x v="0"/>
    <n v="2"/>
    <x v="1"/>
    <x v="6"/>
    <n v="0.42"/>
    <x v="0"/>
    <x v="1"/>
    <x v="6"/>
  </r>
  <r>
    <n v="4042"/>
    <x v="4035"/>
    <x v="4035"/>
    <n v="10000"/>
    <n v="21"/>
    <x v="2"/>
    <x v="0"/>
    <x v="0"/>
    <n v="1421781360"/>
    <n v="1419213664"/>
    <x v="0"/>
    <n v="3"/>
    <x v="1"/>
    <x v="6"/>
    <n v="0.21"/>
    <x v="0"/>
    <x v="1"/>
    <x v="6"/>
  </r>
  <r>
    <n v="4043"/>
    <x v="4036"/>
    <x v="4036"/>
    <n v="300"/>
    <n v="0"/>
    <x v="2"/>
    <x v="5"/>
    <x v="5"/>
    <n v="1416524325"/>
    <n v="1415228325"/>
    <x v="0"/>
    <n v="0"/>
    <x v="1"/>
    <x v="6"/>
    <n v="0"/>
    <x v="0"/>
    <x v="1"/>
    <x v="6"/>
  </r>
  <r>
    <n v="4044"/>
    <x v="4037"/>
    <x v="4037"/>
    <n v="600"/>
    <n v="225"/>
    <x v="2"/>
    <x v="0"/>
    <x v="0"/>
    <n v="1428642000"/>
    <n v="1426050982"/>
    <x v="0"/>
    <n v="4"/>
    <x v="1"/>
    <x v="6"/>
    <n v="37.5"/>
    <x v="0"/>
    <x v="1"/>
    <x v="6"/>
  </r>
  <r>
    <n v="4045"/>
    <x v="4038"/>
    <x v="4038"/>
    <n v="5000"/>
    <n v="1"/>
    <x v="2"/>
    <x v="2"/>
    <x v="2"/>
    <n v="1408596589"/>
    <n v="1406004589"/>
    <x v="0"/>
    <n v="1"/>
    <x v="1"/>
    <x v="6"/>
    <n v="0.02"/>
    <x v="0"/>
    <x v="1"/>
    <x v="6"/>
  </r>
  <r>
    <n v="4046"/>
    <x v="4039"/>
    <x v="4039"/>
    <n v="5600"/>
    <n v="460"/>
    <x v="2"/>
    <x v="0"/>
    <x v="0"/>
    <n v="1413992210"/>
    <n v="1411400210"/>
    <x v="0"/>
    <n v="12"/>
    <x v="1"/>
    <x v="6"/>
    <n v="8.2142857142857135"/>
    <x v="0"/>
    <x v="1"/>
    <x v="6"/>
  </r>
  <r>
    <n v="4047"/>
    <x v="4040"/>
    <x v="4040"/>
    <n v="5000"/>
    <n v="110"/>
    <x v="2"/>
    <x v="0"/>
    <x v="0"/>
    <n v="1420938000"/>
    <n v="1418862743"/>
    <x v="0"/>
    <n v="4"/>
    <x v="1"/>
    <x v="6"/>
    <n v="2.1999999999999997"/>
    <x v="0"/>
    <x v="1"/>
    <x v="6"/>
  </r>
  <r>
    <n v="4048"/>
    <x v="4041"/>
    <x v="4041"/>
    <n v="17000"/>
    <n v="3001"/>
    <x v="2"/>
    <x v="1"/>
    <x v="1"/>
    <n v="1460373187"/>
    <n v="1457352787"/>
    <x v="0"/>
    <n v="91"/>
    <x v="1"/>
    <x v="6"/>
    <n v="17.652941176470588"/>
    <x v="0"/>
    <x v="1"/>
    <x v="6"/>
  </r>
  <r>
    <n v="4049"/>
    <x v="4042"/>
    <x v="4042"/>
    <n v="20000"/>
    <n v="16"/>
    <x v="2"/>
    <x v="0"/>
    <x v="0"/>
    <n v="1436914815"/>
    <n v="1434322815"/>
    <x v="0"/>
    <n v="1"/>
    <x v="1"/>
    <x v="6"/>
    <n v="0.08"/>
    <x v="0"/>
    <x v="1"/>
    <x v="6"/>
  </r>
  <r>
    <n v="4050"/>
    <x v="4043"/>
    <x v="4043"/>
    <n v="1500"/>
    <n v="1"/>
    <x v="2"/>
    <x v="0"/>
    <x v="0"/>
    <n v="1414077391"/>
    <n v="1411485391"/>
    <x v="0"/>
    <n v="1"/>
    <x v="1"/>
    <x v="6"/>
    <n v="6.6666666666666666E-2"/>
    <x v="0"/>
    <x v="1"/>
    <x v="6"/>
  </r>
  <r>
    <n v="4051"/>
    <x v="4044"/>
    <x v="4044"/>
    <n v="500"/>
    <n v="0"/>
    <x v="2"/>
    <x v="0"/>
    <x v="0"/>
    <n v="1399618380"/>
    <n v="1399058797"/>
    <x v="0"/>
    <n v="0"/>
    <x v="1"/>
    <x v="6"/>
    <n v="0"/>
    <x v="0"/>
    <x v="1"/>
    <x v="6"/>
  </r>
  <r>
    <n v="4052"/>
    <x v="4045"/>
    <x v="4045"/>
    <n v="3000"/>
    <n v="1126"/>
    <x v="2"/>
    <x v="0"/>
    <x v="0"/>
    <n v="1413234316"/>
    <n v="1408050316"/>
    <x v="0"/>
    <n v="13"/>
    <x v="1"/>
    <x v="6"/>
    <n v="37.533333333333339"/>
    <x v="0"/>
    <x v="1"/>
    <x v="6"/>
  </r>
  <r>
    <n v="4053"/>
    <x v="4046"/>
    <x v="4046"/>
    <n v="500"/>
    <n v="110"/>
    <x v="2"/>
    <x v="1"/>
    <x v="1"/>
    <n v="1416081600"/>
    <n v="1413477228"/>
    <x v="0"/>
    <n v="2"/>
    <x v="1"/>
    <x v="6"/>
    <n v="22"/>
    <x v="0"/>
    <x v="1"/>
    <x v="6"/>
  </r>
  <r>
    <n v="4054"/>
    <x v="4047"/>
    <x v="4047"/>
    <n v="8880"/>
    <n v="0"/>
    <x v="2"/>
    <x v="0"/>
    <x v="0"/>
    <n v="1475294400"/>
    <n v="1472674285"/>
    <x v="0"/>
    <n v="0"/>
    <x v="1"/>
    <x v="6"/>
    <n v="0"/>
    <x v="0"/>
    <x v="1"/>
    <x v="6"/>
  </r>
  <r>
    <n v="4055"/>
    <x v="4048"/>
    <x v="4048"/>
    <n v="5000"/>
    <n v="881"/>
    <x v="2"/>
    <x v="1"/>
    <x v="1"/>
    <n v="1403192031"/>
    <n v="1400600031"/>
    <x v="0"/>
    <n v="21"/>
    <x v="1"/>
    <x v="6"/>
    <n v="17.62"/>
    <x v="0"/>
    <x v="1"/>
    <x v="6"/>
  </r>
  <r>
    <n v="4056"/>
    <x v="4049"/>
    <x v="4049"/>
    <n v="1500"/>
    <n v="795"/>
    <x v="2"/>
    <x v="0"/>
    <x v="0"/>
    <n v="1467575940"/>
    <n v="1465856639"/>
    <x v="0"/>
    <n v="9"/>
    <x v="1"/>
    <x v="6"/>
    <n v="53"/>
    <x v="0"/>
    <x v="1"/>
    <x v="6"/>
  </r>
  <r>
    <n v="4057"/>
    <x v="4050"/>
    <x v="4050"/>
    <n v="3500"/>
    <n v="775"/>
    <x v="2"/>
    <x v="1"/>
    <x v="1"/>
    <n v="1448492400"/>
    <n v="1446506080"/>
    <x v="0"/>
    <n v="6"/>
    <x v="1"/>
    <x v="6"/>
    <n v="22.142857142857142"/>
    <x v="0"/>
    <x v="1"/>
    <x v="6"/>
  </r>
  <r>
    <n v="4058"/>
    <x v="4051"/>
    <x v="4051"/>
    <n v="3750"/>
    <n v="95"/>
    <x v="2"/>
    <x v="0"/>
    <x v="0"/>
    <n v="1459483140"/>
    <n v="1458178044"/>
    <x v="0"/>
    <n v="4"/>
    <x v="1"/>
    <x v="6"/>
    <n v="2.5333333333333332"/>
    <x v="0"/>
    <x v="1"/>
    <x v="6"/>
  </r>
  <r>
    <n v="4059"/>
    <x v="4052"/>
    <x v="4052"/>
    <n v="10000"/>
    <n v="250"/>
    <x v="2"/>
    <x v="5"/>
    <x v="5"/>
    <n v="1410836400"/>
    <n v="1408116152"/>
    <x v="0"/>
    <n v="7"/>
    <x v="1"/>
    <x v="6"/>
    <n v="2.5"/>
    <x v="0"/>
    <x v="1"/>
    <x v="6"/>
  </r>
  <r>
    <n v="4060"/>
    <x v="4053"/>
    <x v="4053"/>
    <n v="10000"/>
    <n v="285"/>
    <x v="2"/>
    <x v="5"/>
    <x v="5"/>
    <n v="1403539200"/>
    <n v="1400604056"/>
    <x v="0"/>
    <n v="5"/>
    <x v="1"/>
    <x v="6"/>
    <n v="2.85"/>
    <x v="0"/>
    <x v="1"/>
    <x v="6"/>
  </r>
  <r>
    <n v="4061"/>
    <x v="4054"/>
    <x v="4054"/>
    <n v="525"/>
    <n v="0"/>
    <x v="2"/>
    <x v="0"/>
    <x v="0"/>
    <n v="1461205423"/>
    <n v="1456025023"/>
    <x v="0"/>
    <n v="0"/>
    <x v="1"/>
    <x v="6"/>
    <n v="0"/>
    <x v="0"/>
    <x v="1"/>
    <x v="6"/>
  </r>
  <r>
    <n v="4062"/>
    <x v="4055"/>
    <x v="4055"/>
    <n v="20000"/>
    <n v="490"/>
    <x v="2"/>
    <x v="0"/>
    <x v="0"/>
    <n v="1467481468"/>
    <n v="1464889468"/>
    <x v="0"/>
    <n v="3"/>
    <x v="1"/>
    <x v="6"/>
    <n v="2.4500000000000002"/>
    <x v="0"/>
    <x v="1"/>
    <x v="6"/>
  </r>
  <r>
    <n v="4063"/>
    <x v="4056"/>
    <x v="4056"/>
    <n v="9500"/>
    <n v="135"/>
    <x v="2"/>
    <x v="1"/>
    <x v="1"/>
    <n v="1403886084"/>
    <n v="1401294084"/>
    <x v="0"/>
    <n v="9"/>
    <x v="1"/>
    <x v="6"/>
    <n v="1.4210526315789473"/>
    <x v="0"/>
    <x v="1"/>
    <x v="6"/>
  </r>
  <r>
    <n v="4064"/>
    <x v="4057"/>
    <x v="4057"/>
    <n v="2000"/>
    <n v="385"/>
    <x v="2"/>
    <x v="2"/>
    <x v="2"/>
    <n v="1430316426"/>
    <n v="1427724426"/>
    <x v="0"/>
    <n v="6"/>
    <x v="1"/>
    <x v="6"/>
    <n v="19.25"/>
    <x v="0"/>
    <x v="1"/>
    <x v="6"/>
  </r>
  <r>
    <n v="4065"/>
    <x v="4058"/>
    <x v="4058"/>
    <n v="4000"/>
    <n v="27"/>
    <x v="2"/>
    <x v="0"/>
    <x v="0"/>
    <n v="1407883811"/>
    <n v="1405291811"/>
    <x v="0"/>
    <n v="4"/>
    <x v="1"/>
    <x v="6"/>
    <n v="0.67500000000000004"/>
    <x v="0"/>
    <x v="1"/>
    <x v="6"/>
  </r>
  <r>
    <n v="4066"/>
    <x v="4059"/>
    <x v="4059"/>
    <n v="15000"/>
    <n v="25"/>
    <x v="2"/>
    <x v="0"/>
    <x v="0"/>
    <n v="1463619388"/>
    <n v="1461027388"/>
    <x v="0"/>
    <n v="1"/>
    <x v="1"/>
    <x v="6"/>
    <n v="0.16666666666666669"/>
    <x v="0"/>
    <x v="1"/>
    <x v="6"/>
  </r>
  <r>
    <n v="4067"/>
    <x v="4060"/>
    <x v="3887"/>
    <n v="5000"/>
    <n v="3045"/>
    <x v="2"/>
    <x v="0"/>
    <x v="0"/>
    <n v="1443408550"/>
    <n v="1439952550"/>
    <x v="0"/>
    <n v="17"/>
    <x v="1"/>
    <x v="6"/>
    <n v="60.9"/>
    <x v="0"/>
    <x v="1"/>
    <x v="6"/>
  </r>
  <r>
    <n v="4068"/>
    <x v="4061"/>
    <x v="4060"/>
    <n v="3495"/>
    <n v="34.950000000000003"/>
    <x v="2"/>
    <x v="0"/>
    <x v="0"/>
    <n v="1484348700"/>
    <n v="1481756855"/>
    <x v="0"/>
    <n v="1"/>
    <x v="1"/>
    <x v="6"/>
    <n v="1"/>
    <x v="0"/>
    <x v="1"/>
    <x v="6"/>
  </r>
  <r>
    <n v="4069"/>
    <x v="4062"/>
    <x v="4061"/>
    <n v="1250"/>
    <n v="430"/>
    <x v="2"/>
    <x v="1"/>
    <x v="1"/>
    <n v="1425124800"/>
    <n v="1421596356"/>
    <x v="0"/>
    <n v="13"/>
    <x v="1"/>
    <x v="6"/>
    <n v="34.4"/>
    <x v="0"/>
    <x v="1"/>
    <x v="6"/>
  </r>
  <r>
    <n v="4070"/>
    <x v="4063"/>
    <x v="4062"/>
    <n v="1000"/>
    <n v="165"/>
    <x v="2"/>
    <x v="0"/>
    <x v="0"/>
    <n v="1425178800"/>
    <n v="1422374420"/>
    <x v="0"/>
    <n v="6"/>
    <x v="1"/>
    <x v="6"/>
    <n v="16.5"/>
    <x v="0"/>
    <x v="1"/>
    <x v="6"/>
  </r>
  <r>
    <n v="4071"/>
    <x v="4064"/>
    <x v="4063"/>
    <n v="20000"/>
    <n v="0"/>
    <x v="2"/>
    <x v="14"/>
    <x v="10"/>
    <n v="1482779931"/>
    <n v="1480187931"/>
    <x v="0"/>
    <n v="0"/>
    <x v="1"/>
    <x v="6"/>
    <n v="0"/>
    <x v="0"/>
    <x v="1"/>
    <x v="6"/>
  </r>
  <r>
    <n v="4072"/>
    <x v="4065"/>
    <x v="4064"/>
    <n v="1000"/>
    <n v="4"/>
    <x v="2"/>
    <x v="1"/>
    <x v="1"/>
    <n v="1408646111"/>
    <n v="1403462111"/>
    <x v="0"/>
    <n v="2"/>
    <x v="1"/>
    <x v="6"/>
    <n v="0.4"/>
    <x v="0"/>
    <x v="1"/>
    <x v="6"/>
  </r>
  <r>
    <n v="4073"/>
    <x v="4066"/>
    <x v="4065"/>
    <n v="3500"/>
    <n v="37"/>
    <x v="2"/>
    <x v="0"/>
    <x v="0"/>
    <n v="1431144000"/>
    <n v="1426407426"/>
    <x v="0"/>
    <n v="2"/>
    <x v="1"/>
    <x v="6"/>
    <n v="1.0571428571428572"/>
    <x v="0"/>
    <x v="1"/>
    <x v="6"/>
  </r>
  <r>
    <n v="4074"/>
    <x v="4067"/>
    <x v="4066"/>
    <n v="2750"/>
    <n v="735"/>
    <x v="2"/>
    <x v="1"/>
    <x v="1"/>
    <n v="1446732975"/>
    <n v="1444137375"/>
    <x v="0"/>
    <n v="21"/>
    <x v="1"/>
    <x v="6"/>
    <n v="26.727272727272727"/>
    <x v="0"/>
    <x v="1"/>
    <x v="6"/>
  </r>
  <r>
    <n v="4075"/>
    <x v="4068"/>
    <x v="4067"/>
    <n v="2000"/>
    <n v="576"/>
    <x v="2"/>
    <x v="1"/>
    <x v="1"/>
    <n v="1404149280"/>
    <n v="1400547969"/>
    <x v="0"/>
    <n v="13"/>
    <x v="1"/>
    <x v="6"/>
    <n v="28.799999999999997"/>
    <x v="0"/>
    <x v="1"/>
    <x v="6"/>
  </r>
  <r>
    <n v="4076"/>
    <x v="4069"/>
    <x v="4068"/>
    <n v="700"/>
    <n v="0"/>
    <x v="2"/>
    <x v="0"/>
    <x v="0"/>
    <n v="1413921060"/>
    <n v="1411499149"/>
    <x v="0"/>
    <n v="0"/>
    <x v="1"/>
    <x v="6"/>
    <n v="0"/>
    <x v="0"/>
    <x v="1"/>
    <x v="6"/>
  </r>
  <r>
    <n v="4077"/>
    <x v="4070"/>
    <x v="4069"/>
    <n v="15000"/>
    <n v="1335"/>
    <x v="2"/>
    <x v="0"/>
    <x v="0"/>
    <n v="1482339794"/>
    <n v="1479747794"/>
    <x v="0"/>
    <n v="6"/>
    <x v="1"/>
    <x v="6"/>
    <n v="8.9"/>
    <x v="0"/>
    <x v="1"/>
    <x v="6"/>
  </r>
  <r>
    <n v="4078"/>
    <x v="4071"/>
    <x v="4070"/>
    <n v="250"/>
    <n v="0"/>
    <x v="2"/>
    <x v="1"/>
    <x v="1"/>
    <n v="1485543242"/>
    <n v="1482951242"/>
    <x v="0"/>
    <n v="0"/>
    <x v="1"/>
    <x v="6"/>
    <n v="0"/>
    <x v="0"/>
    <x v="1"/>
    <x v="6"/>
  </r>
  <r>
    <n v="4079"/>
    <x v="4072"/>
    <x v="4071"/>
    <n v="3000"/>
    <n v="5"/>
    <x v="2"/>
    <x v="0"/>
    <x v="0"/>
    <n v="1466375521"/>
    <n v="1463783521"/>
    <x v="0"/>
    <n v="1"/>
    <x v="1"/>
    <x v="6"/>
    <n v="0.16666666666666669"/>
    <x v="0"/>
    <x v="1"/>
    <x v="6"/>
  </r>
  <r>
    <n v="4080"/>
    <x v="4073"/>
    <x v="4072"/>
    <n v="3000"/>
    <n v="0"/>
    <x v="2"/>
    <x v="0"/>
    <x v="0"/>
    <n v="1465930440"/>
    <n v="1463849116"/>
    <x v="0"/>
    <n v="0"/>
    <x v="1"/>
    <x v="6"/>
    <n v="0"/>
    <x v="0"/>
    <x v="1"/>
    <x v="6"/>
  </r>
  <r>
    <n v="4081"/>
    <x v="4074"/>
    <x v="4073"/>
    <n v="2224"/>
    <n v="350"/>
    <x v="2"/>
    <x v="0"/>
    <x v="0"/>
    <n v="1425819425"/>
    <n v="1423231025"/>
    <x v="0"/>
    <n v="12"/>
    <x v="1"/>
    <x v="6"/>
    <n v="15.737410071942445"/>
    <x v="0"/>
    <x v="1"/>
    <x v="6"/>
  </r>
  <r>
    <n v="4082"/>
    <x v="4075"/>
    <x v="4074"/>
    <n v="150"/>
    <n v="3"/>
    <x v="2"/>
    <x v="0"/>
    <x v="0"/>
    <n v="1447542000"/>
    <n v="1446179553"/>
    <x v="0"/>
    <n v="2"/>
    <x v="1"/>
    <x v="6"/>
    <n v="2"/>
    <x v="0"/>
    <x v="1"/>
    <x v="6"/>
  </r>
  <r>
    <n v="4083"/>
    <x v="4076"/>
    <x v="4075"/>
    <n v="3500"/>
    <n v="759"/>
    <x v="2"/>
    <x v="0"/>
    <x v="0"/>
    <n v="1452795416"/>
    <n v="1450203416"/>
    <x v="0"/>
    <n v="6"/>
    <x v="1"/>
    <x v="6"/>
    <n v="21.685714285714287"/>
    <x v="0"/>
    <x v="1"/>
    <x v="6"/>
  </r>
  <r>
    <n v="4084"/>
    <x v="4077"/>
    <x v="4076"/>
    <n v="3000"/>
    <n v="10"/>
    <x v="2"/>
    <x v="13"/>
    <x v="3"/>
    <n v="1476008906"/>
    <n v="1473416906"/>
    <x v="0"/>
    <n v="1"/>
    <x v="1"/>
    <x v="6"/>
    <n v="0.33333333333333337"/>
    <x v="0"/>
    <x v="1"/>
    <x v="6"/>
  </r>
  <r>
    <n v="4085"/>
    <x v="4078"/>
    <x v="4077"/>
    <n v="3500"/>
    <n v="10"/>
    <x v="2"/>
    <x v="0"/>
    <x v="0"/>
    <n v="1427169540"/>
    <n v="1424701775"/>
    <x v="0"/>
    <n v="1"/>
    <x v="1"/>
    <x v="6"/>
    <n v="0.2857142857142857"/>
    <x v="0"/>
    <x v="1"/>
    <x v="6"/>
  </r>
  <r>
    <n v="4086"/>
    <x v="4079"/>
    <x v="4078"/>
    <n v="1000"/>
    <n v="47"/>
    <x v="2"/>
    <x v="0"/>
    <x v="0"/>
    <n v="1448078400"/>
    <n v="1445985299"/>
    <x v="0"/>
    <n v="5"/>
    <x v="1"/>
    <x v="6"/>
    <n v="4.7"/>
    <x v="0"/>
    <x v="1"/>
    <x v="6"/>
  </r>
  <r>
    <n v="4087"/>
    <x v="4080"/>
    <x v="4079"/>
    <n v="9600"/>
    <n v="0"/>
    <x v="2"/>
    <x v="0"/>
    <x v="0"/>
    <n v="1468777786"/>
    <n v="1466185786"/>
    <x v="0"/>
    <n v="0"/>
    <x v="1"/>
    <x v="6"/>
    <n v="0"/>
    <x v="0"/>
    <x v="1"/>
    <x v="6"/>
  </r>
  <r>
    <n v="4088"/>
    <x v="4081"/>
    <x v="4080"/>
    <n v="2000"/>
    <n v="216"/>
    <x v="2"/>
    <x v="1"/>
    <x v="1"/>
    <n v="1421403960"/>
    <n v="1418827324"/>
    <x v="0"/>
    <n v="3"/>
    <x v="1"/>
    <x v="6"/>
    <n v="10.8"/>
    <x v="0"/>
    <x v="1"/>
    <x v="6"/>
  </r>
  <r>
    <n v="4089"/>
    <x v="4082"/>
    <x v="4081"/>
    <n v="5000"/>
    <n v="240"/>
    <x v="2"/>
    <x v="0"/>
    <x v="0"/>
    <n v="1433093700"/>
    <n v="1430242488"/>
    <x v="0"/>
    <n v="8"/>
    <x v="1"/>
    <x v="6"/>
    <n v="4.8"/>
    <x v="0"/>
    <x v="1"/>
    <x v="6"/>
  </r>
  <r>
    <n v="4090"/>
    <x v="4083"/>
    <x v="4082"/>
    <n v="1000"/>
    <n v="32"/>
    <x v="2"/>
    <x v="0"/>
    <x v="0"/>
    <n v="1438959600"/>
    <n v="1437754137"/>
    <x v="0"/>
    <n v="3"/>
    <x v="1"/>
    <x v="6"/>
    <n v="3.2"/>
    <x v="0"/>
    <x v="1"/>
    <x v="6"/>
  </r>
  <r>
    <n v="4091"/>
    <x v="4084"/>
    <x v="4083"/>
    <n v="1600"/>
    <n v="204"/>
    <x v="2"/>
    <x v="0"/>
    <x v="0"/>
    <n v="1421410151"/>
    <n v="1418818151"/>
    <x v="0"/>
    <n v="8"/>
    <x v="1"/>
    <x v="6"/>
    <n v="12.75"/>
    <x v="0"/>
    <x v="1"/>
    <x v="6"/>
  </r>
  <r>
    <n v="4092"/>
    <x v="4085"/>
    <x v="4084"/>
    <n v="110000"/>
    <n v="20"/>
    <x v="2"/>
    <x v="0"/>
    <x v="0"/>
    <n v="1428205247"/>
    <n v="1423024847"/>
    <x v="0"/>
    <n v="1"/>
    <x v="1"/>
    <x v="6"/>
    <n v="1.8181818181818181E-2"/>
    <x v="0"/>
    <x v="1"/>
    <x v="6"/>
  </r>
  <r>
    <n v="4093"/>
    <x v="4086"/>
    <x v="4085"/>
    <n v="2500"/>
    <n v="60"/>
    <x v="2"/>
    <x v="1"/>
    <x v="1"/>
    <n v="1440272093"/>
    <n v="1435088093"/>
    <x v="0"/>
    <n v="4"/>
    <x v="1"/>
    <x v="6"/>
    <n v="2.4"/>
    <x v="0"/>
    <x v="1"/>
    <x v="6"/>
  </r>
  <r>
    <n v="4094"/>
    <x v="4087"/>
    <x v="4086"/>
    <n v="2000"/>
    <n v="730"/>
    <x v="2"/>
    <x v="0"/>
    <x v="0"/>
    <n v="1413953940"/>
    <n v="1410141900"/>
    <x v="0"/>
    <n v="8"/>
    <x v="1"/>
    <x v="6"/>
    <n v="36.5"/>
    <x v="0"/>
    <x v="1"/>
    <x v="6"/>
  </r>
  <r>
    <n v="4095"/>
    <x v="4088"/>
    <x v="4087"/>
    <n v="30000"/>
    <n v="800"/>
    <x v="2"/>
    <x v="14"/>
    <x v="10"/>
    <n v="1482108350"/>
    <n v="1479516350"/>
    <x v="0"/>
    <n v="1"/>
    <x v="1"/>
    <x v="6"/>
    <n v="2.666666666666667"/>
    <x v="0"/>
    <x v="1"/>
    <x v="6"/>
  </r>
  <r>
    <n v="4096"/>
    <x v="4089"/>
    <x v="4088"/>
    <n v="3500"/>
    <n v="400"/>
    <x v="2"/>
    <x v="1"/>
    <x v="1"/>
    <n v="1488271860"/>
    <n v="1484484219"/>
    <x v="0"/>
    <n v="5"/>
    <x v="1"/>
    <x v="6"/>
    <n v="11.428571428571429"/>
    <x v="0"/>
    <x v="1"/>
    <x v="6"/>
  </r>
  <r>
    <n v="4097"/>
    <x v="4090"/>
    <x v="4089"/>
    <n v="10000"/>
    <n v="0"/>
    <x v="2"/>
    <x v="1"/>
    <x v="1"/>
    <n v="1454284500"/>
    <n v="1449431237"/>
    <x v="0"/>
    <n v="0"/>
    <x v="1"/>
    <x v="6"/>
    <n v="0"/>
    <x v="0"/>
    <x v="1"/>
    <x v="6"/>
  </r>
  <r>
    <n v="4098"/>
    <x v="4091"/>
    <x v="4090"/>
    <n v="75000"/>
    <n v="0"/>
    <x v="2"/>
    <x v="0"/>
    <x v="0"/>
    <n v="1465060797"/>
    <n v="1462468797"/>
    <x v="0"/>
    <n v="0"/>
    <x v="1"/>
    <x v="6"/>
    <n v="0"/>
    <x v="0"/>
    <x v="1"/>
    <x v="6"/>
  </r>
  <r>
    <n v="4099"/>
    <x v="4092"/>
    <x v="4091"/>
    <n v="4500"/>
    <n v="50"/>
    <x v="2"/>
    <x v="0"/>
    <x v="0"/>
    <n v="1472847873"/>
    <n v="1468959873"/>
    <x v="0"/>
    <n v="1"/>
    <x v="1"/>
    <x v="6"/>
    <n v="1.1111111111111112"/>
    <x v="0"/>
    <x v="1"/>
    <x v="6"/>
  </r>
  <r>
    <n v="4100"/>
    <x v="4093"/>
    <x v="4092"/>
    <n v="270"/>
    <n v="0"/>
    <x v="2"/>
    <x v="0"/>
    <x v="0"/>
    <n v="1414205990"/>
    <n v="1413341990"/>
    <x v="0"/>
    <n v="0"/>
    <x v="1"/>
    <x v="6"/>
    <n v="0"/>
    <x v="0"/>
    <x v="1"/>
    <x v="6"/>
  </r>
  <r>
    <n v="4101"/>
    <x v="4094"/>
    <x v="4093"/>
    <n v="600"/>
    <n v="0"/>
    <x v="2"/>
    <x v="0"/>
    <x v="0"/>
    <n v="1485380482"/>
    <n v="1482788482"/>
    <x v="0"/>
    <n v="0"/>
    <x v="1"/>
    <x v="6"/>
    <n v="0"/>
    <x v="0"/>
    <x v="1"/>
    <x v="6"/>
  </r>
  <r>
    <n v="4102"/>
    <x v="4095"/>
    <x v="4094"/>
    <n v="500"/>
    <n v="137"/>
    <x v="2"/>
    <x v="0"/>
    <x v="0"/>
    <n v="1463343673"/>
    <n v="1460751673"/>
    <x v="0"/>
    <n v="6"/>
    <x v="1"/>
    <x v="6"/>
    <n v="27.400000000000002"/>
    <x v="0"/>
    <x v="1"/>
    <x v="6"/>
  </r>
  <r>
    <n v="4103"/>
    <x v="4096"/>
    <x v="4095"/>
    <n v="1000"/>
    <n v="100"/>
    <x v="2"/>
    <x v="0"/>
    <x v="0"/>
    <n v="1440613920"/>
    <n v="1435953566"/>
    <x v="0"/>
    <n v="6"/>
    <x v="1"/>
    <x v="6"/>
    <n v="10"/>
    <x v="0"/>
    <x v="1"/>
    <x v="6"/>
  </r>
  <r>
    <n v="4104"/>
    <x v="4097"/>
    <x v="4096"/>
    <n v="3000"/>
    <n v="641"/>
    <x v="2"/>
    <x v="2"/>
    <x v="2"/>
    <n v="1477550434"/>
    <n v="1474958434"/>
    <x v="0"/>
    <n v="14"/>
    <x v="1"/>
    <x v="6"/>
    <n v="21.366666666666667"/>
    <x v="0"/>
    <x v="1"/>
    <x v="6"/>
  </r>
  <r>
    <n v="4105"/>
    <x v="4098"/>
    <x v="4097"/>
    <n v="33000"/>
    <n v="2300"/>
    <x v="2"/>
    <x v="14"/>
    <x v="10"/>
    <n v="1482711309"/>
    <n v="1479860109"/>
    <x v="0"/>
    <n v="6"/>
    <x v="1"/>
    <x v="6"/>
    <n v="6.9696969696969706"/>
    <x v="0"/>
    <x v="1"/>
    <x v="6"/>
  </r>
  <r>
    <n v="4106"/>
    <x v="4099"/>
    <x v="4098"/>
    <n v="5000"/>
    <n v="3530"/>
    <x v="2"/>
    <x v="0"/>
    <x v="0"/>
    <n v="1427936400"/>
    <n v="1424221866"/>
    <x v="0"/>
    <n v="33"/>
    <x v="1"/>
    <x v="6"/>
    <n v="70.599999999999994"/>
    <x v="0"/>
    <x v="1"/>
    <x v="6"/>
  </r>
  <r>
    <n v="4107"/>
    <x v="4100"/>
    <x v="4099"/>
    <n v="2000"/>
    <n v="41"/>
    <x v="2"/>
    <x v="0"/>
    <x v="0"/>
    <n v="1411596001"/>
    <n v="1409608801"/>
    <x v="0"/>
    <n v="4"/>
    <x v="1"/>
    <x v="6"/>
    <n v="2.0500000000000003"/>
    <x v="0"/>
    <x v="1"/>
    <x v="6"/>
  </r>
  <r>
    <n v="4108"/>
    <x v="4101"/>
    <x v="4100"/>
    <n v="3000"/>
    <n v="59"/>
    <x v="2"/>
    <x v="0"/>
    <x v="0"/>
    <n v="1488517200"/>
    <n v="1485909937"/>
    <x v="0"/>
    <n v="1"/>
    <x v="1"/>
    <x v="6"/>
    <n v="1.9666666666666666"/>
    <x v="0"/>
    <x v="1"/>
    <x v="6"/>
  </r>
  <r>
    <n v="4109"/>
    <x v="4102"/>
    <x v="4101"/>
    <n v="500"/>
    <n v="0"/>
    <x v="2"/>
    <x v="1"/>
    <x v="1"/>
    <n v="1448805404"/>
    <n v="1446209804"/>
    <x v="0"/>
    <n v="0"/>
    <x v="1"/>
    <x v="6"/>
    <n v="0"/>
    <x v="0"/>
    <x v="1"/>
    <x v="6"/>
  </r>
  <r>
    <n v="4110"/>
    <x v="4103"/>
    <x v="4102"/>
    <n v="300"/>
    <n v="86"/>
    <x v="2"/>
    <x v="1"/>
    <x v="1"/>
    <n v="1469113351"/>
    <n v="1463929351"/>
    <x v="0"/>
    <n v="6"/>
    <x v="1"/>
    <x v="6"/>
    <n v="28.666666666666668"/>
    <x v="0"/>
    <x v="1"/>
    <x v="6"/>
  </r>
  <r>
    <n v="4111"/>
    <x v="4104"/>
    <x v="4103"/>
    <n v="3000"/>
    <n v="94"/>
    <x v="2"/>
    <x v="0"/>
    <x v="0"/>
    <n v="1424747740"/>
    <n v="1422155740"/>
    <x v="0"/>
    <n v="6"/>
    <x v="1"/>
    <x v="6"/>
    <n v="3.1333333333333333"/>
    <x v="0"/>
    <x v="1"/>
    <x v="6"/>
  </r>
  <r>
    <n v="4112"/>
    <x v="4105"/>
    <x v="2849"/>
    <n v="2500"/>
    <n v="1"/>
    <x v="2"/>
    <x v="17"/>
    <x v="3"/>
    <n v="1456617600"/>
    <n v="1454280186"/>
    <x v="0"/>
    <n v="1"/>
    <x v="1"/>
    <x v="6"/>
    <n v="0.04"/>
    <x v="0"/>
    <x v="1"/>
    <x v="6"/>
  </r>
  <r>
    <n v="4113"/>
    <x v="4106"/>
    <x v="4104"/>
    <n v="1500"/>
    <n v="3"/>
    <x v="2"/>
    <x v="0"/>
    <x v="0"/>
    <n v="1452234840"/>
    <n v="1450619123"/>
    <x v="0"/>
    <n v="3"/>
    <x v="1"/>
    <x v="6"/>
    <n v="0.2"/>
    <x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D3D09-A14D-4E28-BBD3-BF127FA602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>
      <items count="2">
        <item x="0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6A95A-1BBB-446E-94B4-40373CF0507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57600-3259-4F0E-8F67-019C4F6D8CA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6B73B-D67B-4C00-817C-48E8B67425D9}">
  <dimension ref="A2:J18"/>
  <sheetViews>
    <sheetView workbookViewId="0">
      <selection activeCell="I24" sqref="I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0" width="8.88671875" style="18"/>
  </cols>
  <sheetData>
    <row r="2" spans="1:10" x14ac:dyDescent="0.3">
      <c r="A2" s="1" t="s">
        <v>8223</v>
      </c>
      <c r="B2" t="s">
        <v>8363</v>
      </c>
    </row>
    <row r="4" spans="1:10" x14ac:dyDescent="0.3">
      <c r="A4" s="1" t="s">
        <v>8366</v>
      </c>
      <c r="B4" s="1" t="s">
        <v>8362</v>
      </c>
    </row>
    <row r="5" spans="1:10" x14ac:dyDescent="0.3">
      <c r="A5" s="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s="18" t="s">
        <v>8402</v>
      </c>
      <c r="H5" s="18" t="s">
        <v>8403</v>
      </c>
      <c r="I5" s="18" t="s">
        <v>8222</v>
      </c>
      <c r="J5" s="18" t="s">
        <v>8219</v>
      </c>
    </row>
    <row r="6" spans="1:10" x14ac:dyDescent="0.3">
      <c r="A6" s="2" t="s">
        <v>8307</v>
      </c>
      <c r="B6" s="14">
        <v>40</v>
      </c>
      <c r="C6" s="14">
        <v>180</v>
      </c>
      <c r="D6" s="14"/>
      <c r="E6" s="14">
        <v>300</v>
      </c>
      <c r="F6" s="14">
        <v>520</v>
      </c>
      <c r="G6" s="18">
        <f>B6/$F6</f>
        <v>7.6923076923076927E-2</v>
      </c>
      <c r="H6" s="31">
        <f t="shared" ref="H6:J6" si="0">C6/$F6</f>
        <v>0.34615384615384615</v>
      </c>
      <c r="I6" s="18">
        <f t="shared" si="0"/>
        <v>0</v>
      </c>
      <c r="J6" s="31">
        <f t="shared" si="0"/>
        <v>0.57692307692307687</v>
      </c>
    </row>
    <row r="7" spans="1:10" x14ac:dyDescent="0.3">
      <c r="A7" s="2" t="s">
        <v>8333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  <c r="G7" s="18">
        <f t="shared" ref="G7:G14" si="1">B7/$F7</f>
        <v>0.1</v>
      </c>
      <c r="H7" s="26">
        <f t="shared" ref="H7:H14" si="2">C7/$F7</f>
        <v>0.7</v>
      </c>
      <c r="I7" s="18">
        <f t="shared" ref="I7:I14" si="3">D7/$F7</f>
        <v>0.03</v>
      </c>
      <c r="J7" s="18">
        <f t="shared" ref="J7:J14" si="4">E7/$F7</f>
        <v>0.17</v>
      </c>
    </row>
    <row r="8" spans="1:10" x14ac:dyDescent="0.3">
      <c r="A8" s="2" t="s">
        <v>8330</v>
      </c>
      <c r="B8" s="14"/>
      <c r="C8" s="14">
        <v>140</v>
      </c>
      <c r="D8" s="14"/>
      <c r="E8" s="14">
        <v>80</v>
      </c>
      <c r="F8" s="14">
        <v>220</v>
      </c>
      <c r="G8" s="18">
        <f t="shared" si="1"/>
        <v>0</v>
      </c>
      <c r="H8" s="27">
        <f t="shared" si="2"/>
        <v>0.63636363636363635</v>
      </c>
      <c r="I8" s="18">
        <f t="shared" si="3"/>
        <v>0</v>
      </c>
      <c r="J8" s="18">
        <f t="shared" si="4"/>
        <v>0.36363636363636365</v>
      </c>
    </row>
    <row r="9" spans="1:10" x14ac:dyDescent="0.3">
      <c r="A9" s="2" t="s">
        <v>8328</v>
      </c>
      <c r="B9" s="14">
        <v>24</v>
      </c>
      <c r="C9" s="14"/>
      <c r="D9" s="14"/>
      <c r="E9" s="14"/>
      <c r="F9" s="14">
        <v>24</v>
      </c>
      <c r="G9" s="32">
        <f t="shared" si="1"/>
        <v>1</v>
      </c>
      <c r="H9" s="18">
        <f t="shared" si="2"/>
        <v>0</v>
      </c>
      <c r="I9" s="18">
        <f t="shared" si="3"/>
        <v>0</v>
      </c>
      <c r="J9" s="18">
        <f t="shared" si="4"/>
        <v>0</v>
      </c>
    </row>
    <row r="10" spans="1:10" x14ac:dyDescent="0.3">
      <c r="A10" s="2" t="s">
        <v>8322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  <c r="G10" s="18">
        <f t="shared" si="1"/>
        <v>2.8571428571428571E-2</v>
      </c>
      <c r="H10" s="24">
        <f t="shared" si="2"/>
        <v>0.17142857142857143</v>
      </c>
      <c r="I10" s="18">
        <f t="shared" si="3"/>
        <v>2.8571428571428571E-2</v>
      </c>
      <c r="J10" s="24">
        <f t="shared" si="4"/>
        <v>0.77142857142857146</v>
      </c>
    </row>
    <row r="11" spans="1:10" x14ac:dyDescent="0.3">
      <c r="A11" s="2" t="s">
        <v>8335</v>
      </c>
      <c r="B11" s="14"/>
      <c r="C11" s="14">
        <v>117</v>
      </c>
      <c r="D11" s="14"/>
      <c r="E11" s="14">
        <v>103</v>
      </c>
      <c r="F11" s="14">
        <v>220</v>
      </c>
      <c r="G11" s="18">
        <f t="shared" si="1"/>
        <v>0</v>
      </c>
      <c r="H11" s="28">
        <f t="shared" si="2"/>
        <v>0.53181818181818186</v>
      </c>
      <c r="I11" s="18">
        <f t="shared" si="3"/>
        <v>0</v>
      </c>
      <c r="J11" s="18">
        <f t="shared" si="4"/>
        <v>0.4681818181818182</v>
      </c>
    </row>
    <row r="12" spans="1:10" x14ac:dyDescent="0.3">
      <c r="A12" s="2" t="s">
        <v>8319</v>
      </c>
      <c r="B12" s="14">
        <v>30</v>
      </c>
      <c r="C12" s="14">
        <v>127</v>
      </c>
      <c r="D12" s="14"/>
      <c r="E12" s="14">
        <v>80</v>
      </c>
      <c r="F12" s="14">
        <v>237</v>
      </c>
      <c r="G12" s="18">
        <f t="shared" si="1"/>
        <v>0.12658227848101267</v>
      </c>
      <c r="H12" s="28">
        <f t="shared" si="2"/>
        <v>0.53586497890295359</v>
      </c>
      <c r="I12" s="18">
        <f t="shared" si="3"/>
        <v>0</v>
      </c>
      <c r="J12" s="18">
        <f t="shared" si="4"/>
        <v>0.33755274261603374</v>
      </c>
    </row>
    <row r="13" spans="1:10" x14ac:dyDescent="0.3">
      <c r="A13" s="2" t="s">
        <v>8316</v>
      </c>
      <c r="B13" s="14">
        <v>178</v>
      </c>
      <c r="C13" s="14">
        <v>213</v>
      </c>
      <c r="D13" s="14"/>
      <c r="E13" s="14">
        <v>209</v>
      </c>
      <c r="F13" s="14">
        <v>600</v>
      </c>
      <c r="G13" s="30">
        <f t="shared" si="1"/>
        <v>0.29666666666666669</v>
      </c>
      <c r="H13" s="30">
        <f t="shared" si="2"/>
        <v>0.35499999999999998</v>
      </c>
      <c r="I13" s="18">
        <f t="shared" si="3"/>
        <v>0</v>
      </c>
      <c r="J13" s="30">
        <f t="shared" si="4"/>
        <v>0.34833333333333333</v>
      </c>
    </row>
    <row r="14" spans="1:10" x14ac:dyDescent="0.3">
      <c r="A14" s="2" t="s">
        <v>8314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  <c r="G14" s="18">
        <f t="shared" si="1"/>
        <v>2.6561378320172292E-2</v>
      </c>
      <c r="H14" s="29">
        <f t="shared" si="2"/>
        <v>0.35391241923905242</v>
      </c>
      <c r="I14" s="18">
        <f t="shared" si="3"/>
        <v>1.7229002153625269E-2</v>
      </c>
      <c r="J14" s="25">
        <f t="shared" si="4"/>
        <v>0.60229720028715006</v>
      </c>
    </row>
    <row r="15" spans="1:10" x14ac:dyDescent="0.3">
      <c r="A15" s="2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  <row r="17" spans="5:6" x14ac:dyDescent="0.3">
      <c r="E17" s="20"/>
      <c r="F17" s="20"/>
    </row>
    <row r="18" spans="5:6" x14ac:dyDescent="0.3">
      <c r="E18" s="20"/>
      <c r="F18" s="2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2ADB7-A885-4AB3-AA41-40E52E9D2DBA}">
  <dimension ref="A1:H13"/>
  <sheetViews>
    <sheetView topLeftCell="A8" workbookViewId="0">
      <selection activeCell="J15" sqref="J15"/>
    </sheetView>
  </sheetViews>
  <sheetFormatPr defaultRowHeight="14.4" x14ac:dyDescent="0.3"/>
  <cols>
    <col min="1" max="1" width="27.6640625" style="7" bestFit="1" customWidth="1"/>
    <col min="2" max="2" width="22" style="7" bestFit="1" customWidth="1"/>
    <col min="3" max="3" width="17.44140625" style="7" bestFit="1" customWidth="1"/>
    <col min="4" max="4" width="20.6640625" style="7" bestFit="1" customWidth="1"/>
    <col min="5" max="5" width="16.109375" style="7" bestFit="1" customWidth="1"/>
    <col min="6" max="6" width="25.44140625" style="33" bestFit="1" customWidth="1"/>
    <col min="7" max="7" width="20.77734375" style="7" bestFit="1" customWidth="1"/>
    <col min="8" max="8" width="28.6640625" style="33" bestFit="1" customWidth="1"/>
    <col min="9" max="16384" width="8.88671875" style="7"/>
  </cols>
  <sheetData>
    <row r="1" spans="1:8" s="37" customFormat="1" ht="18" x14ac:dyDescent="0.35">
      <c r="A1" s="36" t="s">
        <v>8380</v>
      </c>
      <c r="B1" s="37" t="s">
        <v>8381</v>
      </c>
      <c r="C1" s="37" t="s">
        <v>8382</v>
      </c>
      <c r="D1" s="37" t="s">
        <v>8383</v>
      </c>
      <c r="E1" s="37" t="s">
        <v>8384</v>
      </c>
      <c r="F1" s="38" t="s">
        <v>8385</v>
      </c>
      <c r="G1" s="37" t="s">
        <v>8386</v>
      </c>
      <c r="H1" s="38" t="s">
        <v>8404</v>
      </c>
    </row>
    <row r="2" spans="1:8" ht="15" x14ac:dyDescent="0.35">
      <c r="A2" s="34" t="s">
        <v>8387</v>
      </c>
      <c r="B2" s="7">
        <f>COUNTIFS(Sheet1!F:F,"successful",Sheet1!D:D,"&lt;1000")</f>
        <v>322</v>
      </c>
      <c r="C2" s="7">
        <f>COUNTIFS(Sheet1!F:F,"failed",Sheet1!D:D,"&lt;1000")</f>
        <v>113</v>
      </c>
      <c r="D2" s="7">
        <f>COUNTIFS(Sheet1!F:F,"canceled",Sheet1!D:D,"&lt;1000")</f>
        <v>18</v>
      </c>
      <c r="E2" s="7">
        <f>SUM(B2,C2,D2)</f>
        <v>453</v>
      </c>
      <c r="F2" s="35">
        <f>B2/E2</f>
        <v>0.71081677704194257</v>
      </c>
      <c r="G2" s="35">
        <f>C2/E2</f>
        <v>0.24944812362030905</v>
      </c>
      <c r="H2" s="35">
        <f>D2/E2</f>
        <v>3.9735099337748346E-2</v>
      </c>
    </row>
    <row r="3" spans="1:8" ht="15" x14ac:dyDescent="0.35">
      <c r="A3" s="34" t="s">
        <v>8388</v>
      </c>
      <c r="B3" s="7">
        <f>COUNTIFS(Sheet1!F:F,"successful",Sheet1!D:D,"&gt;=1000",Sheet1!D:D,"&lt;5000")</f>
        <v>932</v>
      </c>
      <c r="C3" s="7">
        <f>COUNTIFS(Sheet1!F:F,"failed",Sheet1!D:D,"&gt;=1000",Sheet1!D:D,"&lt;5000")</f>
        <v>420</v>
      </c>
      <c r="D3" s="7">
        <f>COUNTIFS(Sheet1!F:F,"canceled",Sheet1!D:D,"&gt;=1000",Sheet1!D:D,"&lt;5000")</f>
        <v>60</v>
      </c>
      <c r="E3" s="7">
        <f t="shared" ref="E3:E13" si="0">SUM(B3,C3,D3)</f>
        <v>1412</v>
      </c>
      <c r="F3" s="35">
        <f t="shared" ref="F3:F13" si="1">B3/E3</f>
        <v>0.66005665722379603</v>
      </c>
      <c r="G3" s="35">
        <f t="shared" ref="G3:G13" si="2">C3/E3</f>
        <v>0.29745042492917845</v>
      </c>
      <c r="H3" s="35">
        <f t="shared" ref="H3:H13" si="3">D3/E3</f>
        <v>4.2492917847025496E-2</v>
      </c>
    </row>
    <row r="4" spans="1:8" ht="15" x14ac:dyDescent="0.35">
      <c r="A4" s="34" t="s">
        <v>8389</v>
      </c>
      <c r="B4" s="7">
        <f>COUNTIFS(Sheet1!F:F,"successful",Sheet1!D:D,"&gt;=5000",Sheet1!D:D,"&lt;10000")</f>
        <v>381</v>
      </c>
      <c r="C4" s="7">
        <f>COUNTIFS(Sheet1!F:F,"failed",Sheet1!D:D,"&gt;=5000",Sheet1!D:D,"&lt;10000")</f>
        <v>283</v>
      </c>
      <c r="D4" s="7">
        <f>COUNTIFS(Sheet1!F:F,"canceled",Sheet1!D:D,"&gt;=5000",Sheet1!D:D,"&lt;10000")</f>
        <v>52</v>
      </c>
      <c r="E4" s="7">
        <f t="shared" si="0"/>
        <v>716</v>
      </c>
      <c r="F4" s="35">
        <f t="shared" si="1"/>
        <v>0.53212290502793291</v>
      </c>
      <c r="G4" s="35">
        <f t="shared" si="2"/>
        <v>0.39525139664804471</v>
      </c>
      <c r="H4" s="35">
        <f t="shared" si="3"/>
        <v>7.2625698324022353E-2</v>
      </c>
    </row>
    <row r="5" spans="1:8" ht="15" x14ac:dyDescent="0.35">
      <c r="A5" s="34" t="s">
        <v>8390</v>
      </c>
      <c r="B5" s="7">
        <f>COUNTIFS(Sheet1!F:F,"successful",Sheet1!D:D,"&gt;=10000",Sheet1!D:D,"&lt;15000")</f>
        <v>168</v>
      </c>
      <c r="C5" s="7">
        <f>COUNTIFS(Sheet1!F:F,"failed",Sheet1!D:D,"&gt;=10000",Sheet1!D:D,"&lt;15000")</f>
        <v>144</v>
      </c>
      <c r="D5" s="7">
        <f>COUNTIFS(Sheet1!F:F,"canceled",Sheet1!D:D,"&gt;=10000",Sheet1!D:D,"&lt;15000")</f>
        <v>40</v>
      </c>
      <c r="E5" s="7">
        <f t="shared" si="0"/>
        <v>352</v>
      </c>
      <c r="F5" s="35">
        <f t="shared" si="1"/>
        <v>0.47727272727272729</v>
      </c>
      <c r="G5" s="35">
        <f t="shared" si="2"/>
        <v>0.40909090909090912</v>
      </c>
      <c r="H5" s="35">
        <f t="shared" si="3"/>
        <v>0.11363636363636363</v>
      </c>
    </row>
    <row r="6" spans="1:8" ht="15" x14ac:dyDescent="0.35">
      <c r="A6" s="34" t="s">
        <v>8391</v>
      </c>
      <c r="B6" s="7">
        <f>COUNTIFS(Sheet1!F:F,"successful",Sheet1!D:D,"&gt;=15000",Sheet1!D:D,"&lt;20000")</f>
        <v>94</v>
      </c>
      <c r="C6" s="7">
        <f>COUNTIFS(Sheet1!F:F,"failed",Sheet1!D:D,"&gt;=15000",Sheet1!D:D,"&lt;20000")</f>
        <v>90</v>
      </c>
      <c r="D6" s="7">
        <f>COUNTIFS(Sheet1!F:F,"canceled",Sheet1!D:D,"&gt;=15000",Sheet1!D:D,"&lt;20000")</f>
        <v>17</v>
      </c>
      <c r="E6" s="7">
        <f t="shared" si="0"/>
        <v>201</v>
      </c>
      <c r="F6" s="35">
        <f t="shared" si="1"/>
        <v>0.46766169154228854</v>
      </c>
      <c r="G6" s="35">
        <f t="shared" si="2"/>
        <v>0.44776119402985076</v>
      </c>
      <c r="H6" s="35">
        <f t="shared" si="3"/>
        <v>8.45771144278607E-2</v>
      </c>
    </row>
    <row r="7" spans="1:8" ht="15" x14ac:dyDescent="0.35">
      <c r="A7" s="34" t="s">
        <v>8392</v>
      </c>
      <c r="B7" s="7">
        <f>COUNTIFS(Sheet1!F:F,"successful",Sheet1!D:D,"&gt;=20000",Sheet1!D:D,"&lt;25000")</f>
        <v>62</v>
      </c>
      <c r="C7" s="7">
        <f>COUNTIFS(Sheet1!F:F,"failed",Sheet1!D:D,"&gt;=20000",Sheet1!D:D,"&lt;25000")</f>
        <v>72</v>
      </c>
      <c r="D7" s="7">
        <f>COUNTIFS(Sheet1!F:F,"canceled",Sheet1!D:D,"&gt;=20000",Sheet1!D:D,"&lt;25000")</f>
        <v>14</v>
      </c>
      <c r="E7" s="7">
        <f t="shared" si="0"/>
        <v>148</v>
      </c>
      <c r="F7" s="35">
        <f t="shared" si="1"/>
        <v>0.41891891891891891</v>
      </c>
      <c r="G7" s="35">
        <f t="shared" si="2"/>
        <v>0.48648648648648651</v>
      </c>
      <c r="H7" s="35">
        <f t="shared" si="3"/>
        <v>9.45945945945946E-2</v>
      </c>
    </row>
    <row r="8" spans="1:8" ht="15" x14ac:dyDescent="0.35">
      <c r="A8" s="34" t="s">
        <v>8393</v>
      </c>
      <c r="B8" s="7">
        <f>COUNTIFS(Sheet1!F:F,"successful",Sheet1!D:D,"&gt;=25000",Sheet1!D:D,"&lt;30000")</f>
        <v>55</v>
      </c>
      <c r="C8" s="7">
        <f>COUNTIFS(Sheet1!F:F,"failed",Sheet1!D:D,"&gt;=25000",Sheet1!D:D,"&lt;30000")</f>
        <v>64</v>
      </c>
      <c r="D8" s="7">
        <f>COUNTIFS(Sheet1!F:F,"canceled",Sheet1!D:D,"&gt;=25000",Sheet1!D:D,"&lt;30000")</f>
        <v>18</v>
      </c>
      <c r="E8" s="7">
        <f t="shared" si="0"/>
        <v>137</v>
      </c>
      <c r="F8" s="35">
        <f t="shared" si="1"/>
        <v>0.40145985401459855</v>
      </c>
      <c r="G8" s="35">
        <f t="shared" si="2"/>
        <v>0.46715328467153283</v>
      </c>
      <c r="H8" s="35">
        <f t="shared" si="3"/>
        <v>0.13138686131386862</v>
      </c>
    </row>
    <row r="9" spans="1:8" ht="15" x14ac:dyDescent="0.35">
      <c r="A9" s="34" t="s">
        <v>8394</v>
      </c>
      <c r="B9" s="7">
        <f>COUNTIFS(Sheet1!F:F,"successful",Sheet1!D:D,"&gt;=30000",Sheet1!D:D,"&lt;35000")</f>
        <v>32</v>
      </c>
      <c r="C9" s="7">
        <f>COUNTIFS(Sheet1!F:F,"failed",Sheet1!D:D,"&gt;=30000",Sheet1!D:D,"&lt;35000")</f>
        <v>37</v>
      </c>
      <c r="D9" s="7">
        <f>COUNTIFS(Sheet1!F:F,"canceled",Sheet1!D:D,"&gt;=30000",Sheet1!D:D,"&lt;35000")</f>
        <v>13</v>
      </c>
      <c r="E9" s="7">
        <f t="shared" si="0"/>
        <v>82</v>
      </c>
      <c r="F9" s="35">
        <f t="shared" si="1"/>
        <v>0.3902439024390244</v>
      </c>
      <c r="G9" s="35">
        <f t="shared" si="2"/>
        <v>0.45121951219512196</v>
      </c>
      <c r="H9" s="35">
        <f t="shared" si="3"/>
        <v>0.15853658536585366</v>
      </c>
    </row>
    <row r="10" spans="1:8" ht="15" x14ac:dyDescent="0.35">
      <c r="A10" s="34" t="s">
        <v>8395</v>
      </c>
      <c r="B10" s="7">
        <f>COUNTIFS(Sheet1!F:F,"successful",Sheet1!D:D,"&gt;=35000",Sheet1!D:D,"&lt;40000")</f>
        <v>26</v>
      </c>
      <c r="C10" s="7">
        <f>COUNTIFS(Sheet1!F:F,"failed",Sheet1!D:D,"&gt;=35000",Sheet1!D:D,"&lt;40000")</f>
        <v>22</v>
      </c>
      <c r="D10" s="7">
        <f>COUNTIFS(Sheet1!F:F,"canceled",Sheet1!D:D,"&gt;=35000",Sheet1!D:D,"&lt;40000")</f>
        <v>7</v>
      </c>
      <c r="E10" s="7">
        <f t="shared" si="0"/>
        <v>55</v>
      </c>
      <c r="F10" s="35">
        <f t="shared" si="1"/>
        <v>0.47272727272727272</v>
      </c>
      <c r="G10" s="35">
        <f t="shared" si="2"/>
        <v>0.4</v>
      </c>
      <c r="H10" s="35">
        <f t="shared" si="3"/>
        <v>0.12727272727272726</v>
      </c>
    </row>
    <row r="11" spans="1:8" ht="15" x14ac:dyDescent="0.35">
      <c r="A11" s="34" t="s">
        <v>8396</v>
      </c>
      <c r="B11" s="7">
        <f>COUNTIFS(Sheet1!F:F,"successful",Sheet1!D:D,"&gt;=40000",Sheet1!D:D,"&lt;45000")</f>
        <v>21</v>
      </c>
      <c r="C11" s="7">
        <f>COUNTIFS(Sheet1!F:F,"failed",Sheet1!D:D,"&gt;=40000",Sheet1!D:D,"&lt;45000")</f>
        <v>16</v>
      </c>
      <c r="D11" s="7">
        <f>COUNTIFS(Sheet1!F:F,"canceled",Sheet1!D:D,"&gt;=40000",Sheet1!D:D,"&lt;45000")</f>
        <v>6</v>
      </c>
      <c r="E11" s="7">
        <f t="shared" si="0"/>
        <v>43</v>
      </c>
      <c r="F11" s="35">
        <f t="shared" si="1"/>
        <v>0.48837209302325579</v>
      </c>
      <c r="G11" s="35">
        <f t="shared" si="2"/>
        <v>0.37209302325581395</v>
      </c>
      <c r="H11" s="35">
        <f t="shared" si="3"/>
        <v>0.13953488372093023</v>
      </c>
    </row>
    <row r="12" spans="1:8" ht="15" x14ac:dyDescent="0.35">
      <c r="A12" s="34" t="s">
        <v>8397</v>
      </c>
      <c r="B12" s="7">
        <f>COUNTIFS(Sheet1!F:F,"successful",Sheet1!D:D,"&gt;=45000",Sheet1!D:D,"&lt;50000")</f>
        <v>6</v>
      </c>
      <c r="C12" s="7">
        <f>COUNTIFS(Sheet1!F:F,"failed",Sheet1!D:D,"&gt;=45000",Sheet1!D:D,"&lt;50000")</f>
        <v>11</v>
      </c>
      <c r="D12" s="7">
        <f>COUNTIFS(Sheet1!F:F,"canceled",Sheet1!D:D,"&gt;=45000",Sheet1!D:D,"&lt;50000")</f>
        <v>4</v>
      </c>
      <c r="E12" s="7">
        <f t="shared" si="0"/>
        <v>21</v>
      </c>
      <c r="F12" s="35">
        <f t="shared" si="1"/>
        <v>0.2857142857142857</v>
      </c>
      <c r="G12" s="35">
        <f t="shared" si="2"/>
        <v>0.52380952380952384</v>
      </c>
      <c r="H12" s="35">
        <f t="shared" si="3"/>
        <v>0.19047619047619047</v>
      </c>
    </row>
    <row r="13" spans="1:8" ht="15" x14ac:dyDescent="0.35">
      <c r="A13" s="34" t="s">
        <v>8398</v>
      </c>
      <c r="B13" s="7">
        <f>COUNTIFS(Sheet1!F:F,"successful",Sheet1!D:D,"&gt;=50000")</f>
        <v>86</v>
      </c>
      <c r="C13" s="7">
        <f>COUNTIFS(Sheet1!F:F,"failed",Sheet1!D:D,"&gt;=50000")</f>
        <v>258</v>
      </c>
      <c r="D13" s="7">
        <f>COUNTIFS(Sheet1!F:F,"canceled",Sheet1!D:D,"&gt;=50000")</f>
        <v>100</v>
      </c>
      <c r="E13" s="7">
        <f t="shared" si="0"/>
        <v>444</v>
      </c>
      <c r="F13" s="35">
        <f t="shared" si="1"/>
        <v>0.19369369369369369</v>
      </c>
      <c r="G13" s="35">
        <f t="shared" si="2"/>
        <v>0.58108108108108103</v>
      </c>
      <c r="H13" s="35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45AE5-90B5-46D8-97C3-A573581CB10A}">
  <dimension ref="A1:F47"/>
  <sheetViews>
    <sheetView workbookViewId="0">
      <selection activeCell="F1" sqref="F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" t="s">
        <v>8223</v>
      </c>
      <c r="B1" t="s">
        <v>8363</v>
      </c>
    </row>
    <row r="2" spans="1:6" x14ac:dyDescent="0.3">
      <c r="A2" s="1" t="s">
        <v>8357</v>
      </c>
      <c r="B2" t="s">
        <v>8363</v>
      </c>
    </row>
    <row r="4" spans="1:6" x14ac:dyDescent="0.3">
      <c r="A4" s="1" t="s">
        <v>8366</v>
      </c>
      <c r="B4" s="1" t="s">
        <v>8362</v>
      </c>
    </row>
    <row r="5" spans="1:6" x14ac:dyDescent="0.3">
      <c r="A5" s="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2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3">
      <c r="A7" s="2" t="s">
        <v>8341</v>
      </c>
      <c r="B7" s="14">
        <v>20</v>
      </c>
      <c r="C7" s="14"/>
      <c r="D7" s="14"/>
      <c r="E7" s="14"/>
      <c r="F7" s="14">
        <v>20</v>
      </c>
    </row>
    <row r="8" spans="1:6" x14ac:dyDescent="0.3">
      <c r="A8" s="2" t="s">
        <v>8329</v>
      </c>
      <c r="B8" s="14">
        <v>24</v>
      </c>
      <c r="C8" s="14"/>
      <c r="D8" s="14"/>
      <c r="E8" s="14"/>
      <c r="F8" s="14">
        <v>24</v>
      </c>
    </row>
    <row r="9" spans="1:6" x14ac:dyDescent="0.3">
      <c r="A9" s="2" t="s">
        <v>8355</v>
      </c>
      <c r="B9" s="14"/>
      <c r="C9" s="14">
        <v>40</v>
      </c>
      <c r="D9" s="14"/>
      <c r="E9" s="14"/>
      <c r="F9" s="14">
        <v>40</v>
      </c>
    </row>
    <row r="10" spans="1:6" x14ac:dyDescent="0.3">
      <c r="A10" s="2" t="s">
        <v>8351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2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2" t="s">
        <v>8311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2" t="s">
        <v>8327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2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2" t="s">
        <v>8321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2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2" t="s">
        <v>8345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2" t="s">
        <v>8346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2" t="s">
        <v>8326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2" t="s">
        <v>8325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2" t="s">
        <v>8353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2" t="s">
        <v>8324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2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2" t="s">
        <v>8356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2" t="s">
        <v>8340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2" t="s">
        <v>8320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2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2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2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2" t="s">
        <v>8315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2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2" t="s">
        <v>8339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2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2" t="s">
        <v>8323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2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2" t="s">
        <v>8309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2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2" t="s">
        <v>8352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2" t="s">
        <v>8354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2" t="s">
        <v>8348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2" t="s">
        <v>8308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2" t="s">
        <v>8338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2" t="s">
        <v>8331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2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2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2" t="s">
        <v>8337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2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212B6-F7F1-4C8F-A4E8-1403CFA608D0}">
  <dimension ref="A1:H18"/>
  <sheetViews>
    <sheetView zoomScaleNormal="100" workbookViewId="0">
      <selection activeCell="G6" sqref="G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9.88671875" bestFit="1" customWidth="1"/>
    <col min="7" max="7" width="7.21875" bestFit="1" customWidth="1"/>
    <col min="8" max="8" width="10.77734375" bestFit="1" customWidth="1"/>
  </cols>
  <sheetData>
    <row r="1" spans="1:8" x14ac:dyDescent="0.3">
      <c r="A1" s="1" t="s">
        <v>8357</v>
      </c>
      <c r="B1" t="s">
        <v>8363</v>
      </c>
    </row>
    <row r="2" spans="1:8" x14ac:dyDescent="0.3">
      <c r="A2" s="1" t="s">
        <v>8379</v>
      </c>
      <c r="B2" t="s">
        <v>8363</v>
      </c>
    </row>
    <row r="4" spans="1:8" x14ac:dyDescent="0.3">
      <c r="A4" s="1" t="s">
        <v>8366</v>
      </c>
      <c r="B4" s="1" t="s">
        <v>8362</v>
      </c>
    </row>
    <row r="5" spans="1:8" x14ac:dyDescent="0.3">
      <c r="A5" s="1" t="s">
        <v>8360</v>
      </c>
      <c r="B5" t="s">
        <v>8220</v>
      </c>
      <c r="C5" t="s">
        <v>8221</v>
      </c>
      <c r="D5" t="s">
        <v>8219</v>
      </c>
      <c r="E5" t="s">
        <v>8361</v>
      </c>
      <c r="F5" t="s">
        <v>8399</v>
      </c>
      <c r="G5" t="s">
        <v>8400</v>
      </c>
      <c r="H5" t="s">
        <v>8401</v>
      </c>
    </row>
    <row r="6" spans="1:8" x14ac:dyDescent="0.3">
      <c r="A6" s="16" t="s">
        <v>8372</v>
      </c>
      <c r="B6" s="14">
        <v>34</v>
      </c>
      <c r="C6" s="14">
        <v>149</v>
      </c>
      <c r="D6" s="14">
        <v>182</v>
      </c>
      <c r="E6" s="14">
        <v>365</v>
      </c>
      <c r="F6" s="20">
        <f>B6/$E6</f>
        <v>9.3150684931506855E-2</v>
      </c>
      <c r="G6" s="20">
        <f t="shared" ref="G6:G17" si="0">C6/$E6</f>
        <v>0.40821917808219177</v>
      </c>
      <c r="H6" s="20">
        <f t="shared" ref="H6:H17" si="1">D6/$E6</f>
        <v>0.49863013698630138</v>
      </c>
    </row>
    <row r="7" spans="1:8" x14ac:dyDescent="0.3">
      <c r="A7" s="16" t="s">
        <v>8373</v>
      </c>
      <c r="B7" s="14">
        <v>27</v>
      </c>
      <c r="C7" s="14">
        <v>106</v>
      </c>
      <c r="D7" s="14">
        <v>202</v>
      </c>
      <c r="E7" s="14">
        <v>335</v>
      </c>
      <c r="F7" s="20">
        <f t="shared" ref="F7:F17" si="2">B7/$E7</f>
        <v>8.0597014925373134E-2</v>
      </c>
      <c r="G7" s="20">
        <f t="shared" si="0"/>
        <v>0.31641791044776119</v>
      </c>
      <c r="H7" s="21">
        <f t="shared" si="1"/>
        <v>0.60298507462686568</v>
      </c>
    </row>
    <row r="8" spans="1:8" x14ac:dyDescent="0.3">
      <c r="A8" s="16" t="s">
        <v>8374</v>
      </c>
      <c r="B8" s="14">
        <v>28</v>
      </c>
      <c r="C8" s="14">
        <v>108</v>
      </c>
      <c r="D8" s="14">
        <v>180</v>
      </c>
      <c r="E8" s="14">
        <v>316</v>
      </c>
      <c r="F8" s="20">
        <f t="shared" si="2"/>
        <v>8.8607594936708861E-2</v>
      </c>
      <c r="G8" s="20">
        <f t="shared" si="0"/>
        <v>0.34177215189873417</v>
      </c>
      <c r="H8" s="23">
        <f t="shared" si="1"/>
        <v>0.569620253164557</v>
      </c>
    </row>
    <row r="9" spans="1:8" x14ac:dyDescent="0.3">
      <c r="A9" s="16" t="s">
        <v>8375</v>
      </c>
      <c r="B9" s="14">
        <v>27</v>
      </c>
      <c r="C9" s="14">
        <v>102</v>
      </c>
      <c r="D9" s="14">
        <v>192</v>
      </c>
      <c r="E9" s="14">
        <v>321</v>
      </c>
      <c r="F9" s="20">
        <f t="shared" si="2"/>
        <v>8.4112149532710276E-2</v>
      </c>
      <c r="G9" s="20">
        <f t="shared" si="0"/>
        <v>0.31775700934579437</v>
      </c>
      <c r="H9" s="21">
        <f t="shared" si="1"/>
        <v>0.59813084112149528</v>
      </c>
    </row>
    <row r="10" spans="1:8" x14ac:dyDescent="0.3">
      <c r="A10" s="16" t="s">
        <v>8376</v>
      </c>
      <c r="B10" s="14">
        <v>26</v>
      </c>
      <c r="C10" s="14">
        <v>126</v>
      </c>
      <c r="D10" s="14">
        <v>234</v>
      </c>
      <c r="E10" s="14">
        <v>386</v>
      </c>
      <c r="F10" s="20">
        <f t="shared" si="2"/>
        <v>6.7357512953367879E-2</v>
      </c>
      <c r="G10" s="20">
        <f t="shared" si="0"/>
        <v>0.32642487046632124</v>
      </c>
      <c r="H10" s="21">
        <f t="shared" si="1"/>
        <v>0.60621761658031093</v>
      </c>
    </row>
    <row r="11" spans="1:8" x14ac:dyDescent="0.3">
      <c r="A11" s="16" t="s">
        <v>8377</v>
      </c>
      <c r="B11" s="14">
        <v>27</v>
      </c>
      <c r="C11" s="14">
        <v>147</v>
      </c>
      <c r="D11" s="14">
        <v>211</v>
      </c>
      <c r="E11" s="14">
        <v>385</v>
      </c>
      <c r="F11" s="20">
        <f t="shared" si="2"/>
        <v>7.0129870129870125E-2</v>
      </c>
      <c r="G11" s="20">
        <f t="shared" si="0"/>
        <v>0.38181818181818183</v>
      </c>
      <c r="H11" s="23">
        <f t="shared" si="1"/>
        <v>0.54805194805194801</v>
      </c>
    </row>
    <row r="12" spans="1:8" x14ac:dyDescent="0.3">
      <c r="A12" s="16" t="s">
        <v>8378</v>
      </c>
      <c r="B12" s="14">
        <v>43</v>
      </c>
      <c r="C12" s="14">
        <v>150</v>
      </c>
      <c r="D12" s="14">
        <v>194</v>
      </c>
      <c r="E12" s="14">
        <v>387</v>
      </c>
      <c r="F12" s="20">
        <f t="shared" si="2"/>
        <v>0.1111111111111111</v>
      </c>
      <c r="G12" s="20">
        <f t="shared" si="0"/>
        <v>0.38759689922480622</v>
      </c>
      <c r="H12" s="20">
        <f t="shared" si="1"/>
        <v>0.50129198966408273</v>
      </c>
    </row>
    <row r="13" spans="1:8" x14ac:dyDescent="0.3">
      <c r="A13" s="16" t="s">
        <v>8367</v>
      </c>
      <c r="B13" s="14">
        <v>33</v>
      </c>
      <c r="C13" s="14">
        <v>134</v>
      </c>
      <c r="D13" s="14">
        <v>166</v>
      </c>
      <c r="E13" s="14">
        <v>333</v>
      </c>
      <c r="F13" s="20">
        <f t="shared" si="2"/>
        <v>9.90990990990991E-2</v>
      </c>
      <c r="G13" s="20">
        <f t="shared" si="0"/>
        <v>0.40240240240240238</v>
      </c>
      <c r="H13" s="20">
        <f t="shared" si="1"/>
        <v>0.49849849849849848</v>
      </c>
    </row>
    <row r="14" spans="1:8" x14ac:dyDescent="0.3">
      <c r="A14" s="16" t="s">
        <v>8368</v>
      </c>
      <c r="B14" s="14">
        <v>24</v>
      </c>
      <c r="C14" s="14">
        <v>127</v>
      </c>
      <c r="D14" s="14">
        <v>147</v>
      </c>
      <c r="E14" s="14">
        <v>298</v>
      </c>
      <c r="F14" s="20">
        <f t="shared" si="2"/>
        <v>8.0536912751677847E-2</v>
      </c>
      <c r="G14" s="20">
        <f t="shared" si="0"/>
        <v>0.4261744966442953</v>
      </c>
      <c r="H14" s="22">
        <f t="shared" si="1"/>
        <v>0.49328859060402686</v>
      </c>
    </row>
    <row r="15" spans="1:8" x14ac:dyDescent="0.3">
      <c r="A15" s="16" t="s">
        <v>8369</v>
      </c>
      <c r="B15" s="14">
        <v>20</v>
      </c>
      <c r="C15" s="14">
        <v>149</v>
      </c>
      <c r="D15" s="14">
        <v>183</v>
      </c>
      <c r="E15" s="14">
        <v>352</v>
      </c>
      <c r="F15" s="20">
        <f t="shared" si="2"/>
        <v>5.6818181818181816E-2</v>
      </c>
      <c r="G15" s="20">
        <f t="shared" si="0"/>
        <v>0.42329545454545453</v>
      </c>
      <c r="H15" s="22">
        <f t="shared" si="1"/>
        <v>0.51988636363636365</v>
      </c>
    </row>
    <row r="16" spans="1:8" x14ac:dyDescent="0.3">
      <c r="A16" s="16" t="s">
        <v>8370</v>
      </c>
      <c r="B16" s="14">
        <v>37</v>
      </c>
      <c r="C16" s="14">
        <v>114</v>
      </c>
      <c r="D16" s="14">
        <v>183</v>
      </c>
      <c r="E16" s="14">
        <v>334</v>
      </c>
      <c r="F16" s="20">
        <f t="shared" si="2"/>
        <v>0.11077844311377245</v>
      </c>
      <c r="G16" s="20">
        <f t="shared" si="0"/>
        <v>0.3413173652694611</v>
      </c>
      <c r="H16" s="23">
        <f t="shared" si="1"/>
        <v>0.54790419161676651</v>
      </c>
    </row>
    <row r="17" spans="1:8" x14ac:dyDescent="0.3">
      <c r="A17" s="16" t="s">
        <v>8371</v>
      </c>
      <c r="B17" s="14">
        <v>23</v>
      </c>
      <c r="C17" s="14">
        <v>118</v>
      </c>
      <c r="D17" s="14">
        <v>111</v>
      </c>
      <c r="E17" s="14">
        <v>252</v>
      </c>
      <c r="F17" s="20">
        <f t="shared" si="2"/>
        <v>9.1269841269841265E-2</v>
      </c>
      <c r="G17" s="22">
        <f t="shared" si="0"/>
        <v>0.46825396825396826</v>
      </c>
      <c r="H17" s="22">
        <f t="shared" si="1"/>
        <v>0.44047619047619047</v>
      </c>
    </row>
    <row r="18" spans="1:8" x14ac:dyDescent="0.3">
      <c r="A18" s="16" t="s">
        <v>8361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T4115"/>
  <sheetViews>
    <sheetView tabSelected="1" topLeftCell="G1" zoomScale="80" zoomScaleNormal="80" workbookViewId="0">
      <selection activeCell="H1" sqref="H1"/>
    </sheetView>
  </sheetViews>
  <sheetFormatPr defaultRowHeight="14.4" x14ac:dyDescent="0.3"/>
  <cols>
    <col min="1" max="1" width="9.44140625" style="7" bestFit="1" customWidth="1"/>
    <col min="2" max="2" width="40.109375" style="8" bestFit="1" customWidth="1"/>
    <col min="3" max="3" width="43.77734375" style="8" bestFit="1" customWidth="1"/>
    <col min="4" max="4" width="15.77734375" style="13" bestFit="1" customWidth="1"/>
    <col min="5" max="5" width="20" style="13" bestFit="1" customWidth="1"/>
    <col min="6" max="6" width="13.77734375" style="7" bestFit="1" customWidth="1"/>
    <col min="7" max="7" width="17.44140625" style="7" bestFit="1" customWidth="1"/>
    <col min="8" max="9" width="19" style="7" bestFit="1" customWidth="1"/>
    <col min="10" max="10" width="24.33203125" style="7" bestFit="1" customWidth="1"/>
    <col min="11" max="11" width="20.6640625" style="7" bestFit="1" customWidth="1"/>
    <col min="12" max="12" width="27.6640625" style="7" bestFit="1" customWidth="1"/>
    <col min="13" max="13" width="19.109375" style="7" bestFit="1" customWidth="1"/>
    <col min="14" max="14" width="45.21875" style="7" bestFit="1" customWidth="1"/>
    <col min="15" max="15" width="25.77734375" bestFit="1" customWidth="1"/>
    <col min="16" max="16" width="22.33203125" style="7" bestFit="1" customWidth="1"/>
    <col min="17" max="17" width="18.88671875" style="7" bestFit="1" customWidth="1"/>
    <col min="18" max="18" width="25" style="7" bestFit="1" customWidth="1"/>
    <col min="19" max="20" width="39.5546875" style="7" bestFit="1" customWidth="1"/>
    <col min="21" max="16384" width="8.88671875" style="7"/>
  </cols>
  <sheetData>
    <row r="1" spans="1:20" s="6" customFormat="1" ht="23.4" x14ac:dyDescent="0.45">
      <c r="A1" s="3" t="s">
        <v>0</v>
      </c>
      <c r="B1" s="4" t="s">
        <v>1</v>
      </c>
      <c r="C1" s="4" t="s">
        <v>4110</v>
      </c>
      <c r="D1" s="12" t="s">
        <v>8216</v>
      </c>
      <c r="E1" s="12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17" t="s">
        <v>8306</v>
      </c>
      <c r="P1" s="5" t="s">
        <v>8359</v>
      </c>
      <c r="Q1" s="3" t="s">
        <v>8357</v>
      </c>
      <c r="R1" s="3" t="s">
        <v>8358</v>
      </c>
      <c r="S1" s="3" t="s">
        <v>8364</v>
      </c>
      <c r="T1" s="3" t="s">
        <v>8365</v>
      </c>
    </row>
    <row r="2" spans="1:20" ht="43.2" x14ac:dyDescent="0.3">
      <c r="A2" s="7">
        <v>0</v>
      </c>
      <c r="B2" s="8" t="s">
        <v>2</v>
      </c>
      <c r="C2" s="8" t="s">
        <v>4111</v>
      </c>
      <c r="D2" s="13">
        <v>8500</v>
      </c>
      <c r="E2" s="13">
        <v>11633</v>
      </c>
      <c r="F2" s="7" t="s">
        <v>8219</v>
      </c>
      <c r="G2" s="7" t="s">
        <v>8224</v>
      </c>
      <c r="H2" s="7" t="s">
        <v>8246</v>
      </c>
      <c r="I2" s="10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19">
        <f>E2/D2*100</f>
        <v>136.85882352941178</v>
      </c>
      <c r="P2" s="11">
        <f>E2/L2</f>
        <v>63.917582417582416</v>
      </c>
      <c r="Q2" s="7" t="str">
        <f>LEFT(N2, SEARCH("/",N2,1)-1)</f>
        <v>film &amp; video</v>
      </c>
      <c r="R2" s="7" t="str">
        <f>RIGHT(N2,LEN(N2)-SEARCH("/",N2,1))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 s="7">
        <v>1</v>
      </c>
      <c r="B3" s="8" t="s">
        <v>3</v>
      </c>
      <c r="C3" s="8" t="s">
        <v>4112</v>
      </c>
      <c r="D3" s="13">
        <v>10275</v>
      </c>
      <c r="E3" s="13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19">
        <f t="shared" ref="O3:O66" si="0">E3/D3*100</f>
        <v>142.60827250608273</v>
      </c>
      <c r="P3" s="11">
        <f t="shared" ref="P3:P66" si="1">E3/L3</f>
        <v>185.48101265822785</v>
      </c>
      <c r="Q3" s="7" t="str">
        <f t="shared" ref="Q3:Q66" si="2">LEFT(N3, SEARCH("/",N3,1)-1)</f>
        <v>film &amp; video</v>
      </c>
      <c r="R3" s="7" t="str">
        <f t="shared" ref="R3:R66" si="3">RIGHT(N3,LEN(N3)-SEARCH("/",N3,1))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3.2" x14ac:dyDescent="0.3">
      <c r="A4" s="7">
        <v>2</v>
      </c>
      <c r="B4" s="8" t="s">
        <v>4</v>
      </c>
      <c r="C4" s="8" t="s">
        <v>4113</v>
      </c>
      <c r="D4" s="13">
        <v>500</v>
      </c>
      <c r="E4" s="13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19">
        <f t="shared" si="0"/>
        <v>105</v>
      </c>
      <c r="P4" s="11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28.8" x14ac:dyDescent="0.3">
      <c r="A5" s="7">
        <v>3</v>
      </c>
      <c r="B5" s="8" t="s">
        <v>5</v>
      </c>
      <c r="C5" s="8" t="s">
        <v>4114</v>
      </c>
      <c r="D5" s="13">
        <v>10000</v>
      </c>
      <c r="E5" s="13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19">
        <f t="shared" si="0"/>
        <v>103.89999999999999</v>
      </c>
      <c r="P5" s="11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57.6" x14ac:dyDescent="0.3">
      <c r="A6" s="7">
        <v>4</v>
      </c>
      <c r="B6" s="8" t="s">
        <v>6</v>
      </c>
      <c r="C6" s="8" t="s">
        <v>4115</v>
      </c>
      <c r="D6" s="13">
        <v>44000</v>
      </c>
      <c r="E6" s="13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19">
        <f t="shared" si="0"/>
        <v>122.99154545454545</v>
      </c>
      <c r="P6" s="11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3.2" x14ac:dyDescent="0.3">
      <c r="A7" s="7">
        <v>5</v>
      </c>
      <c r="B7" s="8" t="s">
        <v>7</v>
      </c>
      <c r="C7" s="8" t="s">
        <v>4116</v>
      </c>
      <c r="D7" s="13">
        <v>3999</v>
      </c>
      <c r="E7" s="13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19">
        <f t="shared" si="0"/>
        <v>109.77744436109028</v>
      </c>
      <c r="P7" s="11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3.2" x14ac:dyDescent="0.3">
      <c r="A8" s="7">
        <v>6</v>
      </c>
      <c r="B8" s="8" t="s">
        <v>8</v>
      </c>
      <c r="C8" s="8" t="s">
        <v>4117</v>
      </c>
      <c r="D8" s="13">
        <v>8000</v>
      </c>
      <c r="E8" s="13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19">
        <f t="shared" si="0"/>
        <v>106.4875</v>
      </c>
      <c r="P8" s="11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43.2" x14ac:dyDescent="0.3">
      <c r="A9" s="7">
        <v>7</v>
      </c>
      <c r="B9" s="8" t="s">
        <v>9</v>
      </c>
      <c r="C9" s="8" t="s">
        <v>4118</v>
      </c>
      <c r="D9" s="13">
        <v>9000</v>
      </c>
      <c r="E9" s="13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19">
        <f t="shared" si="0"/>
        <v>101.22222222222221</v>
      </c>
      <c r="P9" s="11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x14ac:dyDescent="0.3">
      <c r="A10" s="7">
        <v>8</v>
      </c>
      <c r="B10" s="8" t="s">
        <v>10</v>
      </c>
      <c r="C10" s="8" t="s">
        <v>4119</v>
      </c>
      <c r="D10" s="13">
        <v>3500</v>
      </c>
      <c r="E10" s="13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19">
        <f t="shared" si="0"/>
        <v>100.04342857142856</v>
      </c>
      <c r="P10" s="11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3.2" x14ac:dyDescent="0.3">
      <c r="A11" s="7">
        <v>9</v>
      </c>
      <c r="B11" s="8" t="s">
        <v>11</v>
      </c>
      <c r="C11" s="8" t="s">
        <v>4120</v>
      </c>
      <c r="D11" s="13">
        <v>500</v>
      </c>
      <c r="E11" s="13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19">
        <f t="shared" si="0"/>
        <v>125.998</v>
      </c>
      <c r="P11" s="11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3.2" x14ac:dyDescent="0.3">
      <c r="A12" s="7">
        <v>10</v>
      </c>
      <c r="B12" s="8" t="s">
        <v>12</v>
      </c>
      <c r="C12" s="8" t="s">
        <v>4121</v>
      </c>
      <c r="D12" s="13">
        <v>3000</v>
      </c>
      <c r="E12" s="13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19">
        <f t="shared" si="0"/>
        <v>100.49999999999999</v>
      </c>
      <c r="P12" s="11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43.2" x14ac:dyDescent="0.3">
      <c r="A13" s="7">
        <v>11</v>
      </c>
      <c r="B13" s="8" t="s">
        <v>13</v>
      </c>
      <c r="C13" s="8" t="s">
        <v>4122</v>
      </c>
      <c r="D13" s="13">
        <v>5000</v>
      </c>
      <c r="E13" s="13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19">
        <f t="shared" si="0"/>
        <v>120.5</v>
      </c>
      <c r="P13" s="11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43.2" x14ac:dyDescent="0.3">
      <c r="A14" s="7">
        <v>12</v>
      </c>
      <c r="B14" s="8" t="s">
        <v>14</v>
      </c>
      <c r="C14" s="8" t="s">
        <v>4123</v>
      </c>
      <c r="D14" s="13">
        <v>30000</v>
      </c>
      <c r="E14" s="13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19">
        <f t="shared" si="0"/>
        <v>165.29333333333335</v>
      </c>
      <c r="P14" s="11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28.8" x14ac:dyDescent="0.3">
      <c r="A15" s="7">
        <v>13</v>
      </c>
      <c r="B15" s="8" t="s">
        <v>15</v>
      </c>
      <c r="C15" s="8" t="s">
        <v>4124</v>
      </c>
      <c r="D15" s="13">
        <v>3500</v>
      </c>
      <c r="E15" s="13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19">
        <f t="shared" si="0"/>
        <v>159.97142857142856</v>
      </c>
      <c r="P15" s="11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28.8" x14ac:dyDescent="0.3">
      <c r="A16" s="7">
        <v>14</v>
      </c>
      <c r="B16" s="8" t="s">
        <v>16</v>
      </c>
      <c r="C16" s="8" t="s">
        <v>4125</v>
      </c>
      <c r="D16" s="13">
        <v>6000</v>
      </c>
      <c r="E16" s="13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19">
        <f t="shared" si="0"/>
        <v>100.93333333333334</v>
      </c>
      <c r="P16" s="11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3.2" x14ac:dyDescent="0.3">
      <c r="A17" s="7">
        <v>15</v>
      </c>
      <c r="B17" s="8" t="s">
        <v>17</v>
      </c>
      <c r="C17" s="8" t="s">
        <v>4126</v>
      </c>
      <c r="D17" s="13">
        <v>2000</v>
      </c>
      <c r="E17" s="13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19">
        <f t="shared" si="0"/>
        <v>106.60000000000001</v>
      </c>
      <c r="P17" s="11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3.2" x14ac:dyDescent="0.3">
      <c r="A18" s="7">
        <v>16</v>
      </c>
      <c r="B18" s="8" t="s">
        <v>18</v>
      </c>
      <c r="C18" s="8" t="s">
        <v>4127</v>
      </c>
      <c r="D18" s="13">
        <v>12000</v>
      </c>
      <c r="E18" s="13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19">
        <f t="shared" si="0"/>
        <v>100.24166666666667</v>
      </c>
      <c r="P18" s="11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3.2" x14ac:dyDescent="0.3">
      <c r="A19" s="7">
        <v>17</v>
      </c>
      <c r="B19" s="8" t="s">
        <v>19</v>
      </c>
      <c r="C19" s="8" t="s">
        <v>4128</v>
      </c>
      <c r="D19" s="13">
        <v>1500</v>
      </c>
      <c r="E19" s="13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19">
        <f t="shared" si="0"/>
        <v>100.66666666666666</v>
      </c>
      <c r="P19" s="11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3.2" x14ac:dyDescent="0.3">
      <c r="A20" s="7">
        <v>18</v>
      </c>
      <c r="B20" s="8" t="s">
        <v>20</v>
      </c>
      <c r="C20" s="8" t="s">
        <v>4129</v>
      </c>
      <c r="D20" s="13">
        <v>30000</v>
      </c>
      <c r="E20" s="13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19">
        <f t="shared" si="0"/>
        <v>106.32110000000002</v>
      </c>
      <c r="P20" s="11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3.2" x14ac:dyDescent="0.3">
      <c r="A21" s="7">
        <v>19</v>
      </c>
      <c r="B21" s="8" t="s">
        <v>21</v>
      </c>
      <c r="C21" s="8" t="s">
        <v>4130</v>
      </c>
      <c r="D21" s="13">
        <v>850</v>
      </c>
      <c r="E21" s="13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19">
        <f t="shared" si="0"/>
        <v>145.29411764705881</v>
      </c>
      <c r="P21" s="11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3.2" x14ac:dyDescent="0.3">
      <c r="A22" s="7">
        <v>20</v>
      </c>
      <c r="B22" s="8" t="s">
        <v>22</v>
      </c>
      <c r="C22" s="8" t="s">
        <v>4131</v>
      </c>
      <c r="D22" s="13">
        <v>2000</v>
      </c>
      <c r="E22" s="13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19">
        <f t="shared" si="0"/>
        <v>100.2</v>
      </c>
      <c r="P22" s="11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3.2" x14ac:dyDescent="0.3">
      <c r="A23" s="7">
        <v>21</v>
      </c>
      <c r="B23" s="8" t="s">
        <v>23</v>
      </c>
      <c r="C23" s="8" t="s">
        <v>4132</v>
      </c>
      <c r="D23" s="13">
        <v>18500</v>
      </c>
      <c r="E23" s="13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19">
        <f t="shared" si="0"/>
        <v>109.13513513513513</v>
      </c>
      <c r="P23" s="11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28.8" x14ac:dyDescent="0.3">
      <c r="A24" s="7">
        <v>22</v>
      </c>
      <c r="B24" s="8" t="s">
        <v>24</v>
      </c>
      <c r="C24" s="8" t="s">
        <v>4133</v>
      </c>
      <c r="D24" s="13">
        <v>350</v>
      </c>
      <c r="E24" s="13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19">
        <f t="shared" si="0"/>
        <v>117.14285714285715</v>
      </c>
      <c r="P24" s="11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3.2" x14ac:dyDescent="0.3">
      <c r="A25" s="7">
        <v>23</v>
      </c>
      <c r="B25" s="8" t="s">
        <v>25</v>
      </c>
      <c r="C25" s="8" t="s">
        <v>4134</v>
      </c>
      <c r="D25" s="13">
        <v>2000</v>
      </c>
      <c r="E25" s="13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19">
        <f t="shared" si="0"/>
        <v>118.5</v>
      </c>
      <c r="P25" s="11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28.8" x14ac:dyDescent="0.3">
      <c r="A26" s="7">
        <v>24</v>
      </c>
      <c r="B26" s="8" t="s">
        <v>26</v>
      </c>
      <c r="C26" s="8" t="s">
        <v>4135</v>
      </c>
      <c r="D26" s="13">
        <v>35000</v>
      </c>
      <c r="E26" s="13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19">
        <f t="shared" si="0"/>
        <v>108.80768571428572</v>
      </c>
      <c r="P26" s="11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3.2" x14ac:dyDescent="0.3">
      <c r="A27" s="7">
        <v>25</v>
      </c>
      <c r="B27" s="8" t="s">
        <v>27</v>
      </c>
      <c r="C27" s="8" t="s">
        <v>4136</v>
      </c>
      <c r="D27" s="13">
        <v>600</v>
      </c>
      <c r="E27" s="13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19">
        <f t="shared" si="0"/>
        <v>133.33333333333331</v>
      </c>
      <c r="P27" s="11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28.8" x14ac:dyDescent="0.3">
      <c r="A28" s="7">
        <v>26</v>
      </c>
      <c r="B28" s="8" t="s">
        <v>28</v>
      </c>
      <c r="C28" s="8" t="s">
        <v>4137</v>
      </c>
      <c r="D28" s="13">
        <v>1250</v>
      </c>
      <c r="E28" s="13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19">
        <f t="shared" si="0"/>
        <v>155.20000000000002</v>
      </c>
      <c r="P28" s="11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3.2" x14ac:dyDescent="0.3">
      <c r="A29" s="7">
        <v>27</v>
      </c>
      <c r="B29" s="8" t="s">
        <v>29</v>
      </c>
      <c r="C29" s="8" t="s">
        <v>4138</v>
      </c>
      <c r="D29" s="13">
        <v>20000</v>
      </c>
      <c r="E29" s="13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19">
        <f t="shared" si="0"/>
        <v>111.72500000000001</v>
      </c>
      <c r="P29" s="11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28.8" x14ac:dyDescent="0.3">
      <c r="A30" s="7">
        <v>28</v>
      </c>
      <c r="B30" s="8" t="s">
        <v>30</v>
      </c>
      <c r="C30" s="8" t="s">
        <v>4139</v>
      </c>
      <c r="D30" s="13">
        <v>12000</v>
      </c>
      <c r="E30" s="13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19">
        <f t="shared" si="0"/>
        <v>100.35000000000001</v>
      </c>
      <c r="P30" s="11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3.2" x14ac:dyDescent="0.3">
      <c r="A31" s="7">
        <v>29</v>
      </c>
      <c r="B31" s="8" t="s">
        <v>31</v>
      </c>
      <c r="C31" s="8" t="s">
        <v>4140</v>
      </c>
      <c r="D31" s="13">
        <v>3000</v>
      </c>
      <c r="E31" s="13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19">
        <f t="shared" si="0"/>
        <v>123.33333333333334</v>
      </c>
      <c r="P31" s="11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3.2" x14ac:dyDescent="0.3">
      <c r="A32" s="7">
        <v>30</v>
      </c>
      <c r="B32" s="8" t="s">
        <v>32</v>
      </c>
      <c r="C32" s="8" t="s">
        <v>4141</v>
      </c>
      <c r="D32" s="13">
        <v>4000</v>
      </c>
      <c r="E32" s="13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19">
        <f t="shared" si="0"/>
        <v>101.29975</v>
      </c>
      <c r="P32" s="11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3.2" x14ac:dyDescent="0.3">
      <c r="A33" s="7">
        <v>31</v>
      </c>
      <c r="B33" s="8" t="s">
        <v>33</v>
      </c>
      <c r="C33" s="8" t="s">
        <v>4142</v>
      </c>
      <c r="D33" s="13">
        <v>13</v>
      </c>
      <c r="E33" s="13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19">
        <f t="shared" si="0"/>
        <v>100</v>
      </c>
      <c r="P33" s="11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43.2" x14ac:dyDescent="0.3">
      <c r="A34" s="7">
        <v>32</v>
      </c>
      <c r="B34" s="8" t="s">
        <v>34</v>
      </c>
      <c r="C34" s="8" t="s">
        <v>4143</v>
      </c>
      <c r="D34" s="13">
        <v>28450</v>
      </c>
      <c r="E34" s="13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19">
        <f t="shared" si="0"/>
        <v>100.24604569420035</v>
      </c>
      <c r="P34" s="11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3.2" x14ac:dyDescent="0.3">
      <c r="A35" s="7">
        <v>33</v>
      </c>
      <c r="B35" s="8" t="s">
        <v>35</v>
      </c>
      <c r="C35" s="8" t="s">
        <v>4144</v>
      </c>
      <c r="D35" s="13">
        <v>5250</v>
      </c>
      <c r="E35" s="13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19">
        <f t="shared" si="0"/>
        <v>102.0952380952381</v>
      </c>
      <c r="P35" s="11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3.2" x14ac:dyDescent="0.3">
      <c r="A36" s="7">
        <v>34</v>
      </c>
      <c r="B36" s="8" t="s">
        <v>36</v>
      </c>
      <c r="C36" s="8" t="s">
        <v>4145</v>
      </c>
      <c r="D36" s="13">
        <v>2600</v>
      </c>
      <c r="E36" s="13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19">
        <f t="shared" si="0"/>
        <v>130.46153846153845</v>
      </c>
      <c r="P36" s="11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28.8" x14ac:dyDescent="0.3">
      <c r="A37" s="7">
        <v>35</v>
      </c>
      <c r="B37" s="8" t="s">
        <v>37</v>
      </c>
      <c r="C37" s="8" t="s">
        <v>4146</v>
      </c>
      <c r="D37" s="13">
        <v>1000</v>
      </c>
      <c r="E37" s="13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19">
        <f t="shared" si="0"/>
        <v>166.5</v>
      </c>
      <c r="P37" s="11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28.8" x14ac:dyDescent="0.3">
      <c r="A38" s="7">
        <v>36</v>
      </c>
      <c r="B38" s="8" t="s">
        <v>38</v>
      </c>
      <c r="C38" s="8" t="s">
        <v>4147</v>
      </c>
      <c r="D38" s="13">
        <v>6000</v>
      </c>
      <c r="E38" s="13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19">
        <f t="shared" si="0"/>
        <v>142.15</v>
      </c>
      <c r="P38" s="11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3.2" x14ac:dyDescent="0.3">
      <c r="A39" s="7">
        <v>37</v>
      </c>
      <c r="B39" s="8" t="s">
        <v>39</v>
      </c>
      <c r="C39" s="8" t="s">
        <v>4148</v>
      </c>
      <c r="D39" s="13">
        <v>22000</v>
      </c>
      <c r="E39" s="13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19">
        <f t="shared" si="0"/>
        <v>183.44090909090909</v>
      </c>
      <c r="P39" s="11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3.2" x14ac:dyDescent="0.3">
      <c r="A40" s="7">
        <v>38</v>
      </c>
      <c r="B40" s="8" t="s">
        <v>40</v>
      </c>
      <c r="C40" s="8" t="s">
        <v>4149</v>
      </c>
      <c r="D40" s="13">
        <v>2500</v>
      </c>
      <c r="E40" s="13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19">
        <f t="shared" si="0"/>
        <v>110.04</v>
      </c>
      <c r="P40" s="11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43.2" x14ac:dyDescent="0.3">
      <c r="A41" s="7">
        <v>39</v>
      </c>
      <c r="B41" s="8" t="s">
        <v>41</v>
      </c>
      <c r="C41" s="8" t="s">
        <v>4150</v>
      </c>
      <c r="D41" s="13">
        <v>25000</v>
      </c>
      <c r="E41" s="13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19">
        <f t="shared" si="0"/>
        <v>130.98000000000002</v>
      </c>
      <c r="P41" s="11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3.2" x14ac:dyDescent="0.3">
      <c r="A42" s="7">
        <v>40</v>
      </c>
      <c r="B42" s="8" t="s">
        <v>42</v>
      </c>
      <c r="C42" s="8" t="s">
        <v>4151</v>
      </c>
      <c r="D42" s="13">
        <v>2000</v>
      </c>
      <c r="E42" s="13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19">
        <f t="shared" si="0"/>
        <v>101.35000000000001</v>
      </c>
      <c r="P42" s="11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3.2" x14ac:dyDescent="0.3">
      <c r="A43" s="7">
        <v>41</v>
      </c>
      <c r="B43" s="8" t="s">
        <v>43</v>
      </c>
      <c r="C43" s="8" t="s">
        <v>4152</v>
      </c>
      <c r="D43" s="13">
        <v>2000</v>
      </c>
      <c r="E43" s="13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19">
        <f t="shared" si="0"/>
        <v>100</v>
      </c>
      <c r="P43" s="11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3.2" x14ac:dyDescent="0.3">
      <c r="A44" s="7">
        <v>42</v>
      </c>
      <c r="B44" s="8" t="s">
        <v>44</v>
      </c>
      <c r="C44" s="8" t="s">
        <v>4153</v>
      </c>
      <c r="D44" s="13">
        <v>14000</v>
      </c>
      <c r="E44" s="13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19">
        <f t="shared" si="0"/>
        <v>141.85714285714286</v>
      </c>
      <c r="P44" s="11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3.2" x14ac:dyDescent="0.3">
      <c r="A45" s="7">
        <v>43</v>
      </c>
      <c r="B45" s="8" t="s">
        <v>45</v>
      </c>
      <c r="C45" s="8" t="s">
        <v>4154</v>
      </c>
      <c r="D45" s="13">
        <v>10000</v>
      </c>
      <c r="E45" s="13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19">
        <f t="shared" si="0"/>
        <v>308.65999999999997</v>
      </c>
      <c r="P45" s="11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43.2" x14ac:dyDescent="0.3">
      <c r="A46" s="7">
        <v>44</v>
      </c>
      <c r="B46" s="8" t="s">
        <v>46</v>
      </c>
      <c r="C46" s="8" t="s">
        <v>4155</v>
      </c>
      <c r="D46" s="13">
        <v>2000</v>
      </c>
      <c r="E46" s="13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19">
        <f t="shared" si="0"/>
        <v>100</v>
      </c>
      <c r="P46" s="11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3.2" x14ac:dyDescent="0.3">
      <c r="A47" s="7">
        <v>45</v>
      </c>
      <c r="B47" s="8" t="s">
        <v>47</v>
      </c>
      <c r="C47" s="8" t="s">
        <v>4156</v>
      </c>
      <c r="D47" s="13">
        <v>5000</v>
      </c>
      <c r="E47" s="13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19">
        <f t="shared" si="0"/>
        <v>120</v>
      </c>
      <c r="P47" s="11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3.2" x14ac:dyDescent="0.3">
      <c r="A48" s="7">
        <v>46</v>
      </c>
      <c r="B48" s="8" t="s">
        <v>48</v>
      </c>
      <c r="C48" s="8" t="s">
        <v>4157</v>
      </c>
      <c r="D48" s="13">
        <v>8400</v>
      </c>
      <c r="E48" s="13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19">
        <f t="shared" si="0"/>
        <v>104.16666666666667</v>
      </c>
      <c r="P48" s="11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43.2" x14ac:dyDescent="0.3">
      <c r="A49" s="7">
        <v>47</v>
      </c>
      <c r="B49" s="8" t="s">
        <v>49</v>
      </c>
      <c r="C49" s="8" t="s">
        <v>4158</v>
      </c>
      <c r="D49" s="13">
        <v>5000</v>
      </c>
      <c r="E49" s="13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19">
        <f t="shared" si="0"/>
        <v>107.61100000000002</v>
      </c>
      <c r="P49" s="11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3.2" x14ac:dyDescent="0.3">
      <c r="A50" s="7">
        <v>48</v>
      </c>
      <c r="B50" s="8" t="s">
        <v>50</v>
      </c>
      <c r="C50" s="8" t="s">
        <v>4159</v>
      </c>
      <c r="D50" s="13">
        <v>2000</v>
      </c>
      <c r="E50" s="13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19">
        <f t="shared" si="0"/>
        <v>107.94999999999999</v>
      </c>
      <c r="P50" s="11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x14ac:dyDescent="0.3">
      <c r="A51" s="7">
        <v>49</v>
      </c>
      <c r="B51" s="8" t="s">
        <v>51</v>
      </c>
      <c r="C51" s="8" t="s">
        <v>4160</v>
      </c>
      <c r="D51" s="13">
        <v>12000</v>
      </c>
      <c r="E51" s="13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19">
        <f t="shared" si="0"/>
        <v>100</v>
      </c>
      <c r="P51" s="11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3.2" x14ac:dyDescent="0.3">
      <c r="A52" s="7">
        <v>50</v>
      </c>
      <c r="B52" s="8" t="s">
        <v>52</v>
      </c>
      <c r="C52" s="8" t="s">
        <v>4161</v>
      </c>
      <c r="D52" s="13">
        <v>600</v>
      </c>
      <c r="E52" s="13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19">
        <f t="shared" si="0"/>
        <v>100</v>
      </c>
      <c r="P52" s="11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3.2" x14ac:dyDescent="0.3">
      <c r="A53" s="7">
        <v>51</v>
      </c>
      <c r="B53" s="8" t="s">
        <v>53</v>
      </c>
      <c r="C53" s="8" t="s">
        <v>4162</v>
      </c>
      <c r="D53" s="13">
        <v>11000</v>
      </c>
      <c r="E53" s="13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19">
        <f t="shared" si="0"/>
        <v>128.0181818181818</v>
      </c>
      <c r="P53" s="11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3.2" x14ac:dyDescent="0.3">
      <c r="A54" s="7">
        <v>52</v>
      </c>
      <c r="B54" s="8" t="s">
        <v>54</v>
      </c>
      <c r="C54" s="8" t="s">
        <v>4163</v>
      </c>
      <c r="D54" s="13">
        <v>10000</v>
      </c>
      <c r="E54" s="13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19">
        <f t="shared" si="0"/>
        <v>116.21</v>
      </c>
      <c r="P54" s="11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28.8" x14ac:dyDescent="0.3">
      <c r="A55" s="7">
        <v>53</v>
      </c>
      <c r="B55" s="8" t="s">
        <v>55</v>
      </c>
      <c r="C55" s="8" t="s">
        <v>4164</v>
      </c>
      <c r="D55" s="13">
        <v>3000</v>
      </c>
      <c r="E55" s="13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19">
        <f t="shared" si="0"/>
        <v>109.63333333333334</v>
      </c>
      <c r="P55" s="11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43.2" x14ac:dyDescent="0.3">
      <c r="A56" s="7">
        <v>54</v>
      </c>
      <c r="B56" s="8" t="s">
        <v>56</v>
      </c>
      <c r="C56" s="8" t="s">
        <v>4165</v>
      </c>
      <c r="D56" s="13">
        <v>10000</v>
      </c>
      <c r="E56" s="13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19">
        <f t="shared" si="0"/>
        <v>101</v>
      </c>
      <c r="P56" s="11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3.2" x14ac:dyDescent="0.3">
      <c r="A57" s="7">
        <v>55</v>
      </c>
      <c r="B57" s="8" t="s">
        <v>57</v>
      </c>
      <c r="C57" s="8" t="s">
        <v>4166</v>
      </c>
      <c r="D57" s="13">
        <v>8600</v>
      </c>
      <c r="E57" s="13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19">
        <f t="shared" si="0"/>
        <v>128.95348837209301</v>
      </c>
      <c r="P57" s="11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28.8" x14ac:dyDescent="0.3">
      <c r="A58" s="7">
        <v>56</v>
      </c>
      <c r="B58" s="8" t="s">
        <v>58</v>
      </c>
      <c r="C58" s="8" t="s">
        <v>4167</v>
      </c>
      <c r="D58" s="13">
        <v>8000</v>
      </c>
      <c r="E58" s="13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19">
        <f t="shared" si="0"/>
        <v>107.26249999999999</v>
      </c>
      <c r="P58" s="11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3.2" x14ac:dyDescent="0.3">
      <c r="A59" s="7">
        <v>57</v>
      </c>
      <c r="B59" s="8" t="s">
        <v>59</v>
      </c>
      <c r="C59" s="8" t="s">
        <v>4168</v>
      </c>
      <c r="D59" s="13">
        <v>15000</v>
      </c>
      <c r="E59" s="13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19">
        <f t="shared" si="0"/>
        <v>101.89999999999999</v>
      </c>
      <c r="P59" s="11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28.8" x14ac:dyDescent="0.3">
      <c r="A60" s="7">
        <v>58</v>
      </c>
      <c r="B60" s="8" t="s">
        <v>60</v>
      </c>
      <c r="C60" s="8" t="s">
        <v>4169</v>
      </c>
      <c r="D60" s="13">
        <v>10000</v>
      </c>
      <c r="E60" s="13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19">
        <f t="shared" si="0"/>
        <v>102.91</v>
      </c>
      <c r="P60" s="11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3.2" x14ac:dyDescent="0.3">
      <c r="A61" s="7">
        <v>59</v>
      </c>
      <c r="B61" s="8" t="s">
        <v>61</v>
      </c>
      <c r="C61" s="8" t="s">
        <v>4170</v>
      </c>
      <c r="D61" s="13">
        <v>20000</v>
      </c>
      <c r="E61" s="13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19">
        <f t="shared" si="0"/>
        <v>100.12570000000001</v>
      </c>
      <c r="P61" s="11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3.2" x14ac:dyDescent="0.3">
      <c r="A62" s="7">
        <v>60</v>
      </c>
      <c r="B62" s="8" t="s">
        <v>62</v>
      </c>
      <c r="C62" s="8" t="s">
        <v>4171</v>
      </c>
      <c r="D62" s="13">
        <v>4500</v>
      </c>
      <c r="E62" s="13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19">
        <f t="shared" si="0"/>
        <v>103.29622222222221</v>
      </c>
      <c r="P62" s="11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3.2" x14ac:dyDescent="0.3">
      <c r="A63" s="7">
        <v>61</v>
      </c>
      <c r="B63" s="8" t="s">
        <v>63</v>
      </c>
      <c r="C63" s="8" t="s">
        <v>4172</v>
      </c>
      <c r="D63" s="13">
        <v>5000</v>
      </c>
      <c r="E63" s="13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19">
        <f t="shared" si="0"/>
        <v>148.30000000000001</v>
      </c>
      <c r="P63" s="11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3.2" x14ac:dyDescent="0.3">
      <c r="A64" s="7">
        <v>62</v>
      </c>
      <c r="B64" s="8" t="s">
        <v>64</v>
      </c>
      <c r="C64" s="8" t="s">
        <v>4173</v>
      </c>
      <c r="D64" s="13">
        <v>3000</v>
      </c>
      <c r="E64" s="13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19">
        <f t="shared" si="0"/>
        <v>154.73333333333332</v>
      </c>
      <c r="P64" s="11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3.2" x14ac:dyDescent="0.3">
      <c r="A65" s="7">
        <v>63</v>
      </c>
      <c r="B65" s="8" t="s">
        <v>65</v>
      </c>
      <c r="C65" s="8" t="s">
        <v>4174</v>
      </c>
      <c r="D65" s="13">
        <v>2000</v>
      </c>
      <c r="E65" s="13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19">
        <f t="shared" si="0"/>
        <v>113.51849999999999</v>
      </c>
      <c r="P65" s="11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3.2" x14ac:dyDescent="0.3">
      <c r="A66" s="7">
        <v>64</v>
      </c>
      <c r="B66" s="8" t="s">
        <v>66</v>
      </c>
      <c r="C66" s="8" t="s">
        <v>4175</v>
      </c>
      <c r="D66" s="13">
        <v>1200</v>
      </c>
      <c r="E66" s="13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19">
        <f t="shared" si="0"/>
        <v>173.33333333333334</v>
      </c>
      <c r="P66" s="11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28.8" x14ac:dyDescent="0.3">
      <c r="A67" s="7">
        <v>65</v>
      </c>
      <c r="B67" s="8" t="s">
        <v>67</v>
      </c>
      <c r="C67" s="8" t="s">
        <v>4176</v>
      </c>
      <c r="D67" s="13">
        <v>7000</v>
      </c>
      <c r="E67" s="13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19">
        <f t="shared" ref="O67:O130" si="6">E67/D67*100</f>
        <v>107.52857142857141</v>
      </c>
      <c r="P67" s="11">
        <f t="shared" ref="P67:P130" si="7">E67/L67</f>
        <v>132.05263157894737</v>
      </c>
      <c r="Q67" s="7" t="str">
        <f t="shared" ref="Q67:Q130" si="8">LEFT(N67, SEARCH("/",N67,1)-1)</f>
        <v>film &amp; video</v>
      </c>
      <c r="R67" s="7" t="str">
        <f t="shared" ref="R67:R130" si="9">RIGHT(N67,LEN(N67)-SEARCH("/",N67,1))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28.8" x14ac:dyDescent="0.3">
      <c r="A68" s="7">
        <v>66</v>
      </c>
      <c r="B68" s="8" t="s">
        <v>68</v>
      </c>
      <c r="C68" s="8" t="s">
        <v>4177</v>
      </c>
      <c r="D68" s="13">
        <v>2000</v>
      </c>
      <c r="E68" s="13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19">
        <f t="shared" si="6"/>
        <v>118.6</v>
      </c>
      <c r="P68" s="11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3.2" x14ac:dyDescent="0.3">
      <c r="A69" s="7">
        <v>67</v>
      </c>
      <c r="B69" s="8" t="s">
        <v>69</v>
      </c>
      <c r="C69" s="8" t="s">
        <v>4178</v>
      </c>
      <c r="D69" s="13">
        <v>2000</v>
      </c>
      <c r="E69" s="13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19">
        <f t="shared" si="6"/>
        <v>116.25000000000001</v>
      </c>
      <c r="P69" s="11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57.6" x14ac:dyDescent="0.3">
      <c r="A70" s="7">
        <v>68</v>
      </c>
      <c r="B70" s="8" t="s">
        <v>70</v>
      </c>
      <c r="C70" s="8" t="s">
        <v>4179</v>
      </c>
      <c r="D70" s="13">
        <v>600</v>
      </c>
      <c r="E70" s="13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19">
        <f t="shared" si="6"/>
        <v>127.16666666666667</v>
      </c>
      <c r="P70" s="11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3.2" x14ac:dyDescent="0.3">
      <c r="A71" s="7">
        <v>69</v>
      </c>
      <c r="B71" s="8" t="s">
        <v>71</v>
      </c>
      <c r="C71" s="8" t="s">
        <v>4180</v>
      </c>
      <c r="D71" s="13">
        <v>10000</v>
      </c>
      <c r="E71" s="13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19">
        <f t="shared" si="6"/>
        <v>110.9423</v>
      </c>
      <c r="P71" s="11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3.2" x14ac:dyDescent="0.3">
      <c r="A72" s="7">
        <v>70</v>
      </c>
      <c r="B72" s="8" t="s">
        <v>72</v>
      </c>
      <c r="C72" s="8" t="s">
        <v>4181</v>
      </c>
      <c r="D72" s="13">
        <v>500</v>
      </c>
      <c r="E72" s="13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19">
        <f t="shared" si="6"/>
        <v>127.2</v>
      </c>
      <c r="P72" s="11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3.2" x14ac:dyDescent="0.3">
      <c r="A73" s="7">
        <v>71</v>
      </c>
      <c r="B73" s="8" t="s">
        <v>73</v>
      </c>
      <c r="C73" s="8" t="s">
        <v>4182</v>
      </c>
      <c r="D73" s="13">
        <v>1800</v>
      </c>
      <c r="E73" s="13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19">
        <f t="shared" si="6"/>
        <v>123.94444444444443</v>
      </c>
      <c r="P73" s="11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3.2" x14ac:dyDescent="0.3">
      <c r="A74" s="7">
        <v>72</v>
      </c>
      <c r="B74" s="8" t="s">
        <v>74</v>
      </c>
      <c r="C74" s="8" t="s">
        <v>4183</v>
      </c>
      <c r="D74" s="13">
        <v>2200</v>
      </c>
      <c r="E74" s="13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19">
        <f t="shared" si="6"/>
        <v>108.40909090909091</v>
      </c>
      <c r="P74" s="11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3.2" x14ac:dyDescent="0.3">
      <c r="A75" s="7">
        <v>73</v>
      </c>
      <c r="B75" s="8" t="s">
        <v>75</v>
      </c>
      <c r="C75" s="8" t="s">
        <v>4184</v>
      </c>
      <c r="D75" s="13">
        <v>900</v>
      </c>
      <c r="E75" s="13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19">
        <f t="shared" si="6"/>
        <v>100</v>
      </c>
      <c r="P75" s="11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3.2" x14ac:dyDescent="0.3">
      <c r="A76" s="7">
        <v>74</v>
      </c>
      <c r="B76" s="8" t="s">
        <v>76</v>
      </c>
      <c r="C76" s="8" t="s">
        <v>4185</v>
      </c>
      <c r="D76" s="13">
        <v>500</v>
      </c>
      <c r="E76" s="13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19">
        <f t="shared" si="6"/>
        <v>112.93199999999999</v>
      </c>
      <c r="P76" s="11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3.2" x14ac:dyDescent="0.3">
      <c r="A77" s="7">
        <v>75</v>
      </c>
      <c r="B77" s="8" t="s">
        <v>77</v>
      </c>
      <c r="C77" s="8" t="s">
        <v>4186</v>
      </c>
      <c r="D77" s="13">
        <v>3500</v>
      </c>
      <c r="E77" s="13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19">
        <f t="shared" si="6"/>
        <v>115.42857142857143</v>
      </c>
      <c r="P77" s="11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3.2" x14ac:dyDescent="0.3">
      <c r="A78" s="7">
        <v>76</v>
      </c>
      <c r="B78" s="8" t="s">
        <v>78</v>
      </c>
      <c r="C78" s="8" t="s">
        <v>4187</v>
      </c>
      <c r="D78" s="13">
        <v>300</v>
      </c>
      <c r="E78" s="13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19">
        <f t="shared" si="6"/>
        <v>153.33333333333334</v>
      </c>
      <c r="P78" s="11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3.2" x14ac:dyDescent="0.3">
      <c r="A79" s="7">
        <v>77</v>
      </c>
      <c r="B79" s="8" t="s">
        <v>79</v>
      </c>
      <c r="C79" s="8" t="s">
        <v>4188</v>
      </c>
      <c r="D79" s="13">
        <v>400</v>
      </c>
      <c r="E79" s="13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19">
        <f t="shared" si="6"/>
        <v>392.5</v>
      </c>
      <c r="P79" s="11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6.4" x14ac:dyDescent="0.3">
      <c r="A80" s="7">
        <v>78</v>
      </c>
      <c r="B80" s="8" t="s">
        <v>80</v>
      </c>
      <c r="C80" s="8" t="s">
        <v>4189</v>
      </c>
      <c r="D80" s="13">
        <v>50</v>
      </c>
      <c r="E80" s="13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19">
        <f t="shared" si="6"/>
        <v>2702</v>
      </c>
      <c r="P80" s="11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3.2" x14ac:dyDescent="0.3">
      <c r="A81" s="7">
        <v>79</v>
      </c>
      <c r="B81" s="8" t="s">
        <v>81</v>
      </c>
      <c r="C81" s="8" t="s">
        <v>4190</v>
      </c>
      <c r="D81" s="13">
        <v>1300</v>
      </c>
      <c r="E81" s="13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19">
        <f t="shared" si="6"/>
        <v>127</v>
      </c>
      <c r="P81" s="11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3.2" x14ac:dyDescent="0.3">
      <c r="A82" s="7">
        <v>80</v>
      </c>
      <c r="B82" s="8" t="s">
        <v>82</v>
      </c>
      <c r="C82" s="8" t="s">
        <v>4191</v>
      </c>
      <c r="D82" s="13">
        <v>12000</v>
      </c>
      <c r="E82" s="13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19">
        <f t="shared" si="6"/>
        <v>107.25</v>
      </c>
      <c r="P82" s="11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3.2" x14ac:dyDescent="0.3">
      <c r="A83" s="7">
        <v>81</v>
      </c>
      <c r="B83" s="8" t="s">
        <v>83</v>
      </c>
      <c r="C83" s="8" t="s">
        <v>4192</v>
      </c>
      <c r="D83" s="13">
        <v>750</v>
      </c>
      <c r="E83" s="13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19">
        <f t="shared" si="6"/>
        <v>198</v>
      </c>
      <c r="P83" s="11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3.2" x14ac:dyDescent="0.3">
      <c r="A84" s="7">
        <v>82</v>
      </c>
      <c r="B84" s="8" t="s">
        <v>84</v>
      </c>
      <c r="C84" s="8" t="s">
        <v>4193</v>
      </c>
      <c r="D84" s="13">
        <v>4000</v>
      </c>
      <c r="E84" s="13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19">
        <f t="shared" si="6"/>
        <v>100.01249999999999</v>
      </c>
      <c r="P84" s="11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3.2" x14ac:dyDescent="0.3">
      <c r="A85" s="7">
        <v>83</v>
      </c>
      <c r="B85" s="8" t="s">
        <v>85</v>
      </c>
      <c r="C85" s="8" t="s">
        <v>4194</v>
      </c>
      <c r="D85" s="13">
        <v>200</v>
      </c>
      <c r="E85" s="13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19">
        <f t="shared" si="6"/>
        <v>102.49999999999999</v>
      </c>
      <c r="P85" s="11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3.2" x14ac:dyDescent="0.3">
      <c r="A86" s="7">
        <v>84</v>
      </c>
      <c r="B86" s="8" t="s">
        <v>86</v>
      </c>
      <c r="C86" s="8" t="s">
        <v>4195</v>
      </c>
      <c r="D86" s="13">
        <v>500</v>
      </c>
      <c r="E86" s="13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19">
        <f t="shared" si="6"/>
        <v>100</v>
      </c>
      <c r="P86" s="11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3.2" x14ac:dyDescent="0.3">
      <c r="A87" s="7">
        <v>85</v>
      </c>
      <c r="B87" s="8" t="s">
        <v>87</v>
      </c>
      <c r="C87" s="8" t="s">
        <v>4196</v>
      </c>
      <c r="D87" s="13">
        <v>1200</v>
      </c>
      <c r="E87" s="13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19">
        <f t="shared" si="6"/>
        <v>125.49999999999999</v>
      </c>
      <c r="P87" s="11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3.2" x14ac:dyDescent="0.3">
      <c r="A88" s="7">
        <v>86</v>
      </c>
      <c r="B88" s="8" t="s">
        <v>88</v>
      </c>
      <c r="C88" s="8" t="s">
        <v>4197</v>
      </c>
      <c r="D88" s="13">
        <v>6000</v>
      </c>
      <c r="E88" s="13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19">
        <f t="shared" si="6"/>
        <v>106.46666666666667</v>
      </c>
      <c r="P88" s="11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3.2" x14ac:dyDescent="0.3">
      <c r="A89" s="7">
        <v>87</v>
      </c>
      <c r="B89" s="8" t="s">
        <v>89</v>
      </c>
      <c r="C89" s="8" t="s">
        <v>4198</v>
      </c>
      <c r="D89" s="13">
        <v>2500</v>
      </c>
      <c r="E89" s="13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19">
        <f t="shared" si="6"/>
        <v>104.60000000000001</v>
      </c>
      <c r="P89" s="11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3.2" x14ac:dyDescent="0.3">
      <c r="A90" s="7">
        <v>88</v>
      </c>
      <c r="B90" s="8" t="s">
        <v>90</v>
      </c>
      <c r="C90" s="8" t="s">
        <v>4199</v>
      </c>
      <c r="D90" s="13">
        <v>3500</v>
      </c>
      <c r="E90" s="13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19">
        <f t="shared" si="6"/>
        <v>102.85714285714285</v>
      </c>
      <c r="P90" s="11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3.2" x14ac:dyDescent="0.3">
      <c r="A91" s="7">
        <v>89</v>
      </c>
      <c r="B91" s="8" t="s">
        <v>91</v>
      </c>
      <c r="C91" s="8" t="s">
        <v>4200</v>
      </c>
      <c r="D91" s="13">
        <v>6000</v>
      </c>
      <c r="E91" s="13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19">
        <f t="shared" si="6"/>
        <v>115.06666666666668</v>
      </c>
      <c r="P91" s="11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28.8" x14ac:dyDescent="0.3">
      <c r="A92" s="7">
        <v>90</v>
      </c>
      <c r="B92" s="8" t="s">
        <v>92</v>
      </c>
      <c r="C92" s="8" t="s">
        <v>4201</v>
      </c>
      <c r="D92" s="13">
        <v>500</v>
      </c>
      <c r="E92" s="13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19">
        <f t="shared" si="6"/>
        <v>100.4</v>
      </c>
      <c r="P92" s="11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3.2" x14ac:dyDescent="0.3">
      <c r="A93" s="7">
        <v>91</v>
      </c>
      <c r="B93" s="8" t="s">
        <v>93</v>
      </c>
      <c r="C93" s="8" t="s">
        <v>4202</v>
      </c>
      <c r="D93" s="13">
        <v>3000</v>
      </c>
      <c r="E93" s="13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19">
        <f t="shared" si="6"/>
        <v>120</v>
      </c>
      <c r="P93" s="11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3.2" x14ac:dyDescent="0.3">
      <c r="A94" s="7">
        <v>92</v>
      </c>
      <c r="B94" s="8" t="s">
        <v>94</v>
      </c>
      <c r="C94" s="8" t="s">
        <v>4203</v>
      </c>
      <c r="D94" s="13">
        <v>5000</v>
      </c>
      <c r="E94" s="13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19">
        <f t="shared" si="6"/>
        <v>105.2</v>
      </c>
      <c r="P94" s="11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3.2" x14ac:dyDescent="0.3">
      <c r="A95" s="7">
        <v>93</v>
      </c>
      <c r="B95" s="8" t="s">
        <v>95</v>
      </c>
      <c r="C95" s="8" t="s">
        <v>4204</v>
      </c>
      <c r="D95" s="13">
        <v>1000</v>
      </c>
      <c r="E95" s="13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19">
        <f t="shared" si="6"/>
        <v>110.60000000000001</v>
      </c>
      <c r="P95" s="11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3.2" x14ac:dyDescent="0.3">
      <c r="A96" s="7">
        <v>94</v>
      </c>
      <c r="B96" s="8" t="s">
        <v>96</v>
      </c>
      <c r="C96" s="8" t="s">
        <v>4205</v>
      </c>
      <c r="D96" s="13">
        <v>250</v>
      </c>
      <c r="E96" s="13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19">
        <f t="shared" si="6"/>
        <v>104</v>
      </c>
      <c r="P96" s="11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3.2" x14ac:dyDescent="0.3">
      <c r="A97" s="7">
        <v>95</v>
      </c>
      <c r="B97" s="8" t="s">
        <v>97</v>
      </c>
      <c r="C97" s="8" t="s">
        <v>4206</v>
      </c>
      <c r="D97" s="13">
        <v>350</v>
      </c>
      <c r="E97" s="13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19">
        <f t="shared" si="6"/>
        <v>131.42857142857142</v>
      </c>
      <c r="P97" s="11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3.2" x14ac:dyDescent="0.3">
      <c r="A98" s="7">
        <v>96</v>
      </c>
      <c r="B98" s="8" t="s">
        <v>98</v>
      </c>
      <c r="C98" s="8" t="s">
        <v>4207</v>
      </c>
      <c r="D98" s="13">
        <v>1500</v>
      </c>
      <c r="E98" s="13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19">
        <f t="shared" si="6"/>
        <v>114.66666666666667</v>
      </c>
      <c r="P98" s="11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3.2" x14ac:dyDescent="0.3">
      <c r="A99" s="7">
        <v>97</v>
      </c>
      <c r="B99" s="8" t="s">
        <v>99</v>
      </c>
      <c r="C99" s="8" t="s">
        <v>4208</v>
      </c>
      <c r="D99" s="13">
        <v>400</v>
      </c>
      <c r="E99" s="13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19">
        <f t="shared" si="6"/>
        <v>106.25</v>
      </c>
      <c r="P99" s="11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3.2" x14ac:dyDescent="0.3">
      <c r="A100" s="7">
        <v>98</v>
      </c>
      <c r="B100" s="8" t="s">
        <v>100</v>
      </c>
      <c r="C100" s="8" t="s">
        <v>4209</v>
      </c>
      <c r="D100" s="13">
        <v>3200</v>
      </c>
      <c r="E100" s="13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19">
        <f t="shared" si="6"/>
        <v>106.25</v>
      </c>
      <c r="P100" s="11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8.8" x14ac:dyDescent="0.3">
      <c r="A101" s="7">
        <v>99</v>
      </c>
      <c r="B101" s="8" t="s">
        <v>101</v>
      </c>
      <c r="C101" s="8" t="s">
        <v>4210</v>
      </c>
      <c r="D101" s="13">
        <v>1500</v>
      </c>
      <c r="E101" s="13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19">
        <f t="shared" si="6"/>
        <v>106.01933333333334</v>
      </c>
      <c r="P101" s="11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3.2" x14ac:dyDescent="0.3">
      <c r="A102" s="7">
        <v>100</v>
      </c>
      <c r="B102" s="8" t="s">
        <v>102</v>
      </c>
      <c r="C102" s="8" t="s">
        <v>4211</v>
      </c>
      <c r="D102" s="13">
        <v>5000</v>
      </c>
      <c r="E102" s="13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19">
        <f t="shared" si="6"/>
        <v>100</v>
      </c>
      <c r="P102" s="11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3.2" x14ac:dyDescent="0.3">
      <c r="A103" s="7">
        <v>101</v>
      </c>
      <c r="B103" s="8" t="s">
        <v>103</v>
      </c>
      <c r="C103" s="8" t="s">
        <v>4212</v>
      </c>
      <c r="D103" s="13">
        <v>3500</v>
      </c>
      <c r="E103" s="13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19">
        <f t="shared" si="6"/>
        <v>100</v>
      </c>
      <c r="P103" s="11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3.2" x14ac:dyDescent="0.3">
      <c r="A104" s="7">
        <v>102</v>
      </c>
      <c r="B104" s="8" t="s">
        <v>104</v>
      </c>
      <c r="C104" s="8" t="s">
        <v>4213</v>
      </c>
      <c r="D104" s="13">
        <v>6000</v>
      </c>
      <c r="E104" s="13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19">
        <f t="shared" si="6"/>
        <v>127.75000000000001</v>
      </c>
      <c r="P104" s="11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28.8" x14ac:dyDescent="0.3">
      <c r="A105" s="7">
        <v>103</v>
      </c>
      <c r="B105" s="8" t="s">
        <v>105</v>
      </c>
      <c r="C105" s="8" t="s">
        <v>4214</v>
      </c>
      <c r="D105" s="13">
        <v>1300</v>
      </c>
      <c r="E105" s="13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19">
        <f t="shared" si="6"/>
        <v>105.15384615384616</v>
      </c>
      <c r="P105" s="11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28.8" x14ac:dyDescent="0.3">
      <c r="A106" s="7">
        <v>104</v>
      </c>
      <c r="B106" s="8" t="s">
        <v>106</v>
      </c>
      <c r="C106" s="8" t="s">
        <v>4215</v>
      </c>
      <c r="D106" s="13">
        <v>500</v>
      </c>
      <c r="E106" s="13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19">
        <f t="shared" si="6"/>
        <v>120</v>
      </c>
      <c r="P106" s="11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3.2" x14ac:dyDescent="0.3">
      <c r="A107" s="7">
        <v>105</v>
      </c>
      <c r="B107" s="8" t="s">
        <v>107</v>
      </c>
      <c r="C107" s="8" t="s">
        <v>4216</v>
      </c>
      <c r="D107" s="13">
        <v>2200</v>
      </c>
      <c r="E107" s="13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19">
        <f t="shared" si="6"/>
        <v>107.40909090909089</v>
      </c>
      <c r="P107" s="11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3">
      <c r="A108" s="7">
        <v>106</v>
      </c>
      <c r="B108" s="8" t="s">
        <v>108</v>
      </c>
      <c r="C108" s="8" t="s">
        <v>4217</v>
      </c>
      <c r="D108" s="13">
        <v>5000</v>
      </c>
      <c r="E108" s="13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19">
        <f t="shared" si="6"/>
        <v>100.49999999999999</v>
      </c>
      <c r="P108" s="11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3.2" x14ac:dyDescent="0.3">
      <c r="A109" s="7">
        <v>107</v>
      </c>
      <c r="B109" s="8" t="s">
        <v>109</v>
      </c>
      <c r="C109" s="8" t="s">
        <v>4218</v>
      </c>
      <c r="D109" s="13">
        <v>7500</v>
      </c>
      <c r="E109" s="13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19">
        <f t="shared" si="6"/>
        <v>102.46666666666667</v>
      </c>
      <c r="P109" s="11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3.2" x14ac:dyDescent="0.3">
      <c r="A110" s="7">
        <v>108</v>
      </c>
      <c r="B110" s="8" t="s">
        <v>110</v>
      </c>
      <c r="C110" s="8" t="s">
        <v>4219</v>
      </c>
      <c r="D110" s="13">
        <v>1500</v>
      </c>
      <c r="E110" s="13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19">
        <f t="shared" si="6"/>
        <v>246.66666666666669</v>
      </c>
      <c r="P110" s="11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3.2" x14ac:dyDescent="0.3">
      <c r="A111" s="7">
        <v>109</v>
      </c>
      <c r="B111" s="8" t="s">
        <v>111</v>
      </c>
      <c r="C111" s="8" t="s">
        <v>4220</v>
      </c>
      <c r="D111" s="13">
        <v>1000</v>
      </c>
      <c r="E111" s="13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19">
        <f t="shared" si="6"/>
        <v>219.49999999999997</v>
      </c>
      <c r="P111" s="11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3.2" x14ac:dyDescent="0.3">
      <c r="A112" s="7">
        <v>110</v>
      </c>
      <c r="B112" s="8" t="s">
        <v>112</v>
      </c>
      <c r="C112" s="8" t="s">
        <v>4221</v>
      </c>
      <c r="D112" s="13">
        <v>1300</v>
      </c>
      <c r="E112" s="13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19">
        <f t="shared" si="6"/>
        <v>130.76923076923077</v>
      </c>
      <c r="P112" s="11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3.2" x14ac:dyDescent="0.3">
      <c r="A113" s="7">
        <v>111</v>
      </c>
      <c r="B113" s="8" t="s">
        <v>113</v>
      </c>
      <c r="C113" s="8" t="s">
        <v>4222</v>
      </c>
      <c r="D113" s="13">
        <v>3500</v>
      </c>
      <c r="E113" s="13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19">
        <f t="shared" si="6"/>
        <v>154.57142857142858</v>
      </c>
      <c r="P113" s="11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3.2" x14ac:dyDescent="0.3">
      <c r="A114" s="7">
        <v>112</v>
      </c>
      <c r="B114" s="8" t="s">
        <v>114</v>
      </c>
      <c r="C114" s="8" t="s">
        <v>4223</v>
      </c>
      <c r="D114" s="13">
        <v>5000</v>
      </c>
      <c r="E114" s="13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19">
        <f t="shared" si="6"/>
        <v>104</v>
      </c>
      <c r="P114" s="11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28.8" x14ac:dyDescent="0.3">
      <c r="A115" s="7">
        <v>113</v>
      </c>
      <c r="B115" s="8" t="s">
        <v>115</v>
      </c>
      <c r="C115" s="8" t="s">
        <v>4224</v>
      </c>
      <c r="D115" s="13">
        <v>5000</v>
      </c>
      <c r="E115" s="13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19">
        <f t="shared" si="6"/>
        <v>141</v>
      </c>
      <c r="P115" s="11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3.2" x14ac:dyDescent="0.3">
      <c r="A116" s="7">
        <v>114</v>
      </c>
      <c r="B116" s="8" t="s">
        <v>116</v>
      </c>
      <c r="C116" s="8" t="s">
        <v>4225</v>
      </c>
      <c r="D116" s="13">
        <v>3000</v>
      </c>
      <c r="E116" s="13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19">
        <f t="shared" si="6"/>
        <v>103.33333333333334</v>
      </c>
      <c r="P116" s="11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x14ac:dyDescent="0.3">
      <c r="A117" s="7">
        <v>115</v>
      </c>
      <c r="B117" s="8" t="s">
        <v>117</v>
      </c>
      <c r="C117" s="8" t="s">
        <v>4226</v>
      </c>
      <c r="D117" s="13">
        <v>450</v>
      </c>
      <c r="E117" s="13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19">
        <f t="shared" si="6"/>
        <v>140.44444444444443</v>
      </c>
      <c r="P117" s="11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3.2" x14ac:dyDescent="0.3">
      <c r="A118" s="7">
        <v>116</v>
      </c>
      <c r="B118" s="8" t="s">
        <v>118</v>
      </c>
      <c r="C118" s="8" t="s">
        <v>4227</v>
      </c>
      <c r="D118" s="13">
        <v>3500</v>
      </c>
      <c r="E118" s="13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19">
        <f t="shared" si="6"/>
        <v>113.65714285714286</v>
      </c>
      <c r="P118" s="11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3.2" x14ac:dyDescent="0.3">
      <c r="A119" s="7">
        <v>117</v>
      </c>
      <c r="B119" s="8" t="s">
        <v>119</v>
      </c>
      <c r="C119" s="8" t="s">
        <v>4228</v>
      </c>
      <c r="D119" s="13">
        <v>4500</v>
      </c>
      <c r="E119" s="13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19">
        <f t="shared" si="6"/>
        <v>100.49377777777779</v>
      </c>
      <c r="P119" s="11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28.8" x14ac:dyDescent="0.3">
      <c r="A120" s="7">
        <v>118</v>
      </c>
      <c r="B120" s="8" t="s">
        <v>120</v>
      </c>
      <c r="C120" s="8" t="s">
        <v>4229</v>
      </c>
      <c r="D120" s="13">
        <v>5000</v>
      </c>
      <c r="E120" s="13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19">
        <f t="shared" si="6"/>
        <v>113.03159999999998</v>
      </c>
      <c r="P120" s="11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3.2" x14ac:dyDescent="0.3">
      <c r="A121" s="7">
        <v>119</v>
      </c>
      <c r="B121" s="8" t="s">
        <v>121</v>
      </c>
      <c r="C121" s="8" t="s">
        <v>4230</v>
      </c>
      <c r="D121" s="13">
        <v>3250</v>
      </c>
      <c r="E121" s="13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19">
        <f t="shared" si="6"/>
        <v>104.55692307692308</v>
      </c>
      <c r="P121" s="11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3.2" x14ac:dyDescent="0.3">
      <c r="A122" s="7">
        <v>120</v>
      </c>
      <c r="B122" s="8" t="s">
        <v>122</v>
      </c>
      <c r="C122" s="8" t="s">
        <v>4231</v>
      </c>
      <c r="D122" s="13">
        <v>70000</v>
      </c>
      <c r="E122" s="13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19">
        <f t="shared" si="6"/>
        <v>1.4285714285714287E-2</v>
      </c>
      <c r="P122" s="11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3.2" x14ac:dyDescent="0.3">
      <c r="A123" s="7">
        <v>121</v>
      </c>
      <c r="B123" s="8" t="s">
        <v>123</v>
      </c>
      <c r="C123" s="8" t="s">
        <v>4232</v>
      </c>
      <c r="D123" s="13">
        <v>3000</v>
      </c>
      <c r="E123" s="13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19">
        <f t="shared" si="6"/>
        <v>3.3333333333333333E-2</v>
      </c>
      <c r="P123" s="11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28.8" x14ac:dyDescent="0.3">
      <c r="A124" s="7">
        <v>122</v>
      </c>
      <c r="B124" s="8" t="s">
        <v>124</v>
      </c>
      <c r="C124" s="8" t="s">
        <v>4233</v>
      </c>
      <c r="D124" s="13">
        <v>100000000</v>
      </c>
      <c r="E124" s="13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19">
        <f t="shared" si="6"/>
        <v>0</v>
      </c>
      <c r="P124" s="11" t="e">
        <f t="shared" si="7"/>
        <v>#DIV/0!</v>
      </c>
      <c r="Q124" s="7" t="str">
        <f t="shared" si="8"/>
        <v>film &amp; video</v>
      </c>
      <c r="R124" s="7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3.2" x14ac:dyDescent="0.3">
      <c r="A125" s="7">
        <v>123</v>
      </c>
      <c r="B125" s="8" t="s">
        <v>125</v>
      </c>
      <c r="C125" s="8" t="s">
        <v>4234</v>
      </c>
      <c r="D125" s="13">
        <v>55000</v>
      </c>
      <c r="E125" s="13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19">
        <f t="shared" si="6"/>
        <v>0.27454545454545454</v>
      </c>
      <c r="P125" s="11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3.2" x14ac:dyDescent="0.3">
      <c r="A126" s="7">
        <v>124</v>
      </c>
      <c r="B126" s="8" t="s">
        <v>126</v>
      </c>
      <c r="C126" s="8" t="s">
        <v>4235</v>
      </c>
      <c r="D126" s="13">
        <v>4000</v>
      </c>
      <c r="E126" s="13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19">
        <f t="shared" si="6"/>
        <v>0</v>
      </c>
      <c r="P126" s="11" t="e">
        <f t="shared" si="7"/>
        <v>#DIV/0!</v>
      </c>
      <c r="Q126" s="7" t="str">
        <f t="shared" si="8"/>
        <v>film &amp; video</v>
      </c>
      <c r="R126" s="7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3.2" x14ac:dyDescent="0.3">
      <c r="A127" s="7">
        <v>125</v>
      </c>
      <c r="B127" s="8" t="s">
        <v>127</v>
      </c>
      <c r="C127" s="8" t="s">
        <v>4236</v>
      </c>
      <c r="D127" s="13">
        <v>500</v>
      </c>
      <c r="E127" s="13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19">
        <f t="shared" si="6"/>
        <v>14.000000000000002</v>
      </c>
      <c r="P127" s="11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3.2" x14ac:dyDescent="0.3">
      <c r="A128" s="7">
        <v>126</v>
      </c>
      <c r="B128" s="8" t="s">
        <v>128</v>
      </c>
      <c r="C128" s="8" t="s">
        <v>4237</v>
      </c>
      <c r="D128" s="13">
        <v>25000</v>
      </c>
      <c r="E128" s="13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19">
        <f t="shared" si="6"/>
        <v>5.548</v>
      </c>
      <c r="P128" s="11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3.2" x14ac:dyDescent="0.3">
      <c r="A129" s="7">
        <v>127</v>
      </c>
      <c r="B129" s="8" t="s">
        <v>129</v>
      </c>
      <c r="C129" s="8" t="s">
        <v>4238</v>
      </c>
      <c r="D129" s="13">
        <v>8000</v>
      </c>
      <c r="E129" s="13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19">
        <f t="shared" si="6"/>
        <v>2.375</v>
      </c>
      <c r="P129" s="11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28.8" x14ac:dyDescent="0.3">
      <c r="A130" s="7">
        <v>128</v>
      </c>
      <c r="B130" s="8" t="s">
        <v>130</v>
      </c>
      <c r="C130" s="8" t="s">
        <v>4239</v>
      </c>
      <c r="D130" s="13">
        <v>100000</v>
      </c>
      <c r="E130" s="13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19">
        <f t="shared" si="6"/>
        <v>1.867</v>
      </c>
      <c r="P130" s="11">
        <f t="shared" si="7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3.2" x14ac:dyDescent="0.3">
      <c r="A131" s="7">
        <v>129</v>
      </c>
      <c r="B131" s="8" t="s">
        <v>131</v>
      </c>
      <c r="C131" s="8" t="s">
        <v>4240</v>
      </c>
      <c r="D131" s="13">
        <v>20000</v>
      </c>
      <c r="E131" s="13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19">
        <f t="shared" ref="O131:O194" si="12">E131/D131*100</f>
        <v>0</v>
      </c>
      <c r="P131" s="11" t="e">
        <f t="shared" ref="P131:P194" si="13">E131/L131</f>
        <v>#DIV/0!</v>
      </c>
      <c r="Q131" s="7" t="str">
        <f t="shared" ref="Q131:Q194" si="14">LEFT(N131, SEARCH("/",N131,1)-1)</f>
        <v>film &amp; video</v>
      </c>
      <c r="R131" s="7" t="str">
        <f t="shared" ref="R131:R194" si="15">RIGHT(N131,LEN(N131)-SEARCH("/",N131,1))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3.2" x14ac:dyDescent="0.3">
      <c r="A132" s="7">
        <v>130</v>
      </c>
      <c r="B132" s="8" t="s">
        <v>132</v>
      </c>
      <c r="C132" s="8" t="s">
        <v>4241</v>
      </c>
      <c r="D132" s="13">
        <v>600</v>
      </c>
      <c r="E132" s="13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19">
        <f t="shared" si="12"/>
        <v>0</v>
      </c>
      <c r="P132" s="11" t="e">
        <f t="shared" si="13"/>
        <v>#DIV/0!</v>
      </c>
      <c r="Q132" s="7" t="str">
        <f t="shared" si="14"/>
        <v>film &amp; video</v>
      </c>
      <c r="R132" s="7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3">
      <c r="A133" s="7">
        <v>131</v>
      </c>
      <c r="B133" s="8" t="s">
        <v>133</v>
      </c>
      <c r="C133" s="8" t="s">
        <v>4242</v>
      </c>
      <c r="D133" s="13">
        <v>1200</v>
      </c>
      <c r="E133" s="13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19">
        <f t="shared" si="12"/>
        <v>0</v>
      </c>
      <c r="P133" s="11" t="e">
        <f t="shared" si="13"/>
        <v>#DIV/0!</v>
      </c>
      <c r="Q133" s="7" t="str">
        <f t="shared" si="14"/>
        <v>film &amp; video</v>
      </c>
      <c r="R133" s="7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3.2" x14ac:dyDescent="0.3">
      <c r="A134" s="7">
        <v>132</v>
      </c>
      <c r="B134" s="8" t="s">
        <v>134</v>
      </c>
      <c r="C134" s="8" t="s">
        <v>4243</v>
      </c>
      <c r="D134" s="13">
        <v>80000</v>
      </c>
      <c r="E134" s="13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19">
        <f t="shared" si="12"/>
        <v>9.5687499999999996</v>
      </c>
      <c r="P134" s="11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8.8" x14ac:dyDescent="0.3">
      <c r="A135" s="7">
        <v>133</v>
      </c>
      <c r="B135" s="8" t="s">
        <v>135</v>
      </c>
      <c r="C135" s="8" t="s">
        <v>4244</v>
      </c>
      <c r="D135" s="13">
        <v>71764</v>
      </c>
      <c r="E135" s="13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19">
        <f t="shared" si="12"/>
        <v>0</v>
      </c>
      <c r="P135" s="11" t="e">
        <f t="shared" si="13"/>
        <v>#DIV/0!</v>
      </c>
      <c r="Q135" s="7" t="str">
        <f t="shared" si="14"/>
        <v>film &amp; video</v>
      </c>
      <c r="R135" s="7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28.8" x14ac:dyDescent="0.3">
      <c r="A136" s="7">
        <v>134</v>
      </c>
      <c r="B136" s="8" t="s">
        <v>136</v>
      </c>
      <c r="C136" s="8" t="s">
        <v>4245</v>
      </c>
      <c r="D136" s="13">
        <v>5000</v>
      </c>
      <c r="E136" s="13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19">
        <f t="shared" si="12"/>
        <v>0</v>
      </c>
      <c r="P136" s="11" t="e">
        <f t="shared" si="13"/>
        <v>#DIV/0!</v>
      </c>
      <c r="Q136" s="7" t="str">
        <f t="shared" si="14"/>
        <v>film &amp; video</v>
      </c>
      <c r="R136" s="7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3.2" x14ac:dyDescent="0.3">
      <c r="A137" s="7">
        <v>135</v>
      </c>
      <c r="B137" s="8" t="s">
        <v>137</v>
      </c>
      <c r="C137" s="8" t="s">
        <v>4246</v>
      </c>
      <c r="D137" s="13">
        <v>3000</v>
      </c>
      <c r="E137" s="13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19">
        <f t="shared" si="12"/>
        <v>13.433333333333334</v>
      </c>
      <c r="P137" s="11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3.2" x14ac:dyDescent="0.3">
      <c r="A138" s="7">
        <v>136</v>
      </c>
      <c r="B138" s="8" t="s">
        <v>138</v>
      </c>
      <c r="C138" s="8" t="s">
        <v>4232</v>
      </c>
      <c r="D138" s="13">
        <v>3000</v>
      </c>
      <c r="E138" s="13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19">
        <f t="shared" si="12"/>
        <v>0</v>
      </c>
      <c r="P138" s="11" t="e">
        <f t="shared" si="13"/>
        <v>#DIV/0!</v>
      </c>
      <c r="Q138" s="7" t="str">
        <f t="shared" si="14"/>
        <v>film &amp; video</v>
      </c>
      <c r="R138" s="7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3.2" x14ac:dyDescent="0.3">
      <c r="A139" s="7">
        <v>137</v>
      </c>
      <c r="B139" s="8" t="s">
        <v>139</v>
      </c>
      <c r="C139" s="8" t="s">
        <v>4247</v>
      </c>
      <c r="D139" s="13">
        <v>55000</v>
      </c>
      <c r="E139" s="13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19">
        <f t="shared" si="12"/>
        <v>0</v>
      </c>
      <c r="P139" s="11" t="e">
        <f t="shared" si="13"/>
        <v>#DIV/0!</v>
      </c>
      <c r="Q139" s="7" t="str">
        <f t="shared" si="14"/>
        <v>film &amp; video</v>
      </c>
      <c r="R139" s="7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3.2" x14ac:dyDescent="0.3">
      <c r="A140" s="7">
        <v>138</v>
      </c>
      <c r="B140" s="8" t="s">
        <v>140</v>
      </c>
      <c r="C140" s="8" t="s">
        <v>4248</v>
      </c>
      <c r="D140" s="13">
        <v>150000</v>
      </c>
      <c r="E140" s="13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19">
        <f t="shared" si="12"/>
        <v>3.1413333333333333</v>
      </c>
      <c r="P140" s="11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28.8" x14ac:dyDescent="0.3">
      <c r="A141" s="7">
        <v>139</v>
      </c>
      <c r="B141" s="8" t="s">
        <v>141</v>
      </c>
      <c r="C141" s="8" t="s">
        <v>4249</v>
      </c>
      <c r="D141" s="13">
        <v>500</v>
      </c>
      <c r="E141" s="13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19">
        <f t="shared" si="12"/>
        <v>100</v>
      </c>
      <c r="P141" s="11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3.2" x14ac:dyDescent="0.3">
      <c r="A142" s="7">
        <v>140</v>
      </c>
      <c r="B142" s="8" t="s">
        <v>142</v>
      </c>
      <c r="C142" s="8" t="s">
        <v>4250</v>
      </c>
      <c r="D142" s="13">
        <v>200000</v>
      </c>
      <c r="E142" s="13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19">
        <f t="shared" si="12"/>
        <v>0</v>
      </c>
      <c r="P142" s="11" t="e">
        <f t="shared" si="13"/>
        <v>#DIV/0!</v>
      </c>
      <c r="Q142" s="7" t="str">
        <f t="shared" si="14"/>
        <v>film &amp; video</v>
      </c>
      <c r="R142" s="7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3.2" x14ac:dyDescent="0.3">
      <c r="A143" s="7">
        <v>141</v>
      </c>
      <c r="B143" s="8" t="s">
        <v>143</v>
      </c>
      <c r="C143" s="8" t="s">
        <v>4251</v>
      </c>
      <c r="D143" s="13">
        <v>12000</v>
      </c>
      <c r="E143" s="13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19">
        <f t="shared" si="12"/>
        <v>10.775</v>
      </c>
      <c r="P143" s="11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3.2" x14ac:dyDescent="0.3">
      <c r="A144" s="7">
        <v>142</v>
      </c>
      <c r="B144" s="8" t="s">
        <v>144</v>
      </c>
      <c r="C144" s="8" t="s">
        <v>4252</v>
      </c>
      <c r="D144" s="13">
        <v>3000</v>
      </c>
      <c r="E144" s="13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19">
        <f t="shared" si="12"/>
        <v>0.33333333333333337</v>
      </c>
      <c r="P144" s="11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3.2" x14ac:dyDescent="0.3">
      <c r="A145" s="7">
        <v>143</v>
      </c>
      <c r="B145" s="8" t="s">
        <v>145</v>
      </c>
      <c r="C145" s="8" t="s">
        <v>4253</v>
      </c>
      <c r="D145" s="13">
        <v>5500</v>
      </c>
      <c r="E145" s="13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19">
        <f t="shared" si="12"/>
        <v>0</v>
      </c>
      <c r="P145" s="11" t="e">
        <f t="shared" si="13"/>
        <v>#DIV/0!</v>
      </c>
      <c r="Q145" s="7" t="str">
        <f t="shared" si="14"/>
        <v>film &amp; video</v>
      </c>
      <c r="R145" s="7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3.2" x14ac:dyDescent="0.3">
      <c r="A146" s="7">
        <v>144</v>
      </c>
      <c r="B146" s="8" t="s">
        <v>146</v>
      </c>
      <c r="C146" s="8" t="s">
        <v>4254</v>
      </c>
      <c r="D146" s="13">
        <v>7500</v>
      </c>
      <c r="E146" s="13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19">
        <f t="shared" si="12"/>
        <v>27.6</v>
      </c>
      <c r="P146" s="11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3.2" x14ac:dyDescent="0.3">
      <c r="A147" s="7">
        <v>145</v>
      </c>
      <c r="B147" s="8" t="s">
        <v>147</v>
      </c>
      <c r="C147" s="8" t="s">
        <v>4255</v>
      </c>
      <c r="D147" s="13">
        <v>4500</v>
      </c>
      <c r="E147" s="13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19">
        <f t="shared" si="12"/>
        <v>7.5111111111111111</v>
      </c>
      <c r="P147" s="11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3.2" x14ac:dyDescent="0.3">
      <c r="A148" s="7">
        <v>146</v>
      </c>
      <c r="B148" s="8" t="s">
        <v>148</v>
      </c>
      <c r="C148" s="8" t="s">
        <v>4256</v>
      </c>
      <c r="D148" s="13">
        <v>20000</v>
      </c>
      <c r="E148" s="13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19">
        <f t="shared" si="12"/>
        <v>0.57499999999999996</v>
      </c>
      <c r="P148" s="11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28.8" x14ac:dyDescent="0.3">
      <c r="A149" s="7">
        <v>147</v>
      </c>
      <c r="B149" s="8" t="s">
        <v>149</v>
      </c>
      <c r="C149" s="8" t="s">
        <v>4257</v>
      </c>
      <c r="D149" s="13">
        <v>7000</v>
      </c>
      <c r="E149" s="13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19">
        <f t="shared" si="12"/>
        <v>0</v>
      </c>
      <c r="P149" s="11" t="e">
        <f t="shared" si="13"/>
        <v>#DIV/0!</v>
      </c>
      <c r="Q149" s="7" t="str">
        <f t="shared" si="14"/>
        <v>film &amp; video</v>
      </c>
      <c r="R149" s="7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3.2" x14ac:dyDescent="0.3">
      <c r="A150" s="7">
        <v>148</v>
      </c>
      <c r="B150" s="8" t="s">
        <v>150</v>
      </c>
      <c r="C150" s="8" t="s">
        <v>4258</v>
      </c>
      <c r="D150" s="13">
        <v>50000</v>
      </c>
      <c r="E150" s="13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19">
        <f t="shared" si="12"/>
        <v>0.08</v>
      </c>
      <c r="P150" s="11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3.2" x14ac:dyDescent="0.3">
      <c r="A151" s="7">
        <v>149</v>
      </c>
      <c r="B151" s="8" t="s">
        <v>151</v>
      </c>
      <c r="C151" s="8" t="s">
        <v>4259</v>
      </c>
      <c r="D151" s="13">
        <v>10000</v>
      </c>
      <c r="E151" s="13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19">
        <f t="shared" si="12"/>
        <v>0.91999999999999993</v>
      </c>
      <c r="P151" s="11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3.2" x14ac:dyDescent="0.3">
      <c r="A152" s="7">
        <v>150</v>
      </c>
      <c r="B152" s="8" t="s">
        <v>152</v>
      </c>
      <c r="C152" s="8" t="s">
        <v>4260</v>
      </c>
      <c r="D152" s="13">
        <v>130000</v>
      </c>
      <c r="E152" s="13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19">
        <f t="shared" si="12"/>
        <v>23.163076923076922</v>
      </c>
      <c r="P152" s="11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3.2" x14ac:dyDescent="0.3">
      <c r="A153" s="7">
        <v>151</v>
      </c>
      <c r="B153" s="8" t="s">
        <v>153</v>
      </c>
      <c r="C153" s="8" t="s">
        <v>4261</v>
      </c>
      <c r="D153" s="13">
        <v>250000</v>
      </c>
      <c r="E153" s="13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19">
        <f t="shared" si="12"/>
        <v>5.5999999999999994E-2</v>
      </c>
      <c r="P153" s="11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28.8" x14ac:dyDescent="0.3">
      <c r="A154" s="7">
        <v>152</v>
      </c>
      <c r="B154" s="8" t="s">
        <v>154</v>
      </c>
      <c r="C154" s="8" t="s">
        <v>4262</v>
      </c>
      <c r="D154" s="13">
        <v>380000</v>
      </c>
      <c r="E154" s="13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19">
        <f t="shared" si="12"/>
        <v>7.8947368421052634E-3</v>
      </c>
      <c r="P154" s="11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3.2" x14ac:dyDescent="0.3">
      <c r="A155" s="7">
        <v>153</v>
      </c>
      <c r="B155" s="8" t="s">
        <v>155</v>
      </c>
      <c r="C155" s="8" t="s">
        <v>4263</v>
      </c>
      <c r="D155" s="13">
        <v>50000</v>
      </c>
      <c r="E155" s="13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19">
        <f t="shared" si="12"/>
        <v>0.71799999999999997</v>
      </c>
      <c r="P155" s="11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28.8" x14ac:dyDescent="0.3">
      <c r="A156" s="7">
        <v>154</v>
      </c>
      <c r="B156" s="8" t="s">
        <v>156</v>
      </c>
      <c r="C156" s="8" t="s">
        <v>4264</v>
      </c>
      <c r="D156" s="13">
        <v>1500</v>
      </c>
      <c r="E156" s="13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19">
        <f t="shared" si="12"/>
        <v>2.666666666666667</v>
      </c>
      <c r="P156" s="11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57.6" x14ac:dyDescent="0.3">
      <c r="A157" s="7">
        <v>155</v>
      </c>
      <c r="B157" s="8" t="s">
        <v>157</v>
      </c>
      <c r="C157" s="8" t="s">
        <v>4265</v>
      </c>
      <c r="D157" s="13">
        <v>1350000</v>
      </c>
      <c r="E157" s="13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19">
        <f t="shared" si="12"/>
        <v>6.0000000000000001E-3</v>
      </c>
      <c r="P157" s="11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3.2" x14ac:dyDescent="0.3">
      <c r="A158" s="7">
        <v>156</v>
      </c>
      <c r="B158" s="8" t="s">
        <v>158</v>
      </c>
      <c r="C158" s="8" t="s">
        <v>4266</v>
      </c>
      <c r="D158" s="13">
        <v>35000</v>
      </c>
      <c r="E158" s="13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19">
        <f t="shared" si="12"/>
        <v>5.0999999999999996</v>
      </c>
      <c r="P158" s="11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3.2" x14ac:dyDescent="0.3">
      <c r="A159" s="7">
        <v>157</v>
      </c>
      <c r="B159" s="8" t="s">
        <v>159</v>
      </c>
      <c r="C159" s="8" t="s">
        <v>4267</v>
      </c>
      <c r="D159" s="13">
        <v>2995</v>
      </c>
      <c r="E159" s="13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19">
        <f t="shared" si="12"/>
        <v>0.26711185308848079</v>
      </c>
      <c r="P159" s="11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3.2" x14ac:dyDescent="0.3">
      <c r="A160" s="7">
        <v>158</v>
      </c>
      <c r="B160" s="8" t="s">
        <v>160</v>
      </c>
      <c r="C160" s="8" t="s">
        <v>4268</v>
      </c>
      <c r="D160" s="13">
        <v>5000</v>
      </c>
      <c r="E160" s="13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19">
        <f t="shared" si="12"/>
        <v>0</v>
      </c>
      <c r="P160" s="11" t="e">
        <f t="shared" si="13"/>
        <v>#DIV/0!</v>
      </c>
      <c r="Q160" s="7" t="str">
        <f t="shared" si="14"/>
        <v>film &amp; video</v>
      </c>
      <c r="R160" s="7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3.2" x14ac:dyDescent="0.3">
      <c r="A161" s="7">
        <v>159</v>
      </c>
      <c r="B161" s="8" t="s">
        <v>161</v>
      </c>
      <c r="C161" s="8" t="s">
        <v>4269</v>
      </c>
      <c r="D161" s="13">
        <v>500000</v>
      </c>
      <c r="E161" s="13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19">
        <f t="shared" si="12"/>
        <v>2E-3</v>
      </c>
      <c r="P161" s="11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3.2" x14ac:dyDescent="0.3">
      <c r="A162" s="7">
        <v>160</v>
      </c>
      <c r="B162" s="8" t="s">
        <v>162</v>
      </c>
      <c r="C162" s="8" t="s">
        <v>4270</v>
      </c>
      <c r="D162" s="13">
        <v>5000</v>
      </c>
      <c r="E162" s="13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19">
        <f t="shared" si="12"/>
        <v>0</v>
      </c>
      <c r="P162" s="11" t="e">
        <f t="shared" si="13"/>
        <v>#DIV/0!</v>
      </c>
      <c r="Q162" s="7" t="str">
        <f t="shared" si="14"/>
        <v>film &amp; video</v>
      </c>
      <c r="R162" s="7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3.2" x14ac:dyDescent="0.3">
      <c r="A163" s="7">
        <v>161</v>
      </c>
      <c r="B163" s="8" t="s">
        <v>163</v>
      </c>
      <c r="C163" s="8" t="s">
        <v>4271</v>
      </c>
      <c r="D163" s="13">
        <v>50000</v>
      </c>
      <c r="E163" s="13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19">
        <f t="shared" si="12"/>
        <v>0.01</v>
      </c>
      <c r="P163" s="11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3.2" x14ac:dyDescent="0.3">
      <c r="A164" s="7">
        <v>162</v>
      </c>
      <c r="B164" s="8" t="s">
        <v>164</v>
      </c>
      <c r="C164" s="8" t="s">
        <v>4272</v>
      </c>
      <c r="D164" s="13">
        <v>2800</v>
      </c>
      <c r="E164" s="13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19">
        <f t="shared" si="12"/>
        <v>15.535714285714286</v>
      </c>
      <c r="P164" s="11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57.6" x14ac:dyDescent="0.3">
      <c r="A165" s="7">
        <v>163</v>
      </c>
      <c r="B165" s="8" t="s">
        <v>165</v>
      </c>
      <c r="C165" s="8" t="s">
        <v>4273</v>
      </c>
      <c r="D165" s="13">
        <v>2000000</v>
      </c>
      <c r="E165" s="13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19">
        <f t="shared" si="12"/>
        <v>0</v>
      </c>
      <c r="P165" s="11" t="e">
        <f t="shared" si="13"/>
        <v>#DIV/0!</v>
      </c>
      <c r="Q165" s="7" t="str">
        <f t="shared" si="14"/>
        <v>film &amp; video</v>
      </c>
      <c r="R165" s="7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3.2" x14ac:dyDescent="0.3">
      <c r="A166" s="7">
        <v>164</v>
      </c>
      <c r="B166" s="8" t="s">
        <v>166</v>
      </c>
      <c r="C166" s="8" t="s">
        <v>4274</v>
      </c>
      <c r="D166" s="13">
        <v>120000</v>
      </c>
      <c r="E166" s="13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19">
        <f t="shared" si="12"/>
        <v>0.53333333333333333</v>
      </c>
      <c r="P166" s="11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28.8" x14ac:dyDescent="0.3">
      <c r="A167" s="7">
        <v>165</v>
      </c>
      <c r="B167" s="8" t="s">
        <v>167</v>
      </c>
      <c r="C167" s="8" t="s">
        <v>4275</v>
      </c>
      <c r="D167" s="13">
        <v>17000</v>
      </c>
      <c r="E167" s="13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19">
        <f t="shared" si="12"/>
        <v>0</v>
      </c>
      <c r="P167" s="11" t="e">
        <f t="shared" si="13"/>
        <v>#DIV/0!</v>
      </c>
      <c r="Q167" s="7" t="str">
        <f t="shared" si="14"/>
        <v>film &amp; video</v>
      </c>
      <c r="R167" s="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3.2" x14ac:dyDescent="0.3">
      <c r="A168" s="7">
        <v>166</v>
      </c>
      <c r="B168" s="8" t="s">
        <v>168</v>
      </c>
      <c r="C168" s="8" t="s">
        <v>4276</v>
      </c>
      <c r="D168" s="13">
        <v>5000</v>
      </c>
      <c r="E168" s="13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19">
        <f t="shared" si="12"/>
        <v>60</v>
      </c>
      <c r="P168" s="11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3.2" x14ac:dyDescent="0.3">
      <c r="A169" s="7">
        <v>167</v>
      </c>
      <c r="B169" s="8" t="s">
        <v>169</v>
      </c>
      <c r="C169" s="8" t="s">
        <v>4277</v>
      </c>
      <c r="D169" s="13">
        <v>110000</v>
      </c>
      <c r="E169" s="13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19">
        <f t="shared" si="12"/>
        <v>0.01</v>
      </c>
      <c r="P169" s="11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3.2" x14ac:dyDescent="0.3">
      <c r="A170" s="7">
        <v>168</v>
      </c>
      <c r="B170" s="8" t="s">
        <v>170</v>
      </c>
      <c r="C170" s="8" t="s">
        <v>4278</v>
      </c>
      <c r="D170" s="13">
        <v>8000</v>
      </c>
      <c r="E170" s="13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19">
        <f t="shared" si="12"/>
        <v>4.0625</v>
      </c>
      <c r="P170" s="11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3.2" x14ac:dyDescent="0.3">
      <c r="A171" s="7">
        <v>169</v>
      </c>
      <c r="B171" s="8" t="s">
        <v>171</v>
      </c>
      <c r="C171" s="8" t="s">
        <v>4279</v>
      </c>
      <c r="D171" s="13">
        <v>2500</v>
      </c>
      <c r="E171" s="13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19">
        <f t="shared" si="12"/>
        <v>22.400000000000002</v>
      </c>
      <c r="P171" s="11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3.2" x14ac:dyDescent="0.3">
      <c r="A172" s="7">
        <v>170</v>
      </c>
      <c r="B172" s="8" t="s">
        <v>172</v>
      </c>
      <c r="C172" s="8" t="s">
        <v>4280</v>
      </c>
      <c r="D172" s="13">
        <v>10000</v>
      </c>
      <c r="E172" s="13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19">
        <f t="shared" si="12"/>
        <v>3.25</v>
      </c>
      <c r="P172" s="11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3.2" x14ac:dyDescent="0.3">
      <c r="A173" s="7">
        <v>171</v>
      </c>
      <c r="B173" s="8" t="s">
        <v>173</v>
      </c>
      <c r="C173" s="8" t="s">
        <v>4281</v>
      </c>
      <c r="D173" s="13">
        <v>50000</v>
      </c>
      <c r="E173" s="13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19">
        <f t="shared" si="12"/>
        <v>2E-3</v>
      </c>
      <c r="P173" s="11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3.2" x14ac:dyDescent="0.3">
      <c r="A174" s="7">
        <v>172</v>
      </c>
      <c r="B174" s="8" t="s">
        <v>174</v>
      </c>
      <c r="C174" s="8" t="s">
        <v>4282</v>
      </c>
      <c r="D174" s="13">
        <v>95000</v>
      </c>
      <c r="E174" s="13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19">
        <f t="shared" si="12"/>
        <v>0</v>
      </c>
      <c r="P174" s="11" t="e">
        <f t="shared" si="13"/>
        <v>#DIV/0!</v>
      </c>
      <c r="Q174" s="7" t="str">
        <f t="shared" si="14"/>
        <v>film &amp; video</v>
      </c>
      <c r="R174" s="7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3.2" x14ac:dyDescent="0.3">
      <c r="A175" s="7">
        <v>173</v>
      </c>
      <c r="B175" s="8" t="s">
        <v>175</v>
      </c>
      <c r="C175" s="8" t="s">
        <v>4283</v>
      </c>
      <c r="D175" s="13">
        <v>1110</v>
      </c>
      <c r="E175" s="13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19">
        <f t="shared" si="12"/>
        <v>0</v>
      </c>
      <c r="P175" s="11" t="e">
        <f t="shared" si="13"/>
        <v>#DIV/0!</v>
      </c>
      <c r="Q175" s="7" t="str">
        <f t="shared" si="14"/>
        <v>film &amp; video</v>
      </c>
      <c r="R175" s="7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3.2" x14ac:dyDescent="0.3">
      <c r="A176" s="7">
        <v>174</v>
      </c>
      <c r="B176" s="8" t="s">
        <v>176</v>
      </c>
      <c r="C176" s="8" t="s">
        <v>4284</v>
      </c>
      <c r="D176" s="13">
        <v>6000</v>
      </c>
      <c r="E176" s="13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19">
        <f t="shared" si="12"/>
        <v>0</v>
      </c>
      <c r="P176" s="11" t="e">
        <f t="shared" si="13"/>
        <v>#DIV/0!</v>
      </c>
      <c r="Q176" s="7" t="str">
        <f t="shared" si="14"/>
        <v>film &amp; video</v>
      </c>
      <c r="R176" s="7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3.2" x14ac:dyDescent="0.3">
      <c r="A177" s="7">
        <v>175</v>
      </c>
      <c r="B177" s="8" t="s">
        <v>177</v>
      </c>
      <c r="C177" s="8" t="s">
        <v>4285</v>
      </c>
      <c r="D177" s="13">
        <v>20000</v>
      </c>
      <c r="E177" s="13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19">
        <f t="shared" si="12"/>
        <v>6.4850000000000003</v>
      </c>
      <c r="P177" s="11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3.2" x14ac:dyDescent="0.3">
      <c r="A178" s="7">
        <v>176</v>
      </c>
      <c r="B178" s="8" t="s">
        <v>178</v>
      </c>
      <c r="C178" s="8" t="s">
        <v>4286</v>
      </c>
      <c r="D178" s="13">
        <v>1500</v>
      </c>
      <c r="E178" s="13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19">
        <f t="shared" si="12"/>
        <v>0</v>
      </c>
      <c r="P178" s="11" t="e">
        <f t="shared" si="13"/>
        <v>#DIV/0!</v>
      </c>
      <c r="Q178" s="7" t="str">
        <f t="shared" si="14"/>
        <v>film &amp; video</v>
      </c>
      <c r="R178" s="7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28.8" x14ac:dyDescent="0.3">
      <c r="A179" s="7">
        <v>177</v>
      </c>
      <c r="B179" s="8" t="s">
        <v>179</v>
      </c>
      <c r="C179" s="8" t="s">
        <v>4287</v>
      </c>
      <c r="D179" s="13">
        <v>450</v>
      </c>
      <c r="E179" s="13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19">
        <f t="shared" si="12"/>
        <v>40</v>
      </c>
      <c r="P179" s="11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8.8" x14ac:dyDescent="0.3">
      <c r="A180" s="7">
        <v>178</v>
      </c>
      <c r="B180" s="8" t="s">
        <v>180</v>
      </c>
      <c r="C180" s="8" t="s">
        <v>4288</v>
      </c>
      <c r="D180" s="13">
        <v>500000</v>
      </c>
      <c r="E180" s="13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19">
        <f t="shared" si="12"/>
        <v>0</v>
      </c>
      <c r="P180" s="11" t="e">
        <f t="shared" si="13"/>
        <v>#DIV/0!</v>
      </c>
      <c r="Q180" s="7" t="str">
        <f t="shared" si="14"/>
        <v>film &amp; video</v>
      </c>
      <c r="R180" s="7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28.8" x14ac:dyDescent="0.3">
      <c r="A181" s="7">
        <v>179</v>
      </c>
      <c r="B181" s="8" t="s">
        <v>181</v>
      </c>
      <c r="C181" s="8" t="s">
        <v>4289</v>
      </c>
      <c r="D181" s="13">
        <v>1000</v>
      </c>
      <c r="E181" s="13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19">
        <f t="shared" si="12"/>
        <v>20</v>
      </c>
      <c r="P181" s="11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3.2" x14ac:dyDescent="0.3">
      <c r="A182" s="7">
        <v>180</v>
      </c>
      <c r="B182" s="8" t="s">
        <v>182</v>
      </c>
      <c r="C182" s="8" t="s">
        <v>4290</v>
      </c>
      <c r="D182" s="13">
        <v>1200</v>
      </c>
      <c r="E182" s="13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19">
        <f t="shared" si="12"/>
        <v>33.416666666666664</v>
      </c>
      <c r="P182" s="11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3.2" x14ac:dyDescent="0.3">
      <c r="A183" s="7">
        <v>181</v>
      </c>
      <c r="B183" s="8" t="s">
        <v>183</v>
      </c>
      <c r="C183" s="8" t="s">
        <v>4291</v>
      </c>
      <c r="D183" s="13">
        <v>3423</v>
      </c>
      <c r="E183" s="13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19">
        <f t="shared" si="12"/>
        <v>21.092608822670172</v>
      </c>
      <c r="P183" s="11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3.2" x14ac:dyDescent="0.3">
      <c r="A184" s="7">
        <v>182</v>
      </c>
      <c r="B184" s="8" t="s">
        <v>184</v>
      </c>
      <c r="C184" s="8" t="s">
        <v>4292</v>
      </c>
      <c r="D184" s="13">
        <v>1000</v>
      </c>
      <c r="E184" s="13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19">
        <f t="shared" si="12"/>
        <v>0</v>
      </c>
      <c r="P184" s="11" t="e">
        <f t="shared" si="13"/>
        <v>#DIV/0!</v>
      </c>
      <c r="Q184" s="7" t="str">
        <f t="shared" si="14"/>
        <v>film &amp; video</v>
      </c>
      <c r="R184" s="7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3">
      <c r="A185" s="7">
        <v>183</v>
      </c>
      <c r="B185" s="8" t="s">
        <v>185</v>
      </c>
      <c r="C185" s="8" t="s">
        <v>4293</v>
      </c>
      <c r="D185" s="13">
        <v>12500</v>
      </c>
      <c r="E185" s="13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19">
        <f t="shared" si="12"/>
        <v>35.856000000000002</v>
      </c>
      <c r="P185" s="11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3.2" x14ac:dyDescent="0.3">
      <c r="A186" s="7">
        <v>184</v>
      </c>
      <c r="B186" s="8" t="s">
        <v>186</v>
      </c>
      <c r="C186" s="8" t="s">
        <v>4294</v>
      </c>
      <c r="D186" s="13">
        <v>1500</v>
      </c>
      <c r="E186" s="13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19">
        <f t="shared" si="12"/>
        <v>3.4000000000000004</v>
      </c>
      <c r="P186" s="11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3">
      <c r="A187" s="7">
        <v>185</v>
      </c>
      <c r="B187" s="8" t="s">
        <v>187</v>
      </c>
      <c r="C187" s="8" t="s">
        <v>4295</v>
      </c>
      <c r="D187" s="13">
        <v>40000</v>
      </c>
      <c r="E187" s="13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19">
        <f t="shared" si="12"/>
        <v>5.5</v>
      </c>
      <c r="P187" s="11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3.2" x14ac:dyDescent="0.3">
      <c r="A188" s="7">
        <v>186</v>
      </c>
      <c r="B188" s="8" t="s">
        <v>188</v>
      </c>
      <c r="C188" s="8" t="s">
        <v>4296</v>
      </c>
      <c r="D188" s="13">
        <v>5000</v>
      </c>
      <c r="E188" s="13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19">
        <f t="shared" si="12"/>
        <v>0</v>
      </c>
      <c r="P188" s="11" t="e">
        <f t="shared" si="13"/>
        <v>#DIV/0!</v>
      </c>
      <c r="Q188" s="7" t="str">
        <f t="shared" si="14"/>
        <v>film &amp; video</v>
      </c>
      <c r="R188" s="7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28.8" x14ac:dyDescent="0.3">
      <c r="A189" s="7">
        <v>187</v>
      </c>
      <c r="B189" s="8" t="s">
        <v>189</v>
      </c>
      <c r="C189" s="8" t="s">
        <v>4297</v>
      </c>
      <c r="D189" s="13">
        <v>5000</v>
      </c>
      <c r="E189" s="13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19">
        <f t="shared" si="12"/>
        <v>16</v>
      </c>
      <c r="P189" s="11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3.2" x14ac:dyDescent="0.3">
      <c r="A190" s="7">
        <v>188</v>
      </c>
      <c r="B190" s="8" t="s">
        <v>190</v>
      </c>
      <c r="C190" s="8" t="s">
        <v>4298</v>
      </c>
      <c r="D190" s="13">
        <v>1500</v>
      </c>
      <c r="E190" s="13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19">
        <f t="shared" si="12"/>
        <v>0</v>
      </c>
      <c r="P190" s="11" t="e">
        <f t="shared" si="13"/>
        <v>#DIV/0!</v>
      </c>
      <c r="Q190" s="7" t="str">
        <f t="shared" si="14"/>
        <v>film &amp; video</v>
      </c>
      <c r="R190" s="7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3.2" x14ac:dyDescent="0.3">
      <c r="A191" s="7">
        <v>189</v>
      </c>
      <c r="B191" s="8" t="s">
        <v>191</v>
      </c>
      <c r="C191" s="8" t="s">
        <v>4299</v>
      </c>
      <c r="D191" s="13">
        <v>500000</v>
      </c>
      <c r="E191" s="13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19">
        <f t="shared" si="12"/>
        <v>6.8999999999999992E-2</v>
      </c>
      <c r="P191" s="11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3">
      <c r="A192" s="7">
        <v>190</v>
      </c>
      <c r="B192" s="8" t="s">
        <v>192</v>
      </c>
      <c r="C192" s="8" t="s">
        <v>4300</v>
      </c>
      <c r="D192" s="13">
        <v>12000</v>
      </c>
      <c r="E192" s="13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19">
        <f t="shared" si="12"/>
        <v>0.41666666666666669</v>
      </c>
      <c r="P192" s="11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3.2" x14ac:dyDescent="0.3">
      <c r="A193" s="7">
        <v>191</v>
      </c>
      <c r="B193" s="8" t="s">
        <v>193</v>
      </c>
      <c r="C193" s="8" t="s">
        <v>4301</v>
      </c>
      <c r="D193" s="13">
        <v>5000</v>
      </c>
      <c r="E193" s="13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19">
        <f t="shared" si="12"/>
        <v>5</v>
      </c>
      <c r="P193" s="11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3.2" x14ac:dyDescent="0.3">
      <c r="A194" s="7">
        <v>192</v>
      </c>
      <c r="B194" s="8" t="s">
        <v>194</v>
      </c>
      <c r="C194" s="8" t="s">
        <v>4302</v>
      </c>
      <c r="D194" s="13">
        <v>1000000</v>
      </c>
      <c r="E194" s="13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19">
        <f t="shared" si="12"/>
        <v>1.6999999999999999E-3</v>
      </c>
      <c r="P194" s="11">
        <f t="shared" si="13"/>
        <v>5.666666666666667</v>
      </c>
      <c r="Q194" s="7" t="str">
        <f t="shared" si="14"/>
        <v>film &amp; video</v>
      </c>
      <c r="R194" s="7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3.2" x14ac:dyDescent="0.3">
      <c r="A195" s="7">
        <v>193</v>
      </c>
      <c r="B195" s="8" t="s">
        <v>195</v>
      </c>
      <c r="C195" s="8" t="s">
        <v>4303</v>
      </c>
      <c r="D195" s="13">
        <v>1000</v>
      </c>
      <c r="E195" s="13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19">
        <f t="shared" ref="O195:O258" si="18">E195/D195*100</f>
        <v>0</v>
      </c>
      <c r="P195" s="11" t="e">
        <f t="shared" ref="P195:P258" si="19">E195/L195</f>
        <v>#DIV/0!</v>
      </c>
      <c r="Q195" s="7" t="str">
        <f t="shared" ref="Q195:Q258" si="20">LEFT(N195, SEARCH("/",N195,1)-1)</f>
        <v>film &amp; video</v>
      </c>
      <c r="R195" s="7" t="str">
        <f t="shared" ref="R195:R258" si="21">RIGHT(N195,LEN(N195)-SEARCH("/",N195,1))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3.2" x14ac:dyDescent="0.3">
      <c r="A196" s="7">
        <v>194</v>
      </c>
      <c r="B196" s="8" t="s">
        <v>196</v>
      </c>
      <c r="C196" s="8" t="s">
        <v>4304</v>
      </c>
      <c r="D196" s="13">
        <v>2500</v>
      </c>
      <c r="E196" s="13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19">
        <f t="shared" si="18"/>
        <v>0.12</v>
      </c>
      <c r="P196" s="11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3.2" x14ac:dyDescent="0.3">
      <c r="A197" s="7">
        <v>195</v>
      </c>
      <c r="B197" s="8" t="s">
        <v>197</v>
      </c>
      <c r="C197" s="8" t="s">
        <v>4305</v>
      </c>
      <c r="D197" s="13">
        <v>2000000</v>
      </c>
      <c r="E197" s="13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19">
        <f t="shared" si="18"/>
        <v>0</v>
      </c>
      <c r="P197" s="11" t="e">
        <f t="shared" si="19"/>
        <v>#DIV/0!</v>
      </c>
      <c r="Q197" s="7" t="str">
        <f t="shared" si="20"/>
        <v>film &amp; video</v>
      </c>
      <c r="R197" s="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3.2" x14ac:dyDescent="0.3">
      <c r="A198" s="7">
        <v>196</v>
      </c>
      <c r="B198" s="8" t="s">
        <v>198</v>
      </c>
      <c r="C198" s="8" t="s">
        <v>4306</v>
      </c>
      <c r="D198" s="13">
        <v>3500</v>
      </c>
      <c r="E198" s="13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19">
        <f t="shared" si="18"/>
        <v>41.857142857142861</v>
      </c>
      <c r="P198" s="11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3.2" x14ac:dyDescent="0.3">
      <c r="A199" s="7">
        <v>197</v>
      </c>
      <c r="B199" s="8" t="s">
        <v>199</v>
      </c>
      <c r="C199" s="8" t="s">
        <v>4307</v>
      </c>
      <c r="D199" s="13">
        <v>2500</v>
      </c>
      <c r="E199" s="13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19">
        <f t="shared" si="18"/>
        <v>10.48</v>
      </c>
      <c r="P199" s="11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3.2" x14ac:dyDescent="0.3">
      <c r="A200" s="7">
        <v>198</v>
      </c>
      <c r="B200" s="8" t="s">
        <v>200</v>
      </c>
      <c r="C200" s="8" t="s">
        <v>4308</v>
      </c>
      <c r="D200" s="13">
        <v>25000</v>
      </c>
      <c r="E200" s="13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19">
        <f t="shared" si="18"/>
        <v>1.1159999999999999</v>
      </c>
      <c r="P200" s="11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3.2" x14ac:dyDescent="0.3">
      <c r="A201" s="7">
        <v>199</v>
      </c>
      <c r="B201" s="8" t="s">
        <v>201</v>
      </c>
      <c r="C201" s="8" t="s">
        <v>4309</v>
      </c>
      <c r="D201" s="13">
        <v>10000</v>
      </c>
      <c r="E201" s="13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19">
        <f t="shared" si="18"/>
        <v>0</v>
      </c>
      <c r="P201" s="11" t="e">
        <f t="shared" si="19"/>
        <v>#DIV/0!</v>
      </c>
      <c r="Q201" s="7" t="str">
        <f t="shared" si="20"/>
        <v>film &amp; video</v>
      </c>
      <c r="R201" s="7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28.8" x14ac:dyDescent="0.3">
      <c r="A202" s="7">
        <v>200</v>
      </c>
      <c r="B202" s="8" t="s">
        <v>202</v>
      </c>
      <c r="C202" s="8" t="s">
        <v>4310</v>
      </c>
      <c r="D202" s="13">
        <v>6000</v>
      </c>
      <c r="E202" s="13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19">
        <f t="shared" si="18"/>
        <v>26.192500000000003</v>
      </c>
      <c r="P202" s="11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3.2" x14ac:dyDescent="0.3">
      <c r="A203" s="7">
        <v>201</v>
      </c>
      <c r="B203" s="8" t="s">
        <v>203</v>
      </c>
      <c r="C203" s="8" t="s">
        <v>4311</v>
      </c>
      <c r="D203" s="13">
        <v>650</v>
      </c>
      <c r="E203" s="13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19">
        <f t="shared" si="18"/>
        <v>58.461538461538467</v>
      </c>
      <c r="P203" s="11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3">
      <c r="A204" s="7">
        <v>202</v>
      </c>
      <c r="B204" s="8" t="s">
        <v>204</v>
      </c>
      <c r="C204" s="8" t="s">
        <v>4312</v>
      </c>
      <c r="D204" s="13">
        <v>6000</v>
      </c>
      <c r="E204" s="13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19">
        <f t="shared" si="18"/>
        <v>0</v>
      </c>
      <c r="P204" s="11" t="e">
        <f t="shared" si="19"/>
        <v>#DIV/0!</v>
      </c>
      <c r="Q204" s="7" t="str">
        <f t="shared" si="20"/>
        <v>film &amp; video</v>
      </c>
      <c r="R204" s="7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3.2" x14ac:dyDescent="0.3">
      <c r="A205" s="7">
        <v>203</v>
      </c>
      <c r="B205" s="8" t="s">
        <v>205</v>
      </c>
      <c r="C205" s="8" t="s">
        <v>4313</v>
      </c>
      <c r="D205" s="13">
        <v>2500</v>
      </c>
      <c r="E205" s="13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19">
        <f t="shared" si="18"/>
        <v>29.84</v>
      </c>
      <c r="P205" s="11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3.2" x14ac:dyDescent="0.3">
      <c r="A206" s="7">
        <v>204</v>
      </c>
      <c r="B206" s="8" t="s">
        <v>206</v>
      </c>
      <c r="C206" s="8" t="s">
        <v>4314</v>
      </c>
      <c r="D206" s="13">
        <v>300000</v>
      </c>
      <c r="E206" s="13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19">
        <f t="shared" si="18"/>
        <v>50.721666666666664</v>
      </c>
      <c r="P206" s="11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3.2" x14ac:dyDescent="0.3">
      <c r="A207" s="7">
        <v>205</v>
      </c>
      <c r="B207" s="8" t="s">
        <v>207</v>
      </c>
      <c r="C207" s="8" t="s">
        <v>4315</v>
      </c>
      <c r="D207" s="13">
        <v>8000</v>
      </c>
      <c r="E207" s="13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19">
        <f t="shared" si="18"/>
        <v>16.25</v>
      </c>
      <c r="P207" s="11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3.2" x14ac:dyDescent="0.3">
      <c r="A208" s="7">
        <v>206</v>
      </c>
      <c r="B208" s="8" t="s">
        <v>208</v>
      </c>
      <c r="C208" s="8" t="s">
        <v>4316</v>
      </c>
      <c r="D208" s="13">
        <v>12700</v>
      </c>
      <c r="E208" s="13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19">
        <f t="shared" si="18"/>
        <v>0</v>
      </c>
      <c r="P208" s="11" t="e">
        <f t="shared" si="19"/>
        <v>#DIV/0!</v>
      </c>
      <c r="Q208" s="7" t="str">
        <f t="shared" si="20"/>
        <v>film &amp; video</v>
      </c>
      <c r="R208" s="7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3.2" x14ac:dyDescent="0.3">
      <c r="A209" s="7">
        <v>207</v>
      </c>
      <c r="B209" s="8" t="s">
        <v>209</v>
      </c>
      <c r="C209" s="8" t="s">
        <v>4317</v>
      </c>
      <c r="D209" s="13">
        <v>14000</v>
      </c>
      <c r="E209" s="13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19">
        <f t="shared" si="18"/>
        <v>15.214285714285714</v>
      </c>
      <c r="P209" s="11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3.2" x14ac:dyDescent="0.3">
      <c r="A210" s="7">
        <v>208</v>
      </c>
      <c r="B210" s="8" t="s">
        <v>210</v>
      </c>
      <c r="C210" s="8" t="s">
        <v>4318</v>
      </c>
      <c r="D210" s="13">
        <v>50000</v>
      </c>
      <c r="E210" s="13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19">
        <f t="shared" si="18"/>
        <v>0</v>
      </c>
      <c r="P210" s="11" t="e">
        <f t="shared" si="19"/>
        <v>#DIV/0!</v>
      </c>
      <c r="Q210" s="7" t="str">
        <f t="shared" si="20"/>
        <v>film &amp; video</v>
      </c>
      <c r="R210" s="7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3.2" x14ac:dyDescent="0.3">
      <c r="A211" s="7">
        <v>209</v>
      </c>
      <c r="B211" s="8" t="s">
        <v>211</v>
      </c>
      <c r="C211" s="8" t="s">
        <v>4319</v>
      </c>
      <c r="D211" s="13">
        <v>25000</v>
      </c>
      <c r="E211" s="13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19">
        <f t="shared" si="18"/>
        <v>0</v>
      </c>
      <c r="P211" s="11" t="e">
        <f t="shared" si="19"/>
        <v>#DIV/0!</v>
      </c>
      <c r="Q211" s="7" t="str">
        <f t="shared" si="20"/>
        <v>film &amp; video</v>
      </c>
      <c r="R211" s="7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3.2" x14ac:dyDescent="0.3">
      <c r="A212" s="7">
        <v>210</v>
      </c>
      <c r="B212" s="8" t="s">
        <v>212</v>
      </c>
      <c r="C212" s="8" t="s">
        <v>4320</v>
      </c>
      <c r="D212" s="13">
        <v>12000</v>
      </c>
      <c r="E212" s="13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19">
        <f t="shared" si="18"/>
        <v>25.25</v>
      </c>
      <c r="P212" s="11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3.2" x14ac:dyDescent="0.3">
      <c r="A213" s="7">
        <v>211</v>
      </c>
      <c r="B213" s="8" t="s">
        <v>213</v>
      </c>
      <c r="C213" s="8" t="s">
        <v>4321</v>
      </c>
      <c r="D213" s="13">
        <v>5000</v>
      </c>
      <c r="E213" s="13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19">
        <f t="shared" si="18"/>
        <v>44.6</v>
      </c>
      <c r="P213" s="11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8.8" x14ac:dyDescent="0.3">
      <c r="A214" s="7">
        <v>212</v>
      </c>
      <c r="B214" s="8" t="s">
        <v>214</v>
      </c>
      <c r="C214" s="8" t="s">
        <v>4322</v>
      </c>
      <c r="D214" s="13">
        <v>6300</v>
      </c>
      <c r="E214" s="13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19">
        <f t="shared" si="18"/>
        <v>1.5873015873015872E-2</v>
      </c>
      <c r="P214" s="11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3.2" x14ac:dyDescent="0.3">
      <c r="A215" s="7">
        <v>213</v>
      </c>
      <c r="B215" s="8" t="s">
        <v>215</v>
      </c>
      <c r="C215" s="8" t="s">
        <v>4323</v>
      </c>
      <c r="D215" s="13">
        <v>50000</v>
      </c>
      <c r="E215" s="13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19">
        <f t="shared" si="18"/>
        <v>0.04</v>
      </c>
      <c r="P215" s="11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3.2" x14ac:dyDescent="0.3">
      <c r="A216" s="7">
        <v>214</v>
      </c>
      <c r="B216" s="8" t="s">
        <v>216</v>
      </c>
      <c r="C216" s="8" t="s">
        <v>4324</v>
      </c>
      <c r="D216" s="13">
        <v>12500</v>
      </c>
      <c r="E216" s="13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19">
        <f t="shared" si="18"/>
        <v>8.0000000000000002E-3</v>
      </c>
      <c r="P216" s="11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3.2" x14ac:dyDescent="0.3">
      <c r="A217" s="7">
        <v>215</v>
      </c>
      <c r="B217" s="8" t="s">
        <v>217</v>
      </c>
      <c r="C217" s="8" t="s">
        <v>4325</v>
      </c>
      <c r="D217" s="13">
        <v>4400</v>
      </c>
      <c r="E217" s="13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19">
        <f t="shared" si="18"/>
        <v>0.22727272727272727</v>
      </c>
      <c r="P217" s="11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3.2" x14ac:dyDescent="0.3">
      <c r="A218" s="7">
        <v>216</v>
      </c>
      <c r="B218" s="8" t="s">
        <v>218</v>
      </c>
      <c r="C218" s="8" t="s">
        <v>4326</v>
      </c>
      <c r="D218" s="13">
        <v>50000</v>
      </c>
      <c r="E218" s="13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19">
        <f t="shared" si="18"/>
        <v>55.698440000000005</v>
      </c>
      <c r="P218" s="11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3">
      <c r="A219" s="7">
        <v>217</v>
      </c>
      <c r="B219" s="8" t="s">
        <v>219</v>
      </c>
      <c r="C219" s="8" t="s">
        <v>4327</v>
      </c>
      <c r="D219" s="13">
        <v>100000</v>
      </c>
      <c r="E219" s="13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19">
        <f t="shared" si="18"/>
        <v>11.943</v>
      </c>
      <c r="P219" s="11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3.2" x14ac:dyDescent="0.3">
      <c r="A220" s="7">
        <v>218</v>
      </c>
      <c r="B220" s="8" t="s">
        <v>220</v>
      </c>
      <c r="C220" s="8" t="s">
        <v>4328</v>
      </c>
      <c r="D220" s="13">
        <v>5000</v>
      </c>
      <c r="E220" s="13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19">
        <f t="shared" si="18"/>
        <v>2</v>
      </c>
      <c r="P220" s="11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8.8" x14ac:dyDescent="0.3">
      <c r="A221" s="7">
        <v>219</v>
      </c>
      <c r="B221" s="8" t="s">
        <v>221</v>
      </c>
      <c r="C221" s="8" t="s">
        <v>4329</v>
      </c>
      <c r="D221" s="13">
        <v>50000</v>
      </c>
      <c r="E221" s="13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19">
        <f t="shared" si="18"/>
        <v>17.630000000000003</v>
      </c>
      <c r="P221" s="11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3.2" x14ac:dyDescent="0.3">
      <c r="A222" s="7">
        <v>220</v>
      </c>
      <c r="B222" s="8" t="s">
        <v>222</v>
      </c>
      <c r="C222" s="8" t="s">
        <v>4330</v>
      </c>
      <c r="D222" s="13">
        <v>50000</v>
      </c>
      <c r="E222" s="13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19">
        <f t="shared" si="18"/>
        <v>0.72</v>
      </c>
      <c r="P222" s="11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x14ac:dyDescent="0.3">
      <c r="A223" s="7">
        <v>221</v>
      </c>
      <c r="B223" s="8" t="s">
        <v>223</v>
      </c>
      <c r="C223" s="8" t="s">
        <v>4331</v>
      </c>
      <c r="D223" s="13">
        <v>50000</v>
      </c>
      <c r="E223" s="13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19">
        <f t="shared" si="18"/>
        <v>0</v>
      </c>
      <c r="P223" s="11" t="e">
        <f t="shared" si="19"/>
        <v>#DIV/0!</v>
      </c>
      <c r="Q223" s="7" t="str">
        <f t="shared" si="20"/>
        <v>film &amp; video</v>
      </c>
      <c r="R223" s="7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3.2" x14ac:dyDescent="0.3">
      <c r="A224" s="7">
        <v>222</v>
      </c>
      <c r="B224" s="8" t="s">
        <v>224</v>
      </c>
      <c r="C224" s="8" t="s">
        <v>4332</v>
      </c>
      <c r="D224" s="13">
        <v>1000</v>
      </c>
      <c r="E224" s="13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19">
        <f t="shared" si="18"/>
        <v>13</v>
      </c>
      <c r="P224" s="11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3.2" x14ac:dyDescent="0.3">
      <c r="A225" s="7">
        <v>223</v>
      </c>
      <c r="B225" s="8" t="s">
        <v>225</v>
      </c>
      <c r="C225" s="8" t="s">
        <v>4333</v>
      </c>
      <c r="D225" s="13">
        <v>1500000</v>
      </c>
      <c r="E225" s="13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19">
        <f t="shared" si="18"/>
        <v>0</v>
      </c>
      <c r="P225" s="11" t="e">
        <f t="shared" si="19"/>
        <v>#DIV/0!</v>
      </c>
      <c r="Q225" s="7" t="str">
        <f t="shared" si="20"/>
        <v>film &amp; video</v>
      </c>
      <c r="R225" s="7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3.2" x14ac:dyDescent="0.3">
      <c r="A226" s="7">
        <v>224</v>
      </c>
      <c r="B226" s="8" t="s">
        <v>226</v>
      </c>
      <c r="C226" s="8" t="s">
        <v>4334</v>
      </c>
      <c r="D226" s="13">
        <v>6000000</v>
      </c>
      <c r="E226" s="13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19">
        <f t="shared" si="18"/>
        <v>0</v>
      </c>
      <c r="P226" s="11" t="e">
        <f t="shared" si="19"/>
        <v>#DIV/0!</v>
      </c>
      <c r="Q226" s="7" t="str">
        <f t="shared" si="20"/>
        <v>film &amp; video</v>
      </c>
      <c r="R226" s="7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3.2" x14ac:dyDescent="0.3">
      <c r="A227" s="7">
        <v>225</v>
      </c>
      <c r="B227" s="8" t="s">
        <v>227</v>
      </c>
      <c r="C227" s="8" t="s">
        <v>4335</v>
      </c>
      <c r="D227" s="13">
        <v>200</v>
      </c>
      <c r="E227" s="13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19">
        <f t="shared" si="18"/>
        <v>0</v>
      </c>
      <c r="P227" s="11" t="e">
        <f t="shared" si="19"/>
        <v>#DIV/0!</v>
      </c>
      <c r="Q227" s="7" t="str">
        <f t="shared" si="20"/>
        <v>film &amp; video</v>
      </c>
      <c r="R227" s="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3.2" x14ac:dyDescent="0.3">
      <c r="A228" s="7">
        <v>226</v>
      </c>
      <c r="B228" s="8" t="s">
        <v>228</v>
      </c>
      <c r="C228" s="8" t="s">
        <v>4336</v>
      </c>
      <c r="D228" s="13">
        <v>29000</v>
      </c>
      <c r="E228" s="13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19">
        <f t="shared" si="18"/>
        <v>0.86206896551724133</v>
      </c>
      <c r="P228" s="11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3.2" x14ac:dyDescent="0.3">
      <c r="A229" s="7">
        <v>227</v>
      </c>
      <c r="B229" s="8" t="s">
        <v>229</v>
      </c>
      <c r="C229" s="8" t="s">
        <v>4337</v>
      </c>
      <c r="D229" s="13">
        <v>28000</v>
      </c>
      <c r="E229" s="13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19">
        <f t="shared" si="18"/>
        <v>0</v>
      </c>
      <c r="P229" s="11" t="e">
        <f t="shared" si="19"/>
        <v>#DIV/0!</v>
      </c>
      <c r="Q229" s="7" t="str">
        <f t="shared" si="20"/>
        <v>film &amp; video</v>
      </c>
      <c r="R229" s="7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28.8" x14ac:dyDescent="0.3">
      <c r="A230" s="7">
        <v>228</v>
      </c>
      <c r="B230" s="8" t="s">
        <v>230</v>
      </c>
      <c r="C230" s="8" t="s">
        <v>4338</v>
      </c>
      <c r="D230" s="13">
        <v>8000</v>
      </c>
      <c r="E230" s="13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19">
        <f t="shared" si="18"/>
        <v>0</v>
      </c>
      <c r="P230" s="11" t="e">
        <f t="shared" si="19"/>
        <v>#DIV/0!</v>
      </c>
      <c r="Q230" s="7" t="str">
        <f t="shared" si="20"/>
        <v>film &amp; video</v>
      </c>
      <c r="R230" s="7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3.2" x14ac:dyDescent="0.3">
      <c r="A231" s="7">
        <v>229</v>
      </c>
      <c r="B231" s="8" t="s">
        <v>231</v>
      </c>
      <c r="C231" s="8" t="s">
        <v>4339</v>
      </c>
      <c r="D231" s="13">
        <v>3000</v>
      </c>
      <c r="E231" s="13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19">
        <f t="shared" si="18"/>
        <v>0</v>
      </c>
      <c r="P231" s="11" t="e">
        <f t="shared" si="19"/>
        <v>#DIV/0!</v>
      </c>
      <c r="Q231" s="7" t="str">
        <f t="shared" si="20"/>
        <v>film &amp; video</v>
      </c>
      <c r="R231" s="7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3.2" x14ac:dyDescent="0.3">
      <c r="A232" s="7">
        <v>230</v>
      </c>
      <c r="B232" s="8" t="s">
        <v>232</v>
      </c>
      <c r="C232" s="8" t="s">
        <v>4340</v>
      </c>
      <c r="D232" s="13">
        <v>15000</v>
      </c>
      <c r="E232" s="13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19">
        <f t="shared" si="18"/>
        <v>0.4</v>
      </c>
      <c r="P232" s="11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3.2" x14ac:dyDescent="0.3">
      <c r="A233" s="7">
        <v>231</v>
      </c>
      <c r="B233" s="8" t="s">
        <v>233</v>
      </c>
      <c r="C233" s="8" t="s">
        <v>4341</v>
      </c>
      <c r="D233" s="13">
        <v>1500000</v>
      </c>
      <c r="E233" s="13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19">
        <f t="shared" si="18"/>
        <v>0</v>
      </c>
      <c r="P233" s="11" t="e">
        <f t="shared" si="19"/>
        <v>#DIV/0!</v>
      </c>
      <c r="Q233" s="7" t="str">
        <f t="shared" si="20"/>
        <v>film &amp; video</v>
      </c>
      <c r="R233" s="7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3.2" x14ac:dyDescent="0.3">
      <c r="A234" s="7">
        <v>232</v>
      </c>
      <c r="B234" s="8" t="s">
        <v>234</v>
      </c>
      <c r="C234" s="8" t="s">
        <v>4342</v>
      </c>
      <c r="D234" s="13">
        <v>4000</v>
      </c>
      <c r="E234" s="13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19">
        <f t="shared" si="18"/>
        <v>2.75</v>
      </c>
      <c r="P234" s="11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3.2" x14ac:dyDescent="0.3">
      <c r="A235" s="7">
        <v>233</v>
      </c>
      <c r="B235" s="8" t="s">
        <v>235</v>
      </c>
      <c r="C235" s="8" t="s">
        <v>4343</v>
      </c>
      <c r="D235" s="13">
        <v>350000</v>
      </c>
      <c r="E235" s="13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19">
        <f t="shared" si="18"/>
        <v>0</v>
      </c>
      <c r="P235" s="11" t="e">
        <f t="shared" si="19"/>
        <v>#DIV/0!</v>
      </c>
      <c r="Q235" s="7" t="str">
        <f t="shared" si="20"/>
        <v>film &amp; video</v>
      </c>
      <c r="R235" s="7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3.2" x14ac:dyDescent="0.3">
      <c r="A236" s="7">
        <v>234</v>
      </c>
      <c r="B236" s="8" t="s">
        <v>236</v>
      </c>
      <c r="C236" s="8" t="s">
        <v>4344</v>
      </c>
      <c r="D236" s="13">
        <v>1000</v>
      </c>
      <c r="E236" s="13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19">
        <f t="shared" si="18"/>
        <v>40.1</v>
      </c>
      <c r="P236" s="11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28.8" x14ac:dyDescent="0.3">
      <c r="A237" s="7">
        <v>235</v>
      </c>
      <c r="B237" s="8" t="s">
        <v>237</v>
      </c>
      <c r="C237" s="8" t="s">
        <v>4345</v>
      </c>
      <c r="D237" s="13">
        <v>10000</v>
      </c>
      <c r="E237" s="13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19">
        <f t="shared" si="18"/>
        <v>0</v>
      </c>
      <c r="P237" s="11" t="e">
        <f t="shared" si="19"/>
        <v>#DIV/0!</v>
      </c>
      <c r="Q237" s="7" t="str">
        <f t="shared" si="20"/>
        <v>film &amp; video</v>
      </c>
      <c r="R237" s="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3.2" x14ac:dyDescent="0.3">
      <c r="A238" s="7">
        <v>236</v>
      </c>
      <c r="B238" s="8" t="s">
        <v>238</v>
      </c>
      <c r="C238" s="8" t="s">
        <v>4346</v>
      </c>
      <c r="D238" s="13">
        <v>150000</v>
      </c>
      <c r="E238" s="13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19">
        <f t="shared" si="18"/>
        <v>0</v>
      </c>
      <c r="P238" s="11" t="e">
        <f t="shared" si="19"/>
        <v>#DIV/0!</v>
      </c>
      <c r="Q238" s="7" t="str">
        <f t="shared" si="20"/>
        <v>film &amp; video</v>
      </c>
      <c r="R238" s="7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x14ac:dyDescent="0.3">
      <c r="A239" s="7">
        <v>237</v>
      </c>
      <c r="B239" s="8" t="s">
        <v>239</v>
      </c>
      <c r="C239" s="8" t="s">
        <v>4347</v>
      </c>
      <c r="D239" s="13">
        <v>15000</v>
      </c>
      <c r="E239" s="13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19">
        <f t="shared" si="18"/>
        <v>0.33333333333333337</v>
      </c>
      <c r="P239" s="11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3.2" x14ac:dyDescent="0.3">
      <c r="A240" s="7">
        <v>238</v>
      </c>
      <c r="B240" s="8" t="s">
        <v>240</v>
      </c>
      <c r="C240" s="8" t="s">
        <v>4348</v>
      </c>
      <c r="D240" s="13">
        <v>26000</v>
      </c>
      <c r="E240" s="13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19">
        <f t="shared" si="18"/>
        <v>0</v>
      </c>
      <c r="P240" s="11" t="e">
        <f t="shared" si="19"/>
        <v>#DIV/0!</v>
      </c>
      <c r="Q240" s="7" t="str">
        <f t="shared" si="20"/>
        <v>film &amp; video</v>
      </c>
      <c r="R240" s="7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3.2" x14ac:dyDescent="0.3">
      <c r="A241" s="7">
        <v>239</v>
      </c>
      <c r="B241" s="8" t="s">
        <v>241</v>
      </c>
      <c r="C241" s="8" t="s">
        <v>4349</v>
      </c>
      <c r="D241" s="13">
        <v>1000</v>
      </c>
      <c r="E241" s="13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19">
        <f t="shared" si="18"/>
        <v>25</v>
      </c>
      <c r="P241" s="11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3.2" x14ac:dyDescent="0.3">
      <c r="A242" s="7">
        <v>240</v>
      </c>
      <c r="B242" s="8" t="s">
        <v>242</v>
      </c>
      <c r="C242" s="8" t="s">
        <v>4350</v>
      </c>
      <c r="D242" s="13">
        <v>15000</v>
      </c>
      <c r="E242" s="13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19">
        <f t="shared" si="18"/>
        <v>107.63413333333334</v>
      </c>
      <c r="P242" s="11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3.2" x14ac:dyDescent="0.3">
      <c r="A243" s="7">
        <v>241</v>
      </c>
      <c r="B243" s="8" t="s">
        <v>243</v>
      </c>
      <c r="C243" s="8" t="s">
        <v>4351</v>
      </c>
      <c r="D243" s="13">
        <v>36400</v>
      </c>
      <c r="E243" s="13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19">
        <f t="shared" si="18"/>
        <v>112.63736263736264</v>
      </c>
      <c r="P243" s="11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3.2" x14ac:dyDescent="0.3">
      <c r="A244" s="7">
        <v>242</v>
      </c>
      <c r="B244" s="8" t="s">
        <v>244</v>
      </c>
      <c r="C244" s="8" t="s">
        <v>4352</v>
      </c>
      <c r="D244" s="13">
        <v>13000</v>
      </c>
      <c r="E244" s="13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19">
        <f t="shared" si="18"/>
        <v>113.46153846153845</v>
      </c>
      <c r="P244" s="11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3.2" x14ac:dyDescent="0.3">
      <c r="A245" s="7">
        <v>243</v>
      </c>
      <c r="B245" s="8" t="s">
        <v>245</v>
      </c>
      <c r="C245" s="8" t="s">
        <v>4353</v>
      </c>
      <c r="D245" s="13">
        <v>25000</v>
      </c>
      <c r="E245" s="13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19">
        <f t="shared" si="18"/>
        <v>102.592</v>
      </c>
      <c r="P245" s="11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3.2" x14ac:dyDescent="0.3">
      <c r="A246" s="7">
        <v>244</v>
      </c>
      <c r="B246" s="9">
        <v>39756</v>
      </c>
      <c r="C246" s="8" t="s">
        <v>4354</v>
      </c>
      <c r="D246" s="13">
        <v>3500</v>
      </c>
      <c r="E246" s="13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19">
        <f t="shared" si="18"/>
        <v>113.75714285714287</v>
      </c>
      <c r="P246" s="11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3.2" x14ac:dyDescent="0.3">
      <c r="A247" s="7">
        <v>245</v>
      </c>
      <c r="B247" s="8" t="s">
        <v>246</v>
      </c>
      <c r="C247" s="8" t="s">
        <v>4355</v>
      </c>
      <c r="D247" s="13">
        <v>5000</v>
      </c>
      <c r="E247" s="13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19">
        <f t="shared" si="18"/>
        <v>103.71999999999998</v>
      </c>
      <c r="P247" s="11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3.2" x14ac:dyDescent="0.3">
      <c r="A248" s="7">
        <v>246</v>
      </c>
      <c r="B248" s="8" t="s">
        <v>247</v>
      </c>
      <c r="C248" s="8" t="s">
        <v>4356</v>
      </c>
      <c r="D248" s="13">
        <v>5000</v>
      </c>
      <c r="E248" s="13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19">
        <f t="shared" si="18"/>
        <v>305.46000000000004</v>
      </c>
      <c r="P248" s="11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57.6" x14ac:dyDescent="0.3">
      <c r="A249" s="7">
        <v>247</v>
      </c>
      <c r="B249" s="8" t="s">
        <v>248</v>
      </c>
      <c r="C249" s="8" t="s">
        <v>4357</v>
      </c>
      <c r="D249" s="13">
        <v>5000</v>
      </c>
      <c r="E249" s="13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19">
        <f t="shared" si="18"/>
        <v>134.1</v>
      </c>
      <c r="P249" s="11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3.2" x14ac:dyDescent="0.3">
      <c r="A250" s="7">
        <v>248</v>
      </c>
      <c r="B250" s="8" t="s">
        <v>249</v>
      </c>
      <c r="C250" s="8" t="s">
        <v>4358</v>
      </c>
      <c r="D250" s="13">
        <v>85000</v>
      </c>
      <c r="E250" s="13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19">
        <f t="shared" si="18"/>
        <v>101.33294117647058</v>
      </c>
      <c r="P250" s="11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57.6" x14ac:dyDescent="0.3">
      <c r="A251" s="7">
        <v>249</v>
      </c>
      <c r="B251" s="8" t="s">
        <v>250</v>
      </c>
      <c r="C251" s="8" t="s">
        <v>4359</v>
      </c>
      <c r="D251" s="13">
        <v>10000</v>
      </c>
      <c r="E251" s="13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19">
        <f t="shared" si="18"/>
        <v>112.92</v>
      </c>
      <c r="P251" s="11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3.2" x14ac:dyDescent="0.3">
      <c r="A252" s="7">
        <v>250</v>
      </c>
      <c r="B252" s="8" t="s">
        <v>251</v>
      </c>
      <c r="C252" s="8" t="s">
        <v>4360</v>
      </c>
      <c r="D252" s="13">
        <v>30000</v>
      </c>
      <c r="E252" s="13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19">
        <f t="shared" si="18"/>
        <v>105.58333333333334</v>
      </c>
      <c r="P252" s="11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3.2" x14ac:dyDescent="0.3">
      <c r="A253" s="7">
        <v>251</v>
      </c>
      <c r="B253" s="8" t="s">
        <v>252</v>
      </c>
      <c r="C253" s="8" t="s">
        <v>4361</v>
      </c>
      <c r="D253" s="13">
        <v>3500</v>
      </c>
      <c r="E253" s="13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19">
        <f t="shared" si="18"/>
        <v>125.57142857142858</v>
      </c>
      <c r="P253" s="11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3.2" x14ac:dyDescent="0.3">
      <c r="A254" s="7">
        <v>252</v>
      </c>
      <c r="B254" s="8" t="s">
        <v>253</v>
      </c>
      <c r="C254" s="8" t="s">
        <v>4362</v>
      </c>
      <c r="D254" s="13">
        <v>5000</v>
      </c>
      <c r="E254" s="13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19">
        <f t="shared" si="18"/>
        <v>184.56</v>
      </c>
      <c r="P254" s="11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3.2" x14ac:dyDescent="0.3">
      <c r="A255" s="7">
        <v>253</v>
      </c>
      <c r="B255" s="8" t="s">
        <v>254</v>
      </c>
      <c r="C255" s="8" t="s">
        <v>4363</v>
      </c>
      <c r="D255" s="13">
        <v>1500</v>
      </c>
      <c r="E255" s="13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19">
        <f t="shared" si="18"/>
        <v>100.73333333333335</v>
      </c>
      <c r="P255" s="11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3.2" x14ac:dyDescent="0.3">
      <c r="A256" s="7">
        <v>254</v>
      </c>
      <c r="B256" s="8" t="s">
        <v>255</v>
      </c>
      <c r="C256" s="8" t="s">
        <v>4364</v>
      </c>
      <c r="D256" s="13">
        <v>24000</v>
      </c>
      <c r="E256" s="13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19">
        <f t="shared" si="18"/>
        <v>116.94725</v>
      </c>
      <c r="P256" s="11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28.8" x14ac:dyDescent="0.3">
      <c r="A257" s="7">
        <v>255</v>
      </c>
      <c r="B257" s="8" t="s">
        <v>256</v>
      </c>
      <c r="C257" s="8" t="s">
        <v>4365</v>
      </c>
      <c r="D257" s="13">
        <v>8000</v>
      </c>
      <c r="E257" s="13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19">
        <f t="shared" si="18"/>
        <v>106.73325</v>
      </c>
      <c r="P257" s="11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3.2" x14ac:dyDescent="0.3">
      <c r="A258" s="7">
        <v>256</v>
      </c>
      <c r="B258" s="8" t="s">
        <v>257</v>
      </c>
      <c r="C258" s="8" t="s">
        <v>4366</v>
      </c>
      <c r="D258" s="13">
        <v>13000</v>
      </c>
      <c r="E258" s="13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19">
        <f t="shared" si="18"/>
        <v>139.1</v>
      </c>
      <c r="P258" s="11">
        <f t="shared" si="19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3.2" x14ac:dyDescent="0.3">
      <c r="A259" s="7">
        <v>257</v>
      </c>
      <c r="B259" s="8" t="s">
        <v>258</v>
      </c>
      <c r="C259" s="8" t="s">
        <v>4367</v>
      </c>
      <c r="D259" s="13">
        <v>35000</v>
      </c>
      <c r="E259" s="13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19">
        <f t="shared" ref="O259:O322" si="24">E259/D259*100</f>
        <v>106.72648571428572</v>
      </c>
      <c r="P259" s="11">
        <f t="shared" ref="P259:P322" si="25">E259/L259</f>
        <v>66.70405357142856</v>
      </c>
      <c r="Q259" s="7" t="str">
        <f t="shared" ref="Q259:Q322" si="26">LEFT(N259, SEARCH("/",N259,1)-1)</f>
        <v>film &amp; video</v>
      </c>
      <c r="R259" s="7" t="str">
        <f t="shared" ref="R259:R322" si="27">RIGHT(N259,LEN(N259)-SEARCH("/",N259,1))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3.2" x14ac:dyDescent="0.3">
      <c r="A260" s="7">
        <v>258</v>
      </c>
      <c r="B260" s="8" t="s">
        <v>259</v>
      </c>
      <c r="C260" s="8" t="s">
        <v>4368</v>
      </c>
      <c r="D260" s="13">
        <v>30000</v>
      </c>
      <c r="E260" s="13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19">
        <f t="shared" si="24"/>
        <v>191.14</v>
      </c>
      <c r="P260" s="11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3.2" x14ac:dyDescent="0.3">
      <c r="A261" s="7">
        <v>259</v>
      </c>
      <c r="B261" s="8" t="s">
        <v>260</v>
      </c>
      <c r="C261" s="8" t="s">
        <v>4369</v>
      </c>
      <c r="D261" s="13">
        <v>75000</v>
      </c>
      <c r="E261" s="13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19">
        <f t="shared" si="24"/>
        <v>131.93789333333334</v>
      </c>
      <c r="P261" s="11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28.8" x14ac:dyDescent="0.3">
      <c r="A262" s="7">
        <v>260</v>
      </c>
      <c r="B262" s="8" t="s">
        <v>261</v>
      </c>
      <c r="C262" s="8" t="s">
        <v>4370</v>
      </c>
      <c r="D262" s="13">
        <v>10000</v>
      </c>
      <c r="E262" s="13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19">
        <f t="shared" si="24"/>
        <v>106.4</v>
      </c>
      <c r="P262" s="11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8.8" x14ac:dyDescent="0.3">
      <c r="A263" s="7">
        <v>261</v>
      </c>
      <c r="B263" s="8" t="s">
        <v>262</v>
      </c>
      <c r="C263" s="8" t="s">
        <v>4371</v>
      </c>
      <c r="D263" s="13">
        <v>20000</v>
      </c>
      <c r="E263" s="13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19">
        <f t="shared" si="24"/>
        <v>107.4</v>
      </c>
      <c r="P263" s="11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28.8" x14ac:dyDescent="0.3">
      <c r="A264" s="7">
        <v>262</v>
      </c>
      <c r="B264" s="8" t="s">
        <v>263</v>
      </c>
      <c r="C264" s="8" t="s">
        <v>4372</v>
      </c>
      <c r="D264" s="13">
        <v>2500</v>
      </c>
      <c r="E264" s="13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19">
        <f t="shared" si="24"/>
        <v>240</v>
      </c>
      <c r="P264" s="11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57.6" x14ac:dyDescent="0.3">
      <c r="A265" s="7">
        <v>263</v>
      </c>
      <c r="B265" s="8" t="s">
        <v>264</v>
      </c>
      <c r="C265" s="8" t="s">
        <v>4373</v>
      </c>
      <c r="D265" s="13">
        <v>25000</v>
      </c>
      <c r="E265" s="13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19">
        <f t="shared" si="24"/>
        <v>118.08108</v>
      </c>
      <c r="P265" s="11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57.6" x14ac:dyDescent="0.3">
      <c r="A266" s="7">
        <v>264</v>
      </c>
      <c r="B266" s="8" t="s">
        <v>265</v>
      </c>
      <c r="C266" s="8" t="s">
        <v>4374</v>
      </c>
      <c r="D266" s="13">
        <v>5000</v>
      </c>
      <c r="E266" s="13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19">
        <f t="shared" si="24"/>
        <v>118.19999999999999</v>
      </c>
      <c r="P266" s="11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57.6" x14ac:dyDescent="0.3">
      <c r="A267" s="7">
        <v>265</v>
      </c>
      <c r="B267" s="8" t="s">
        <v>266</v>
      </c>
      <c r="C267" s="8" t="s">
        <v>4375</v>
      </c>
      <c r="D267" s="13">
        <v>5000</v>
      </c>
      <c r="E267" s="13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19">
        <f t="shared" si="24"/>
        <v>111.1</v>
      </c>
      <c r="P267" s="11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57.6" x14ac:dyDescent="0.3">
      <c r="A268" s="7">
        <v>266</v>
      </c>
      <c r="B268" s="8" t="s">
        <v>267</v>
      </c>
      <c r="C268" s="8" t="s">
        <v>4376</v>
      </c>
      <c r="D268" s="13">
        <v>1000</v>
      </c>
      <c r="E268" s="13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19">
        <f t="shared" si="24"/>
        <v>145.5</v>
      </c>
      <c r="P268" s="11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3.2" x14ac:dyDescent="0.3">
      <c r="A269" s="7">
        <v>267</v>
      </c>
      <c r="B269" s="8" t="s">
        <v>268</v>
      </c>
      <c r="C269" s="8" t="s">
        <v>4377</v>
      </c>
      <c r="D269" s="13">
        <v>9850</v>
      </c>
      <c r="E269" s="13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19">
        <f t="shared" si="24"/>
        <v>131.62883248730967</v>
      </c>
      <c r="P269" s="11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3.2" x14ac:dyDescent="0.3">
      <c r="A270" s="7">
        <v>268</v>
      </c>
      <c r="B270" s="8" t="s">
        <v>269</v>
      </c>
      <c r="C270" s="8" t="s">
        <v>4378</v>
      </c>
      <c r="D270" s="13">
        <v>5000</v>
      </c>
      <c r="E270" s="13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19">
        <f t="shared" si="24"/>
        <v>111.4</v>
      </c>
      <c r="P270" s="11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3.2" x14ac:dyDescent="0.3">
      <c r="A271" s="7">
        <v>269</v>
      </c>
      <c r="B271" s="8" t="s">
        <v>270</v>
      </c>
      <c r="C271" s="8" t="s">
        <v>4379</v>
      </c>
      <c r="D271" s="13">
        <v>100000</v>
      </c>
      <c r="E271" s="13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19">
        <f t="shared" si="24"/>
        <v>147.23376999999999</v>
      </c>
      <c r="P271" s="11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3.2" x14ac:dyDescent="0.3">
      <c r="A272" s="7">
        <v>270</v>
      </c>
      <c r="B272" s="8" t="s">
        <v>271</v>
      </c>
      <c r="C272" s="8" t="s">
        <v>4380</v>
      </c>
      <c r="D272" s="13">
        <v>2300</v>
      </c>
      <c r="E272" s="13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19">
        <f t="shared" si="24"/>
        <v>152.60869565217391</v>
      </c>
      <c r="P272" s="11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3.2" x14ac:dyDescent="0.3">
      <c r="A273" s="7">
        <v>271</v>
      </c>
      <c r="B273" s="8" t="s">
        <v>272</v>
      </c>
      <c r="C273" s="8" t="s">
        <v>4381</v>
      </c>
      <c r="D273" s="13">
        <v>30000</v>
      </c>
      <c r="E273" s="13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19">
        <f t="shared" si="24"/>
        <v>104.67999999999999</v>
      </c>
      <c r="P273" s="11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3.2" x14ac:dyDescent="0.3">
      <c r="A274" s="7">
        <v>272</v>
      </c>
      <c r="B274" s="8" t="s">
        <v>273</v>
      </c>
      <c r="C274" s="8" t="s">
        <v>4382</v>
      </c>
      <c r="D274" s="13">
        <v>3000</v>
      </c>
      <c r="E274" s="13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19">
        <f t="shared" si="24"/>
        <v>177.43366666666668</v>
      </c>
      <c r="P274" s="11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3.2" x14ac:dyDescent="0.3">
      <c r="A275" s="7">
        <v>273</v>
      </c>
      <c r="B275" s="8" t="s">
        <v>274</v>
      </c>
      <c r="C275" s="8" t="s">
        <v>4383</v>
      </c>
      <c r="D275" s="13">
        <v>5000</v>
      </c>
      <c r="E275" s="13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19">
        <f t="shared" si="24"/>
        <v>107.7758</v>
      </c>
      <c r="P275" s="11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3.2" x14ac:dyDescent="0.3">
      <c r="A276" s="7">
        <v>274</v>
      </c>
      <c r="B276" s="8" t="s">
        <v>275</v>
      </c>
      <c r="C276" s="8" t="s">
        <v>4384</v>
      </c>
      <c r="D276" s="13">
        <v>4000</v>
      </c>
      <c r="E276" s="13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19">
        <f t="shared" si="24"/>
        <v>156</v>
      </c>
      <c r="P276" s="11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3.2" x14ac:dyDescent="0.3">
      <c r="A277" s="7">
        <v>275</v>
      </c>
      <c r="B277" s="8" t="s">
        <v>276</v>
      </c>
      <c r="C277" s="8" t="s">
        <v>4385</v>
      </c>
      <c r="D277" s="13">
        <v>20000</v>
      </c>
      <c r="E277" s="13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19">
        <f t="shared" si="24"/>
        <v>108.395</v>
      </c>
      <c r="P277" s="11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3.2" x14ac:dyDescent="0.3">
      <c r="A278" s="7">
        <v>276</v>
      </c>
      <c r="B278" s="8" t="s">
        <v>277</v>
      </c>
      <c r="C278" s="8" t="s">
        <v>4386</v>
      </c>
      <c r="D278" s="13">
        <v>4000</v>
      </c>
      <c r="E278" s="13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19">
        <f t="shared" si="24"/>
        <v>147.6</v>
      </c>
      <c r="P278" s="11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3.2" x14ac:dyDescent="0.3">
      <c r="A279" s="7">
        <v>277</v>
      </c>
      <c r="B279" s="8" t="s">
        <v>278</v>
      </c>
      <c r="C279" s="8" t="s">
        <v>4387</v>
      </c>
      <c r="D279" s="13">
        <v>65000</v>
      </c>
      <c r="E279" s="13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19">
        <f t="shared" si="24"/>
        <v>110.38153846153847</v>
      </c>
      <c r="P279" s="11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8.8" x14ac:dyDescent="0.3">
      <c r="A280" s="7">
        <v>278</v>
      </c>
      <c r="B280" s="8" t="s">
        <v>279</v>
      </c>
      <c r="C280" s="8" t="s">
        <v>4388</v>
      </c>
      <c r="D280" s="13">
        <v>27000</v>
      </c>
      <c r="E280" s="13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19">
        <f t="shared" si="24"/>
        <v>150.34814814814814</v>
      </c>
      <c r="P280" s="11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3.2" x14ac:dyDescent="0.3">
      <c r="A281" s="7">
        <v>279</v>
      </c>
      <c r="B281" s="8" t="s">
        <v>280</v>
      </c>
      <c r="C281" s="8" t="s">
        <v>4389</v>
      </c>
      <c r="D281" s="13">
        <v>17000</v>
      </c>
      <c r="E281" s="13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19">
        <f t="shared" si="24"/>
        <v>157.31829411764707</v>
      </c>
      <c r="P281" s="11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3.2" x14ac:dyDescent="0.3">
      <c r="A282" s="7">
        <v>280</v>
      </c>
      <c r="B282" s="8" t="s">
        <v>281</v>
      </c>
      <c r="C282" s="8" t="s">
        <v>4390</v>
      </c>
      <c r="D282" s="13">
        <v>75000</v>
      </c>
      <c r="E282" s="13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19">
        <f t="shared" si="24"/>
        <v>156.14400000000001</v>
      </c>
      <c r="P282" s="11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3.2" x14ac:dyDescent="0.3">
      <c r="A283" s="7">
        <v>281</v>
      </c>
      <c r="B283" s="8" t="s">
        <v>282</v>
      </c>
      <c r="C283" s="8" t="s">
        <v>4391</v>
      </c>
      <c r="D283" s="13">
        <v>5500</v>
      </c>
      <c r="E283" s="13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19">
        <f t="shared" si="24"/>
        <v>120.58763636363636</v>
      </c>
      <c r="P283" s="11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3.2" x14ac:dyDescent="0.3">
      <c r="A284" s="7">
        <v>282</v>
      </c>
      <c r="B284" s="8" t="s">
        <v>283</v>
      </c>
      <c r="C284" s="8" t="s">
        <v>4392</v>
      </c>
      <c r="D284" s="13">
        <v>45000</v>
      </c>
      <c r="E284" s="13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19">
        <f t="shared" si="24"/>
        <v>101.18888888888888</v>
      </c>
      <c r="P284" s="11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28.8" x14ac:dyDescent="0.3">
      <c r="A285" s="7">
        <v>283</v>
      </c>
      <c r="B285" s="8" t="s">
        <v>284</v>
      </c>
      <c r="C285" s="8" t="s">
        <v>4393</v>
      </c>
      <c r="D285" s="13">
        <v>18000</v>
      </c>
      <c r="E285" s="13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19">
        <f t="shared" si="24"/>
        <v>114.27249999999999</v>
      </c>
      <c r="P285" s="11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3.2" x14ac:dyDescent="0.3">
      <c r="A286" s="7">
        <v>284</v>
      </c>
      <c r="B286" s="8" t="s">
        <v>285</v>
      </c>
      <c r="C286" s="8" t="s">
        <v>4394</v>
      </c>
      <c r="D286" s="13">
        <v>40000</v>
      </c>
      <c r="E286" s="13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19">
        <f t="shared" si="24"/>
        <v>104.62615</v>
      </c>
      <c r="P286" s="11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3.2" x14ac:dyDescent="0.3">
      <c r="A287" s="7">
        <v>285</v>
      </c>
      <c r="B287" s="8" t="s">
        <v>286</v>
      </c>
      <c r="C287" s="8" t="s">
        <v>4395</v>
      </c>
      <c r="D287" s="13">
        <v>14000</v>
      </c>
      <c r="E287" s="13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19">
        <f t="shared" si="24"/>
        <v>228.82507142857142</v>
      </c>
      <c r="P287" s="11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3.2" x14ac:dyDescent="0.3">
      <c r="A288" s="7">
        <v>286</v>
      </c>
      <c r="B288" s="8" t="s">
        <v>287</v>
      </c>
      <c r="C288" s="8" t="s">
        <v>4396</v>
      </c>
      <c r="D288" s="13">
        <v>15000</v>
      </c>
      <c r="E288" s="13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19">
        <f t="shared" si="24"/>
        <v>109.15333333333332</v>
      </c>
      <c r="P288" s="11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28.8" x14ac:dyDescent="0.3">
      <c r="A289" s="7">
        <v>287</v>
      </c>
      <c r="B289" s="8" t="s">
        <v>288</v>
      </c>
      <c r="C289" s="8" t="s">
        <v>4397</v>
      </c>
      <c r="D289" s="13">
        <v>15000</v>
      </c>
      <c r="E289" s="13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19">
        <f t="shared" si="24"/>
        <v>176.29999999999998</v>
      </c>
      <c r="P289" s="11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3.2" x14ac:dyDescent="0.3">
      <c r="A290" s="7">
        <v>288</v>
      </c>
      <c r="B290" s="8" t="s">
        <v>289</v>
      </c>
      <c r="C290" s="8" t="s">
        <v>4398</v>
      </c>
      <c r="D290" s="13">
        <v>50000</v>
      </c>
      <c r="E290" s="13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19">
        <f t="shared" si="24"/>
        <v>103.21061999999999</v>
      </c>
      <c r="P290" s="11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3.2" x14ac:dyDescent="0.3">
      <c r="A291" s="7">
        <v>289</v>
      </c>
      <c r="B291" s="8" t="s">
        <v>290</v>
      </c>
      <c r="C291" s="8" t="s">
        <v>4399</v>
      </c>
      <c r="D291" s="13">
        <v>15000</v>
      </c>
      <c r="E291" s="13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19">
        <f t="shared" si="24"/>
        <v>104.82000000000001</v>
      </c>
      <c r="P291" s="11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8.8" x14ac:dyDescent="0.3">
      <c r="A292" s="7">
        <v>290</v>
      </c>
      <c r="B292" s="8" t="s">
        <v>291</v>
      </c>
      <c r="C292" s="8" t="s">
        <v>4400</v>
      </c>
      <c r="D292" s="13">
        <v>4500</v>
      </c>
      <c r="E292" s="13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19">
        <f t="shared" si="24"/>
        <v>106.68444444444445</v>
      </c>
      <c r="P292" s="11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3.2" x14ac:dyDescent="0.3">
      <c r="A293" s="7">
        <v>291</v>
      </c>
      <c r="B293" s="8" t="s">
        <v>292</v>
      </c>
      <c r="C293" s="8" t="s">
        <v>4401</v>
      </c>
      <c r="D293" s="13">
        <v>5000</v>
      </c>
      <c r="E293" s="13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19">
        <f t="shared" si="24"/>
        <v>120.02</v>
      </c>
      <c r="P293" s="11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3.2" x14ac:dyDescent="0.3">
      <c r="A294" s="7">
        <v>292</v>
      </c>
      <c r="B294" s="8" t="s">
        <v>293</v>
      </c>
      <c r="C294" s="8" t="s">
        <v>4402</v>
      </c>
      <c r="D294" s="13">
        <v>75000</v>
      </c>
      <c r="E294" s="13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19">
        <f t="shared" si="24"/>
        <v>101.50693333333334</v>
      </c>
      <c r="P294" s="11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3.2" x14ac:dyDescent="0.3">
      <c r="A295" s="7">
        <v>293</v>
      </c>
      <c r="B295" s="8" t="s">
        <v>294</v>
      </c>
      <c r="C295" s="8" t="s">
        <v>4403</v>
      </c>
      <c r="D295" s="13">
        <v>26000</v>
      </c>
      <c r="E295" s="13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19">
        <f t="shared" si="24"/>
        <v>101.38461538461539</v>
      </c>
      <c r="P295" s="11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3.2" x14ac:dyDescent="0.3">
      <c r="A296" s="7">
        <v>294</v>
      </c>
      <c r="B296" s="8" t="s">
        <v>295</v>
      </c>
      <c r="C296" s="8" t="s">
        <v>4404</v>
      </c>
      <c r="D296" s="13">
        <v>5000</v>
      </c>
      <c r="E296" s="13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19">
        <f t="shared" si="24"/>
        <v>100</v>
      </c>
      <c r="P296" s="11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3.2" x14ac:dyDescent="0.3">
      <c r="A297" s="7">
        <v>295</v>
      </c>
      <c r="B297" s="8" t="s">
        <v>296</v>
      </c>
      <c r="C297" s="8" t="s">
        <v>4405</v>
      </c>
      <c r="D297" s="13">
        <v>50000</v>
      </c>
      <c r="E297" s="13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19">
        <f t="shared" si="24"/>
        <v>133.10911999999999</v>
      </c>
      <c r="P297" s="11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3.2" x14ac:dyDescent="0.3">
      <c r="A298" s="7">
        <v>296</v>
      </c>
      <c r="B298" s="8" t="s">
        <v>297</v>
      </c>
      <c r="C298" s="8" t="s">
        <v>4406</v>
      </c>
      <c r="D298" s="13">
        <v>25000</v>
      </c>
      <c r="E298" s="13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19">
        <f t="shared" si="24"/>
        <v>118.72620000000001</v>
      </c>
      <c r="P298" s="11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3.2" x14ac:dyDescent="0.3">
      <c r="A299" s="7">
        <v>297</v>
      </c>
      <c r="B299" s="8" t="s">
        <v>298</v>
      </c>
      <c r="C299" s="8" t="s">
        <v>4407</v>
      </c>
      <c r="D299" s="13">
        <v>20000</v>
      </c>
      <c r="E299" s="13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19">
        <f t="shared" si="24"/>
        <v>100.64</v>
      </c>
      <c r="P299" s="11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28.8" x14ac:dyDescent="0.3">
      <c r="A300" s="7">
        <v>298</v>
      </c>
      <c r="B300" s="8" t="s">
        <v>299</v>
      </c>
      <c r="C300" s="8" t="s">
        <v>4408</v>
      </c>
      <c r="D300" s="13">
        <v>126000</v>
      </c>
      <c r="E300" s="13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19">
        <f t="shared" si="24"/>
        <v>108.93241269841269</v>
      </c>
      <c r="P300" s="11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3.2" x14ac:dyDescent="0.3">
      <c r="A301" s="7">
        <v>299</v>
      </c>
      <c r="B301" s="8" t="s">
        <v>300</v>
      </c>
      <c r="C301" s="8" t="s">
        <v>4409</v>
      </c>
      <c r="D301" s="13">
        <v>10000</v>
      </c>
      <c r="E301" s="13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19">
        <f t="shared" si="24"/>
        <v>178.95250000000001</v>
      </c>
      <c r="P301" s="11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3.2" x14ac:dyDescent="0.3">
      <c r="A302" s="7">
        <v>300</v>
      </c>
      <c r="B302" s="8" t="s">
        <v>301</v>
      </c>
      <c r="C302" s="8" t="s">
        <v>4410</v>
      </c>
      <c r="D302" s="13">
        <v>25000</v>
      </c>
      <c r="E302" s="13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19">
        <f t="shared" si="24"/>
        <v>101.72264</v>
      </c>
      <c r="P302" s="11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3.2" x14ac:dyDescent="0.3">
      <c r="A303" s="7">
        <v>301</v>
      </c>
      <c r="B303" s="8" t="s">
        <v>302</v>
      </c>
      <c r="C303" s="8" t="s">
        <v>4411</v>
      </c>
      <c r="D303" s="13">
        <v>13000</v>
      </c>
      <c r="E303" s="13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19">
        <f t="shared" si="24"/>
        <v>118.73499999999999</v>
      </c>
      <c r="P303" s="11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57.6" x14ac:dyDescent="0.3">
      <c r="A304" s="7">
        <v>302</v>
      </c>
      <c r="B304" s="8" t="s">
        <v>303</v>
      </c>
      <c r="C304" s="8" t="s">
        <v>4412</v>
      </c>
      <c r="D304" s="13">
        <v>10000</v>
      </c>
      <c r="E304" s="13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19">
        <f t="shared" si="24"/>
        <v>100.46</v>
      </c>
      <c r="P304" s="11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3.2" x14ac:dyDescent="0.3">
      <c r="A305" s="7">
        <v>303</v>
      </c>
      <c r="B305" s="8" t="s">
        <v>304</v>
      </c>
      <c r="C305" s="8" t="s">
        <v>4413</v>
      </c>
      <c r="D305" s="13">
        <v>3000</v>
      </c>
      <c r="E305" s="13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19">
        <f t="shared" si="24"/>
        <v>137.46666666666667</v>
      </c>
      <c r="P305" s="11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28.8" x14ac:dyDescent="0.3">
      <c r="A306" s="7">
        <v>304</v>
      </c>
      <c r="B306" s="8" t="s">
        <v>305</v>
      </c>
      <c r="C306" s="8" t="s">
        <v>4414</v>
      </c>
      <c r="D306" s="13">
        <v>3400</v>
      </c>
      <c r="E306" s="13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19">
        <f t="shared" si="24"/>
        <v>231.64705882352939</v>
      </c>
      <c r="P306" s="11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28.8" x14ac:dyDescent="0.3">
      <c r="A307" s="7">
        <v>305</v>
      </c>
      <c r="B307" s="8" t="s">
        <v>306</v>
      </c>
      <c r="C307" s="8" t="s">
        <v>4415</v>
      </c>
      <c r="D307" s="13">
        <v>7500</v>
      </c>
      <c r="E307" s="13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19">
        <f t="shared" si="24"/>
        <v>130.33333333333331</v>
      </c>
      <c r="P307" s="11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28.8" x14ac:dyDescent="0.3">
      <c r="A308" s="7">
        <v>306</v>
      </c>
      <c r="B308" s="8" t="s">
        <v>307</v>
      </c>
      <c r="C308" s="8" t="s">
        <v>4416</v>
      </c>
      <c r="D308" s="13">
        <v>1000</v>
      </c>
      <c r="E308" s="13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19">
        <f t="shared" si="24"/>
        <v>292.89999999999998</v>
      </c>
      <c r="P308" s="11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3">
      <c r="A309" s="7">
        <v>307</v>
      </c>
      <c r="B309" s="8" t="s">
        <v>308</v>
      </c>
      <c r="C309" s="8" t="s">
        <v>4417</v>
      </c>
      <c r="D309" s="13">
        <v>22000</v>
      </c>
      <c r="E309" s="13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19">
        <f t="shared" si="24"/>
        <v>111.31818181818183</v>
      </c>
      <c r="P309" s="11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3.2" x14ac:dyDescent="0.3">
      <c r="A310" s="7">
        <v>308</v>
      </c>
      <c r="B310" s="8" t="s">
        <v>309</v>
      </c>
      <c r="C310" s="8" t="s">
        <v>4418</v>
      </c>
      <c r="D310" s="13">
        <v>12000</v>
      </c>
      <c r="E310" s="13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19">
        <f t="shared" si="24"/>
        <v>105.56666666666668</v>
      </c>
      <c r="P310" s="11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3.2" x14ac:dyDescent="0.3">
      <c r="A311" s="7">
        <v>309</v>
      </c>
      <c r="B311" s="8" t="s">
        <v>310</v>
      </c>
      <c r="C311" s="8" t="s">
        <v>4419</v>
      </c>
      <c r="D311" s="13">
        <v>18000</v>
      </c>
      <c r="E311" s="13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19">
        <f t="shared" si="24"/>
        <v>118.94444444444446</v>
      </c>
      <c r="P311" s="11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3.2" x14ac:dyDescent="0.3">
      <c r="A312" s="7">
        <v>310</v>
      </c>
      <c r="B312" s="8" t="s">
        <v>311</v>
      </c>
      <c r="C312" s="8" t="s">
        <v>4420</v>
      </c>
      <c r="D312" s="13">
        <v>1000</v>
      </c>
      <c r="E312" s="13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19">
        <f t="shared" si="24"/>
        <v>104.129</v>
      </c>
      <c r="P312" s="11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28.8" x14ac:dyDescent="0.3">
      <c r="A313" s="7">
        <v>311</v>
      </c>
      <c r="B313" s="8" t="s">
        <v>312</v>
      </c>
      <c r="C313" s="8" t="s">
        <v>4421</v>
      </c>
      <c r="D313" s="13">
        <v>20000</v>
      </c>
      <c r="E313" s="13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19">
        <f t="shared" si="24"/>
        <v>104.10165000000001</v>
      </c>
      <c r="P313" s="11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3.2" x14ac:dyDescent="0.3">
      <c r="A314" s="7">
        <v>312</v>
      </c>
      <c r="B314" s="8" t="s">
        <v>313</v>
      </c>
      <c r="C314" s="8" t="s">
        <v>4422</v>
      </c>
      <c r="D314" s="13">
        <v>8000</v>
      </c>
      <c r="E314" s="13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19">
        <f t="shared" si="24"/>
        <v>111.87499999999999</v>
      </c>
      <c r="P314" s="11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3.2" x14ac:dyDescent="0.3">
      <c r="A315" s="7">
        <v>313</v>
      </c>
      <c r="B315" s="8" t="s">
        <v>314</v>
      </c>
      <c r="C315" s="8" t="s">
        <v>4423</v>
      </c>
      <c r="D315" s="13">
        <v>17000</v>
      </c>
      <c r="E315" s="13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19">
        <f t="shared" si="24"/>
        <v>104.73529411764706</v>
      </c>
      <c r="P315" s="11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3.2" x14ac:dyDescent="0.3">
      <c r="A316" s="7">
        <v>314</v>
      </c>
      <c r="B316" s="8" t="s">
        <v>315</v>
      </c>
      <c r="C316" s="8" t="s">
        <v>4424</v>
      </c>
      <c r="D316" s="13">
        <v>1000</v>
      </c>
      <c r="E316" s="13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19">
        <f t="shared" si="24"/>
        <v>385.15000000000003</v>
      </c>
      <c r="P316" s="11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3.2" x14ac:dyDescent="0.3">
      <c r="A317" s="7">
        <v>315</v>
      </c>
      <c r="B317" s="8" t="s">
        <v>316</v>
      </c>
      <c r="C317" s="8" t="s">
        <v>4425</v>
      </c>
      <c r="D317" s="13">
        <v>25000</v>
      </c>
      <c r="E317" s="13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19">
        <f t="shared" si="24"/>
        <v>101.248</v>
      </c>
      <c r="P317" s="11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8.8" x14ac:dyDescent="0.3">
      <c r="A318" s="7">
        <v>316</v>
      </c>
      <c r="B318" s="8" t="s">
        <v>317</v>
      </c>
      <c r="C318" s="8" t="s">
        <v>4426</v>
      </c>
      <c r="D318" s="13">
        <v>15000</v>
      </c>
      <c r="E318" s="13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19">
        <f t="shared" si="24"/>
        <v>113.77333333333333</v>
      </c>
      <c r="P318" s="11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28.8" x14ac:dyDescent="0.3">
      <c r="A319" s="7">
        <v>317</v>
      </c>
      <c r="B319" s="8" t="s">
        <v>318</v>
      </c>
      <c r="C319" s="8" t="s">
        <v>4427</v>
      </c>
      <c r="D319" s="13">
        <v>30000</v>
      </c>
      <c r="E319" s="13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19">
        <f t="shared" si="24"/>
        <v>100.80333333333333</v>
      </c>
      <c r="P319" s="11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3.2" x14ac:dyDescent="0.3">
      <c r="A320" s="7">
        <v>318</v>
      </c>
      <c r="B320" s="8" t="s">
        <v>319</v>
      </c>
      <c r="C320" s="8" t="s">
        <v>4428</v>
      </c>
      <c r="D320" s="13">
        <v>5000</v>
      </c>
      <c r="E320" s="13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19">
        <f t="shared" si="24"/>
        <v>283.32</v>
      </c>
      <c r="P320" s="11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57.6" x14ac:dyDescent="0.3">
      <c r="A321" s="7">
        <v>319</v>
      </c>
      <c r="B321" s="8" t="s">
        <v>320</v>
      </c>
      <c r="C321" s="8" t="s">
        <v>4429</v>
      </c>
      <c r="D321" s="13">
        <v>5000</v>
      </c>
      <c r="E321" s="13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19">
        <f t="shared" si="24"/>
        <v>112.68</v>
      </c>
      <c r="P321" s="11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3.2" x14ac:dyDescent="0.3">
      <c r="A322" s="7">
        <v>320</v>
      </c>
      <c r="B322" s="8" t="s">
        <v>321</v>
      </c>
      <c r="C322" s="8" t="s">
        <v>4430</v>
      </c>
      <c r="D322" s="13">
        <v>20000</v>
      </c>
      <c r="E322" s="13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19">
        <f t="shared" si="24"/>
        <v>106.58000000000001</v>
      </c>
      <c r="P322" s="11">
        <f t="shared" si="25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3.2" x14ac:dyDescent="0.3">
      <c r="A323" s="7">
        <v>321</v>
      </c>
      <c r="B323" s="8" t="s">
        <v>322</v>
      </c>
      <c r="C323" s="8" t="s">
        <v>4431</v>
      </c>
      <c r="D323" s="13">
        <v>35000</v>
      </c>
      <c r="E323" s="13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19">
        <f t="shared" ref="O323:O386" si="30">E323/D323*100</f>
        <v>102.66285714285715</v>
      </c>
      <c r="P323" s="11">
        <f t="shared" ref="P323:P386" si="31">E323/L323</f>
        <v>106.62314540059347</v>
      </c>
      <c r="Q323" s="7" t="str">
        <f t="shared" ref="Q323:Q386" si="32">LEFT(N323, SEARCH("/",N323,1)-1)</f>
        <v>film &amp; video</v>
      </c>
      <c r="R323" s="7" t="str">
        <f t="shared" ref="R323:R386" si="33">RIGHT(N323,LEN(N323)-SEARCH("/",N323,1))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3.2" x14ac:dyDescent="0.3">
      <c r="A324" s="7">
        <v>322</v>
      </c>
      <c r="B324" s="8" t="s">
        <v>323</v>
      </c>
      <c r="C324" s="8" t="s">
        <v>4432</v>
      </c>
      <c r="D324" s="13">
        <v>25000</v>
      </c>
      <c r="E324" s="13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19">
        <f t="shared" si="30"/>
        <v>107.91200000000001</v>
      </c>
      <c r="P324" s="11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3.2" x14ac:dyDescent="0.3">
      <c r="A325" s="7">
        <v>323</v>
      </c>
      <c r="B325" s="8" t="s">
        <v>324</v>
      </c>
      <c r="C325" s="8" t="s">
        <v>4433</v>
      </c>
      <c r="D325" s="13">
        <v>5400</v>
      </c>
      <c r="E325" s="13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19">
        <f t="shared" si="30"/>
        <v>123.07407407407408</v>
      </c>
      <c r="P325" s="11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3.2" x14ac:dyDescent="0.3">
      <c r="A326" s="7">
        <v>324</v>
      </c>
      <c r="B326" s="8" t="s">
        <v>325</v>
      </c>
      <c r="C326" s="8" t="s">
        <v>4434</v>
      </c>
      <c r="D326" s="13">
        <v>8500</v>
      </c>
      <c r="E326" s="13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19">
        <f t="shared" si="30"/>
        <v>101.6</v>
      </c>
      <c r="P326" s="11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3.2" x14ac:dyDescent="0.3">
      <c r="A327" s="7">
        <v>325</v>
      </c>
      <c r="B327" s="8" t="s">
        <v>326</v>
      </c>
      <c r="C327" s="8" t="s">
        <v>4435</v>
      </c>
      <c r="D327" s="13">
        <v>50000</v>
      </c>
      <c r="E327" s="13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19">
        <f t="shared" si="30"/>
        <v>104.396</v>
      </c>
      <c r="P327" s="11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3.2" x14ac:dyDescent="0.3">
      <c r="A328" s="7">
        <v>326</v>
      </c>
      <c r="B328" s="8" t="s">
        <v>327</v>
      </c>
      <c r="C328" s="8" t="s">
        <v>4436</v>
      </c>
      <c r="D328" s="13">
        <v>150000</v>
      </c>
      <c r="E328" s="13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19">
        <f t="shared" si="30"/>
        <v>112.92973333333333</v>
      </c>
      <c r="P328" s="11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3.2" x14ac:dyDescent="0.3">
      <c r="A329" s="7">
        <v>327</v>
      </c>
      <c r="B329" s="8" t="s">
        <v>328</v>
      </c>
      <c r="C329" s="8" t="s">
        <v>4437</v>
      </c>
      <c r="D329" s="13">
        <v>4000</v>
      </c>
      <c r="E329" s="13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19">
        <f t="shared" si="30"/>
        <v>136.4</v>
      </c>
      <c r="P329" s="11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3.2" x14ac:dyDescent="0.3">
      <c r="A330" s="7">
        <v>328</v>
      </c>
      <c r="B330" s="8" t="s">
        <v>329</v>
      </c>
      <c r="C330" s="8" t="s">
        <v>4438</v>
      </c>
      <c r="D330" s="13">
        <v>75000</v>
      </c>
      <c r="E330" s="13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19">
        <f t="shared" si="30"/>
        <v>103.61439999999999</v>
      </c>
      <c r="P330" s="11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3.2" x14ac:dyDescent="0.3">
      <c r="A331" s="7">
        <v>329</v>
      </c>
      <c r="B331" s="8" t="s">
        <v>330</v>
      </c>
      <c r="C331" s="8" t="s">
        <v>4439</v>
      </c>
      <c r="D331" s="13">
        <v>10000</v>
      </c>
      <c r="E331" s="13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19">
        <f t="shared" si="30"/>
        <v>105.5</v>
      </c>
      <c r="P331" s="11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3.2" x14ac:dyDescent="0.3">
      <c r="A332" s="7">
        <v>330</v>
      </c>
      <c r="B332" s="8" t="s">
        <v>331</v>
      </c>
      <c r="C332" s="8" t="s">
        <v>4440</v>
      </c>
      <c r="D332" s="13">
        <v>35000</v>
      </c>
      <c r="E332" s="13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19">
        <f t="shared" si="30"/>
        <v>101.82857142857142</v>
      </c>
      <c r="P332" s="11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3.2" x14ac:dyDescent="0.3">
      <c r="A333" s="7">
        <v>331</v>
      </c>
      <c r="B333" s="8" t="s">
        <v>332</v>
      </c>
      <c r="C333" s="8" t="s">
        <v>4441</v>
      </c>
      <c r="D333" s="13">
        <v>40000</v>
      </c>
      <c r="E333" s="13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19">
        <f t="shared" si="30"/>
        <v>106.60499999999999</v>
      </c>
      <c r="P333" s="11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3.2" x14ac:dyDescent="0.3">
      <c r="A334" s="7">
        <v>332</v>
      </c>
      <c r="B334" s="8" t="s">
        <v>333</v>
      </c>
      <c r="C334" s="8" t="s">
        <v>4442</v>
      </c>
      <c r="D334" s="13">
        <v>100000</v>
      </c>
      <c r="E334" s="13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19">
        <f t="shared" si="30"/>
        <v>113.015</v>
      </c>
      <c r="P334" s="11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3.2" x14ac:dyDescent="0.3">
      <c r="A335" s="7">
        <v>333</v>
      </c>
      <c r="B335" s="8" t="s">
        <v>334</v>
      </c>
      <c r="C335" s="8" t="s">
        <v>4443</v>
      </c>
      <c r="D335" s="13">
        <v>40000</v>
      </c>
      <c r="E335" s="13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19">
        <f t="shared" si="30"/>
        <v>125.22750000000001</v>
      </c>
      <c r="P335" s="11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3.2" x14ac:dyDescent="0.3">
      <c r="A336" s="7">
        <v>334</v>
      </c>
      <c r="B336" s="8" t="s">
        <v>335</v>
      </c>
      <c r="C336" s="8" t="s">
        <v>4444</v>
      </c>
      <c r="D336" s="13">
        <v>10000</v>
      </c>
      <c r="E336" s="13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19">
        <f t="shared" si="30"/>
        <v>101.19</v>
      </c>
      <c r="P336" s="11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3.2" x14ac:dyDescent="0.3">
      <c r="A337" s="7">
        <v>335</v>
      </c>
      <c r="B337" s="8" t="s">
        <v>336</v>
      </c>
      <c r="C337" s="8" t="s">
        <v>4445</v>
      </c>
      <c r="D337" s="13">
        <v>8500</v>
      </c>
      <c r="E337" s="13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19">
        <f t="shared" si="30"/>
        <v>102.76470588235294</v>
      </c>
      <c r="P337" s="11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3.2" x14ac:dyDescent="0.3">
      <c r="A338" s="7">
        <v>336</v>
      </c>
      <c r="B338" s="8" t="s">
        <v>337</v>
      </c>
      <c r="C338" s="8" t="s">
        <v>4446</v>
      </c>
      <c r="D338" s="13">
        <v>25000</v>
      </c>
      <c r="E338" s="13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19">
        <f t="shared" si="30"/>
        <v>116.83911999999998</v>
      </c>
      <c r="P338" s="11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3.2" x14ac:dyDescent="0.3">
      <c r="A339" s="7">
        <v>337</v>
      </c>
      <c r="B339" s="8" t="s">
        <v>338</v>
      </c>
      <c r="C339" s="8" t="s">
        <v>4447</v>
      </c>
      <c r="D339" s="13">
        <v>3000</v>
      </c>
      <c r="E339" s="13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19">
        <f t="shared" si="30"/>
        <v>101.16833333333335</v>
      </c>
      <c r="P339" s="11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3.2" x14ac:dyDescent="0.3">
      <c r="A340" s="7">
        <v>338</v>
      </c>
      <c r="B340" s="8" t="s">
        <v>339</v>
      </c>
      <c r="C340" s="8" t="s">
        <v>4448</v>
      </c>
      <c r="D340" s="13">
        <v>15000</v>
      </c>
      <c r="E340" s="13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19">
        <f t="shared" si="30"/>
        <v>110.13360000000002</v>
      </c>
      <c r="P340" s="11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3.2" x14ac:dyDescent="0.3">
      <c r="A341" s="7">
        <v>339</v>
      </c>
      <c r="B341" s="8" t="s">
        <v>340</v>
      </c>
      <c r="C341" s="8" t="s">
        <v>4449</v>
      </c>
      <c r="D341" s="13">
        <v>6000</v>
      </c>
      <c r="E341" s="13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19">
        <f t="shared" si="30"/>
        <v>108.08333333333333</v>
      </c>
      <c r="P341" s="11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3.2" x14ac:dyDescent="0.3">
      <c r="A342" s="7">
        <v>340</v>
      </c>
      <c r="B342" s="8" t="s">
        <v>341</v>
      </c>
      <c r="C342" s="8" t="s">
        <v>4450</v>
      </c>
      <c r="D342" s="13">
        <v>35000</v>
      </c>
      <c r="E342" s="13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19">
        <f t="shared" si="30"/>
        <v>125.02285714285715</v>
      </c>
      <c r="P342" s="11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3.2" x14ac:dyDescent="0.3">
      <c r="A343" s="7">
        <v>341</v>
      </c>
      <c r="B343" s="8" t="s">
        <v>342</v>
      </c>
      <c r="C343" s="8" t="s">
        <v>4451</v>
      </c>
      <c r="D343" s="13">
        <v>3500</v>
      </c>
      <c r="E343" s="13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19">
        <f t="shared" si="30"/>
        <v>106.71428571428572</v>
      </c>
      <c r="P343" s="11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28.8" x14ac:dyDescent="0.3">
      <c r="A344" s="7">
        <v>342</v>
      </c>
      <c r="B344" s="8" t="s">
        <v>343</v>
      </c>
      <c r="C344" s="8" t="s">
        <v>4452</v>
      </c>
      <c r="D344" s="13">
        <v>55000</v>
      </c>
      <c r="E344" s="13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19">
        <f t="shared" si="30"/>
        <v>100.36639999999998</v>
      </c>
      <c r="P344" s="11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3.2" x14ac:dyDescent="0.3">
      <c r="A345" s="7">
        <v>343</v>
      </c>
      <c r="B345" s="8" t="s">
        <v>344</v>
      </c>
      <c r="C345" s="8" t="s">
        <v>4453</v>
      </c>
      <c r="D345" s="13">
        <v>30000</v>
      </c>
      <c r="E345" s="13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19">
        <f t="shared" si="30"/>
        <v>102.02863333333335</v>
      </c>
      <c r="P345" s="11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3.2" x14ac:dyDescent="0.3">
      <c r="A346" s="7">
        <v>344</v>
      </c>
      <c r="B346" s="8" t="s">
        <v>345</v>
      </c>
      <c r="C346" s="8" t="s">
        <v>4454</v>
      </c>
      <c r="D346" s="13">
        <v>33500</v>
      </c>
      <c r="E346" s="13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19">
        <f t="shared" si="30"/>
        <v>102.08358208955224</v>
      </c>
      <c r="P346" s="11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3.2" x14ac:dyDescent="0.3">
      <c r="A347" s="7">
        <v>345</v>
      </c>
      <c r="B347" s="8" t="s">
        <v>346</v>
      </c>
      <c r="C347" s="8" t="s">
        <v>4455</v>
      </c>
      <c r="D347" s="13">
        <v>14500</v>
      </c>
      <c r="E347" s="13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19">
        <f t="shared" si="30"/>
        <v>123.27586206896552</v>
      </c>
      <c r="P347" s="11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3.2" x14ac:dyDescent="0.3">
      <c r="A348" s="7">
        <v>346</v>
      </c>
      <c r="B348" s="8" t="s">
        <v>347</v>
      </c>
      <c r="C348" s="8" t="s">
        <v>4456</v>
      </c>
      <c r="D348" s="13">
        <v>10000</v>
      </c>
      <c r="E348" s="13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19">
        <f t="shared" si="30"/>
        <v>170.28880000000001</v>
      </c>
      <c r="P348" s="11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3.2" x14ac:dyDescent="0.3">
      <c r="A349" s="7">
        <v>347</v>
      </c>
      <c r="B349" s="8" t="s">
        <v>348</v>
      </c>
      <c r="C349" s="8" t="s">
        <v>4457</v>
      </c>
      <c r="D349" s="13">
        <v>40000</v>
      </c>
      <c r="E349" s="13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19">
        <f t="shared" si="30"/>
        <v>111.59049999999999</v>
      </c>
      <c r="P349" s="11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3.2" x14ac:dyDescent="0.3">
      <c r="A350" s="7">
        <v>348</v>
      </c>
      <c r="B350" s="8" t="s">
        <v>349</v>
      </c>
      <c r="C350" s="8" t="s">
        <v>4458</v>
      </c>
      <c r="D350" s="13">
        <v>10000</v>
      </c>
      <c r="E350" s="13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19">
        <f t="shared" si="30"/>
        <v>103</v>
      </c>
      <c r="P350" s="11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28.8" x14ac:dyDescent="0.3">
      <c r="A351" s="7">
        <v>349</v>
      </c>
      <c r="B351" s="8" t="s">
        <v>350</v>
      </c>
      <c r="C351" s="8" t="s">
        <v>4459</v>
      </c>
      <c r="D351" s="13">
        <v>11260</v>
      </c>
      <c r="E351" s="13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19">
        <f t="shared" si="30"/>
        <v>106.63570159857905</v>
      </c>
      <c r="P351" s="11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3.2" x14ac:dyDescent="0.3">
      <c r="A352" s="7">
        <v>350</v>
      </c>
      <c r="B352" s="8" t="s">
        <v>351</v>
      </c>
      <c r="C352" s="8" t="s">
        <v>4460</v>
      </c>
      <c r="D352" s="13">
        <v>25000</v>
      </c>
      <c r="E352" s="13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19">
        <f t="shared" si="30"/>
        <v>114.75999999999999</v>
      </c>
      <c r="P352" s="11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3.2" x14ac:dyDescent="0.3">
      <c r="A353" s="7">
        <v>351</v>
      </c>
      <c r="B353" s="8" t="s">
        <v>352</v>
      </c>
      <c r="C353" s="8" t="s">
        <v>4461</v>
      </c>
      <c r="D353" s="13">
        <v>34000</v>
      </c>
      <c r="E353" s="13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19">
        <f t="shared" si="30"/>
        <v>127.34117647058822</v>
      </c>
      <c r="P353" s="11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3.2" x14ac:dyDescent="0.3">
      <c r="A354" s="7">
        <v>352</v>
      </c>
      <c r="B354" s="8" t="s">
        <v>353</v>
      </c>
      <c r="C354" s="8" t="s">
        <v>4462</v>
      </c>
      <c r="D354" s="13">
        <v>10000</v>
      </c>
      <c r="E354" s="13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19">
        <f t="shared" si="30"/>
        <v>116.56</v>
      </c>
      <c r="P354" s="11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3.2" x14ac:dyDescent="0.3">
      <c r="A355" s="7">
        <v>353</v>
      </c>
      <c r="B355" s="8" t="s">
        <v>354</v>
      </c>
      <c r="C355" s="8" t="s">
        <v>4463</v>
      </c>
      <c r="D355" s="13">
        <v>58425</v>
      </c>
      <c r="E355" s="13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19">
        <f t="shared" si="30"/>
        <v>108.61819426615318</v>
      </c>
      <c r="P355" s="11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3.2" x14ac:dyDescent="0.3">
      <c r="A356" s="7">
        <v>354</v>
      </c>
      <c r="B356" s="8" t="s">
        <v>355</v>
      </c>
      <c r="C356" s="8" t="s">
        <v>4464</v>
      </c>
      <c r="D356" s="13">
        <v>3500</v>
      </c>
      <c r="E356" s="13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19">
        <f t="shared" si="30"/>
        <v>103.94285714285714</v>
      </c>
      <c r="P356" s="11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28.8" x14ac:dyDescent="0.3">
      <c r="A357" s="7">
        <v>355</v>
      </c>
      <c r="B357" s="8" t="s">
        <v>356</v>
      </c>
      <c r="C357" s="8" t="s">
        <v>4465</v>
      </c>
      <c r="D357" s="13">
        <v>35000</v>
      </c>
      <c r="E357" s="13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19">
        <f t="shared" si="30"/>
        <v>116.25714285714285</v>
      </c>
      <c r="P357" s="11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28.8" x14ac:dyDescent="0.3">
      <c r="A358" s="7">
        <v>356</v>
      </c>
      <c r="B358" s="8" t="s">
        <v>357</v>
      </c>
      <c r="C358" s="8" t="s">
        <v>4466</v>
      </c>
      <c r="D358" s="13">
        <v>7500</v>
      </c>
      <c r="E358" s="13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19">
        <f t="shared" si="30"/>
        <v>102.69239999999999</v>
      </c>
      <c r="P358" s="11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3.2" x14ac:dyDescent="0.3">
      <c r="A359" s="7">
        <v>357</v>
      </c>
      <c r="B359" s="8" t="s">
        <v>358</v>
      </c>
      <c r="C359" s="8" t="s">
        <v>4467</v>
      </c>
      <c r="D359" s="13">
        <v>15000</v>
      </c>
      <c r="E359" s="13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19">
        <f t="shared" si="30"/>
        <v>174</v>
      </c>
      <c r="P359" s="11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3.2" x14ac:dyDescent="0.3">
      <c r="A360" s="7">
        <v>358</v>
      </c>
      <c r="B360" s="8" t="s">
        <v>359</v>
      </c>
      <c r="C360" s="8" t="s">
        <v>4468</v>
      </c>
      <c r="D360" s="13">
        <v>50000</v>
      </c>
      <c r="E360" s="13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19">
        <f t="shared" si="30"/>
        <v>103.08800000000001</v>
      </c>
      <c r="P360" s="11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3.2" x14ac:dyDescent="0.3">
      <c r="A361" s="7">
        <v>359</v>
      </c>
      <c r="B361" s="8" t="s">
        <v>360</v>
      </c>
      <c r="C361" s="8" t="s">
        <v>4469</v>
      </c>
      <c r="D361" s="13">
        <v>24200</v>
      </c>
      <c r="E361" s="13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19">
        <f t="shared" si="30"/>
        <v>104.85537190082646</v>
      </c>
      <c r="P361" s="11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3.2" x14ac:dyDescent="0.3">
      <c r="A362" s="7">
        <v>360</v>
      </c>
      <c r="B362" s="8" t="s">
        <v>361</v>
      </c>
      <c r="C362" s="8" t="s">
        <v>4470</v>
      </c>
      <c r="D362" s="13">
        <v>12000</v>
      </c>
      <c r="E362" s="13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19">
        <f t="shared" si="30"/>
        <v>101.375</v>
      </c>
      <c r="P362" s="11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3.2" x14ac:dyDescent="0.3">
      <c r="A363" s="7">
        <v>361</v>
      </c>
      <c r="B363" s="8" t="s">
        <v>362</v>
      </c>
      <c r="C363" s="8" t="s">
        <v>4471</v>
      </c>
      <c r="D363" s="13">
        <v>35000</v>
      </c>
      <c r="E363" s="13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19">
        <f t="shared" si="30"/>
        <v>111.07699999999998</v>
      </c>
      <c r="P363" s="11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3.2" x14ac:dyDescent="0.3">
      <c r="A364" s="7">
        <v>362</v>
      </c>
      <c r="B364" s="8" t="s">
        <v>363</v>
      </c>
      <c r="C364" s="8" t="s">
        <v>4472</v>
      </c>
      <c r="D364" s="13">
        <v>9665</v>
      </c>
      <c r="E364" s="13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19">
        <f t="shared" si="30"/>
        <v>124.15933781686496</v>
      </c>
      <c r="P364" s="11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3.2" x14ac:dyDescent="0.3">
      <c r="A365" s="7">
        <v>363</v>
      </c>
      <c r="B365" s="8" t="s">
        <v>364</v>
      </c>
      <c r="C365" s="8" t="s">
        <v>4473</v>
      </c>
      <c r="D365" s="13">
        <v>8925</v>
      </c>
      <c r="E365" s="13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19">
        <f t="shared" si="30"/>
        <v>101.33333333333334</v>
      </c>
      <c r="P365" s="11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3.2" x14ac:dyDescent="0.3">
      <c r="A366" s="7">
        <v>364</v>
      </c>
      <c r="B366" s="8" t="s">
        <v>365</v>
      </c>
      <c r="C366" s="8" t="s">
        <v>4474</v>
      </c>
      <c r="D366" s="13">
        <v>7000</v>
      </c>
      <c r="E366" s="13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19">
        <f t="shared" si="30"/>
        <v>110.16142857142856</v>
      </c>
      <c r="P366" s="11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3.2" x14ac:dyDescent="0.3">
      <c r="A367" s="7">
        <v>365</v>
      </c>
      <c r="B367" s="8" t="s">
        <v>366</v>
      </c>
      <c r="C367" s="8" t="s">
        <v>4475</v>
      </c>
      <c r="D367" s="13">
        <v>15000</v>
      </c>
      <c r="E367" s="13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19">
        <f t="shared" si="30"/>
        <v>103.97333333333334</v>
      </c>
      <c r="P367" s="11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3.2" x14ac:dyDescent="0.3">
      <c r="A368" s="7">
        <v>366</v>
      </c>
      <c r="B368" s="8" t="s">
        <v>367</v>
      </c>
      <c r="C368" s="8" t="s">
        <v>4476</v>
      </c>
      <c r="D368" s="13">
        <v>38000</v>
      </c>
      <c r="E368" s="13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19">
        <f t="shared" si="30"/>
        <v>101.31578947368421</v>
      </c>
      <c r="P368" s="11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3.2" x14ac:dyDescent="0.3">
      <c r="A369" s="7">
        <v>367</v>
      </c>
      <c r="B369" s="8" t="s">
        <v>368</v>
      </c>
      <c r="C369" s="8" t="s">
        <v>4477</v>
      </c>
      <c r="D369" s="13">
        <v>10000</v>
      </c>
      <c r="E369" s="13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19">
        <f t="shared" si="30"/>
        <v>103.3501</v>
      </c>
      <c r="P369" s="11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3.2" x14ac:dyDescent="0.3">
      <c r="A370" s="7">
        <v>368</v>
      </c>
      <c r="B370" s="8" t="s">
        <v>369</v>
      </c>
      <c r="C370" s="8" t="s">
        <v>4478</v>
      </c>
      <c r="D370" s="13">
        <v>12500</v>
      </c>
      <c r="E370" s="13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19">
        <f t="shared" si="30"/>
        <v>104.11200000000001</v>
      </c>
      <c r="P370" s="11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3.2" x14ac:dyDescent="0.3">
      <c r="A371" s="7">
        <v>369</v>
      </c>
      <c r="B371" s="8" t="s">
        <v>370</v>
      </c>
      <c r="C371" s="8" t="s">
        <v>4479</v>
      </c>
      <c r="D371" s="13">
        <v>6500</v>
      </c>
      <c r="E371" s="13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19">
        <f t="shared" si="30"/>
        <v>110.15569230769231</v>
      </c>
      <c r="P371" s="11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3.2" x14ac:dyDescent="0.3">
      <c r="A372" s="7">
        <v>370</v>
      </c>
      <c r="B372" s="8" t="s">
        <v>371</v>
      </c>
      <c r="C372" s="8" t="s">
        <v>4480</v>
      </c>
      <c r="D372" s="13">
        <v>25000</v>
      </c>
      <c r="E372" s="13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19">
        <f t="shared" si="30"/>
        <v>122.02</v>
      </c>
      <c r="P372" s="11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3.2" x14ac:dyDescent="0.3">
      <c r="A373" s="7">
        <v>371</v>
      </c>
      <c r="B373" s="8" t="s">
        <v>372</v>
      </c>
      <c r="C373" s="8" t="s">
        <v>4481</v>
      </c>
      <c r="D373" s="13">
        <v>150000</v>
      </c>
      <c r="E373" s="13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19">
        <f t="shared" si="30"/>
        <v>114.16866666666667</v>
      </c>
      <c r="P373" s="11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28.8" x14ac:dyDescent="0.3">
      <c r="A374" s="7">
        <v>372</v>
      </c>
      <c r="B374" s="8" t="s">
        <v>373</v>
      </c>
      <c r="C374" s="8" t="s">
        <v>4482</v>
      </c>
      <c r="D374" s="13">
        <v>300</v>
      </c>
      <c r="E374" s="13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19">
        <f t="shared" si="30"/>
        <v>125.33333333333334</v>
      </c>
      <c r="P374" s="11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3.2" x14ac:dyDescent="0.3">
      <c r="A375" s="7">
        <v>373</v>
      </c>
      <c r="B375" s="8" t="s">
        <v>374</v>
      </c>
      <c r="C375" s="8" t="s">
        <v>4483</v>
      </c>
      <c r="D375" s="13">
        <v>7500</v>
      </c>
      <c r="E375" s="13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19">
        <f t="shared" si="30"/>
        <v>106.66666666666667</v>
      </c>
      <c r="P375" s="11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3.2" x14ac:dyDescent="0.3">
      <c r="A376" s="7">
        <v>374</v>
      </c>
      <c r="B376" s="8" t="s">
        <v>375</v>
      </c>
      <c r="C376" s="8" t="s">
        <v>4484</v>
      </c>
      <c r="D376" s="13">
        <v>6000</v>
      </c>
      <c r="E376" s="13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19">
        <f t="shared" si="30"/>
        <v>130.65</v>
      </c>
      <c r="P376" s="11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3.2" x14ac:dyDescent="0.3">
      <c r="A377" s="7">
        <v>375</v>
      </c>
      <c r="B377" s="8" t="s">
        <v>376</v>
      </c>
      <c r="C377" s="8" t="s">
        <v>4485</v>
      </c>
      <c r="D377" s="13">
        <v>500</v>
      </c>
      <c r="E377" s="13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19">
        <f t="shared" si="30"/>
        <v>120</v>
      </c>
      <c r="P377" s="11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3.2" x14ac:dyDescent="0.3">
      <c r="A378" s="7">
        <v>376</v>
      </c>
      <c r="B378" s="8" t="s">
        <v>377</v>
      </c>
      <c r="C378" s="8" t="s">
        <v>4486</v>
      </c>
      <c r="D378" s="13">
        <v>2450</v>
      </c>
      <c r="E378" s="13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19">
        <f t="shared" si="30"/>
        <v>105.9591836734694</v>
      </c>
      <c r="P378" s="11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3.2" x14ac:dyDescent="0.3">
      <c r="A379" s="7">
        <v>377</v>
      </c>
      <c r="B379" s="8" t="s">
        <v>378</v>
      </c>
      <c r="C379" s="8" t="s">
        <v>4487</v>
      </c>
      <c r="D379" s="13">
        <v>12000</v>
      </c>
      <c r="E379" s="13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19">
        <f t="shared" si="30"/>
        <v>114.39999999999999</v>
      </c>
      <c r="P379" s="11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3.2" x14ac:dyDescent="0.3">
      <c r="A380" s="7">
        <v>378</v>
      </c>
      <c r="B380" s="8" t="s">
        <v>379</v>
      </c>
      <c r="C380" s="8" t="s">
        <v>4488</v>
      </c>
      <c r="D380" s="13">
        <v>3000</v>
      </c>
      <c r="E380" s="13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19">
        <f t="shared" si="30"/>
        <v>111.76666666666665</v>
      </c>
      <c r="P380" s="11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3.2" x14ac:dyDescent="0.3">
      <c r="A381" s="7">
        <v>379</v>
      </c>
      <c r="B381" s="8" t="s">
        <v>380</v>
      </c>
      <c r="C381" s="8" t="s">
        <v>4489</v>
      </c>
      <c r="D381" s="13">
        <v>15000</v>
      </c>
      <c r="E381" s="13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19">
        <f t="shared" si="30"/>
        <v>116.08000000000001</v>
      </c>
      <c r="P381" s="11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3.2" x14ac:dyDescent="0.3">
      <c r="A382" s="7">
        <v>380</v>
      </c>
      <c r="B382" s="8" t="s">
        <v>381</v>
      </c>
      <c r="C382" s="8" t="s">
        <v>4490</v>
      </c>
      <c r="D382" s="13">
        <v>4000</v>
      </c>
      <c r="E382" s="13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19">
        <f t="shared" si="30"/>
        <v>141.5</v>
      </c>
      <c r="P382" s="11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3.2" x14ac:dyDescent="0.3">
      <c r="A383" s="7">
        <v>381</v>
      </c>
      <c r="B383" s="8" t="s">
        <v>382</v>
      </c>
      <c r="C383" s="8" t="s">
        <v>4491</v>
      </c>
      <c r="D383" s="13">
        <v>25000</v>
      </c>
      <c r="E383" s="13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19">
        <f t="shared" si="30"/>
        <v>104.72999999999999</v>
      </c>
      <c r="P383" s="11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3.2" x14ac:dyDescent="0.3">
      <c r="A384" s="7">
        <v>382</v>
      </c>
      <c r="B384" s="8" t="s">
        <v>383</v>
      </c>
      <c r="C384" s="8" t="s">
        <v>4492</v>
      </c>
      <c r="D384" s="13">
        <v>600</v>
      </c>
      <c r="E384" s="13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19">
        <f t="shared" si="30"/>
        <v>255.83333333333331</v>
      </c>
      <c r="P384" s="11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3.2" x14ac:dyDescent="0.3">
      <c r="A385" s="7">
        <v>383</v>
      </c>
      <c r="B385" s="8" t="s">
        <v>384</v>
      </c>
      <c r="C385" s="8" t="s">
        <v>4493</v>
      </c>
      <c r="D385" s="13">
        <v>999</v>
      </c>
      <c r="E385" s="13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19">
        <f t="shared" si="30"/>
        <v>206.70670670670671</v>
      </c>
      <c r="P385" s="11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3.2" x14ac:dyDescent="0.3">
      <c r="A386" s="7">
        <v>384</v>
      </c>
      <c r="B386" s="8" t="s">
        <v>385</v>
      </c>
      <c r="C386" s="8" t="s">
        <v>4494</v>
      </c>
      <c r="D386" s="13">
        <v>20000</v>
      </c>
      <c r="E386" s="13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19">
        <f t="shared" si="30"/>
        <v>112.105</v>
      </c>
      <c r="P386" s="11">
        <f t="shared" si="31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3.2" x14ac:dyDescent="0.3">
      <c r="A387" s="7">
        <v>385</v>
      </c>
      <c r="B387" s="8" t="s">
        <v>386</v>
      </c>
      <c r="C387" s="8" t="s">
        <v>4495</v>
      </c>
      <c r="D387" s="13">
        <v>25000</v>
      </c>
      <c r="E387" s="13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19">
        <f t="shared" ref="O387:O450" si="36">E387/D387*100</f>
        <v>105.982</v>
      </c>
      <c r="P387" s="11">
        <f t="shared" ref="P387:P450" si="37">E387/L387</f>
        <v>111.79535864978902</v>
      </c>
      <c r="Q387" s="7" t="str">
        <f t="shared" ref="Q387:Q450" si="38">LEFT(N387, SEARCH("/",N387,1)-1)</f>
        <v>film &amp; video</v>
      </c>
      <c r="R387" s="7" t="str">
        <f t="shared" ref="R387:R450" si="39">RIGHT(N387,LEN(N387)-SEARCH("/",N387,1))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3.2" x14ac:dyDescent="0.3">
      <c r="A388" s="7">
        <v>386</v>
      </c>
      <c r="B388" s="8" t="s">
        <v>387</v>
      </c>
      <c r="C388" s="8" t="s">
        <v>4496</v>
      </c>
      <c r="D388" s="13">
        <v>600</v>
      </c>
      <c r="E388" s="13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19">
        <f t="shared" si="36"/>
        <v>100.16666666666667</v>
      </c>
      <c r="P388" s="11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3.2" x14ac:dyDescent="0.3">
      <c r="A389" s="7">
        <v>387</v>
      </c>
      <c r="B389" s="8" t="s">
        <v>388</v>
      </c>
      <c r="C389" s="8" t="s">
        <v>4497</v>
      </c>
      <c r="D389" s="13">
        <v>38000</v>
      </c>
      <c r="E389" s="13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19">
        <f t="shared" si="36"/>
        <v>213.98947368421051</v>
      </c>
      <c r="P389" s="11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3.2" x14ac:dyDescent="0.3">
      <c r="A390" s="7">
        <v>388</v>
      </c>
      <c r="B390" s="8" t="s">
        <v>389</v>
      </c>
      <c r="C390" s="8" t="s">
        <v>4498</v>
      </c>
      <c r="D390" s="13">
        <v>5000</v>
      </c>
      <c r="E390" s="13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19">
        <f t="shared" si="36"/>
        <v>126.16000000000001</v>
      </c>
      <c r="P390" s="11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3.2" x14ac:dyDescent="0.3">
      <c r="A391" s="7">
        <v>389</v>
      </c>
      <c r="B391" s="8" t="s">
        <v>390</v>
      </c>
      <c r="C391" s="8" t="s">
        <v>4499</v>
      </c>
      <c r="D391" s="13">
        <v>68000</v>
      </c>
      <c r="E391" s="13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19">
        <f t="shared" si="36"/>
        <v>181.53547058823528</v>
      </c>
      <c r="P391" s="11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3.2" x14ac:dyDescent="0.3">
      <c r="A392" s="7">
        <v>390</v>
      </c>
      <c r="B392" s="8" t="s">
        <v>391</v>
      </c>
      <c r="C392" s="8" t="s">
        <v>4500</v>
      </c>
      <c r="D392" s="13">
        <v>1000</v>
      </c>
      <c r="E392" s="13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19">
        <f t="shared" si="36"/>
        <v>100</v>
      </c>
      <c r="P392" s="11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3.2" x14ac:dyDescent="0.3">
      <c r="A393" s="7">
        <v>391</v>
      </c>
      <c r="B393" s="8" t="s">
        <v>392</v>
      </c>
      <c r="C393" s="8" t="s">
        <v>4501</v>
      </c>
      <c r="D393" s="13">
        <v>20000</v>
      </c>
      <c r="E393" s="13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19">
        <f t="shared" si="36"/>
        <v>100.61</v>
      </c>
      <c r="P393" s="11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3.2" x14ac:dyDescent="0.3">
      <c r="A394" s="7">
        <v>392</v>
      </c>
      <c r="B394" s="8" t="s">
        <v>393</v>
      </c>
      <c r="C394" s="8" t="s">
        <v>4502</v>
      </c>
      <c r="D394" s="13">
        <v>18500</v>
      </c>
      <c r="E394" s="13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19">
        <f t="shared" si="36"/>
        <v>100.9027027027027</v>
      </c>
      <c r="P394" s="11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28.8" x14ac:dyDescent="0.3">
      <c r="A395" s="7">
        <v>393</v>
      </c>
      <c r="B395" s="8" t="s">
        <v>394</v>
      </c>
      <c r="C395" s="8" t="s">
        <v>4503</v>
      </c>
      <c r="D395" s="13">
        <v>50000</v>
      </c>
      <c r="E395" s="13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19">
        <f t="shared" si="36"/>
        <v>110.446</v>
      </c>
      <c r="P395" s="11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3.2" x14ac:dyDescent="0.3">
      <c r="A396" s="7">
        <v>394</v>
      </c>
      <c r="B396" s="8" t="s">
        <v>395</v>
      </c>
      <c r="C396" s="8" t="s">
        <v>4504</v>
      </c>
      <c r="D396" s="13">
        <v>4700</v>
      </c>
      <c r="E396" s="13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19">
        <f t="shared" si="36"/>
        <v>111.8936170212766</v>
      </c>
      <c r="P396" s="11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3.2" x14ac:dyDescent="0.3">
      <c r="A397" s="7">
        <v>395</v>
      </c>
      <c r="B397" s="8" t="s">
        <v>396</v>
      </c>
      <c r="C397" s="8" t="s">
        <v>4505</v>
      </c>
      <c r="D397" s="13">
        <v>10000</v>
      </c>
      <c r="E397" s="13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19">
        <f t="shared" si="36"/>
        <v>108.04450000000001</v>
      </c>
      <c r="P397" s="11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3.2" x14ac:dyDescent="0.3">
      <c r="A398" s="7">
        <v>396</v>
      </c>
      <c r="B398" s="8" t="s">
        <v>397</v>
      </c>
      <c r="C398" s="8" t="s">
        <v>4506</v>
      </c>
      <c r="D398" s="13">
        <v>15000</v>
      </c>
      <c r="E398" s="13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19">
        <f t="shared" si="36"/>
        <v>106.66666666666667</v>
      </c>
      <c r="P398" s="11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57.6" x14ac:dyDescent="0.3">
      <c r="A399" s="7">
        <v>397</v>
      </c>
      <c r="B399" s="8" t="s">
        <v>398</v>
      </c>
      <c r="C399" s="8" t="s">
        <v>4507</v>
      </c>
      <c r="D399" s="13">
        <v>12444</v>
      </c>
      <c r="E399" s="13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19">
        <f t="shared" si="36"/>
        <v>103.90027322404372</v>
      </c>
      <c r="P399" s="11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3.2" x14ac:dyDescent="0.3">
      <c r="A400" s="7">
        <v>398</v>
      </c>
      <c r="B400" s="8" t="s">
        <v>399</v>
      </c>
      <c r="C400" s="8" t="s">
        <v>4508</v>
      </c>
      <c r="D400" s="13">
        <v>7500</v>
      </c>
      <c r="E400" s="13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19">
        <f t="shared" si="36"/>
        <v>125.16000000000001</v>
      </c>
      <c r="P400" s="11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3.2" x14ac:dyDescent="0.3">
      <c r="A401" s="7">
        <v>399</v>
      </c>
      <c r="B401" s="8" t="s">
        <v>400</v>
      </c>
      <c r="C401" s="8" t="s">
        <v>4509</v>
      </c>
      <c r="D401" s="13">
        <v>20000</v>
      </c>
      <c r="E401" s="13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19">
        <f t="shared" si="36"/>
        <v>106.80499999999999</v>
      </c>
      <c r="P401" s="11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3.2" x14ac:dyDescent="0.3">
      <c r="A402" s="7">
        <v>400</v>
      </c>
      <c r="B402" s="8" t="s">
        <v>401</v>
      </c>
      <c r="C402" s="8" t="s">
        <v>4510</v>
      </c>
      <c r="D402" s="13">
        <v>10000</v>
      </c>
      <c r="E402" s="13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19">
        <f t="shared" si="36"/>
        <v>112.30249999999999</v>
      </c>
      <c r="P402" s="11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3.2" x14ac:dyDescent="0.3">
      <c r="A403" s="7">
        <v>401</v>
      </c>
      <c r="B403" s="8" t="s">
        <v>402</v>
      </c>
      <c r="C403" s="8" t="s">
        <v>4511</v>
      </c>
      <c r="D403" s="13">
        <v>50000</v>
      </c>
      <c r="E403" s="13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19">
        <f t="shared" si="36"/>
        <v>103.812</v>
      </c>
      <c r="P403" s="11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3.2" x14ac:dyDescent="0.3">
      <c r="A404" s="7">
        <v>402</v>
      </c>
      <c r="B404" s="8" t="s">
        <v>403</v>
      </c>
      <c r="C404" s="8" t="s">
        <v>4512</v>
      </c>
      <c r="D404" s="13">
        <v>2000</v>
      </c>
      <c r="E404" s="13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19">
        <f t="shared" si="36"/>
        <v>141.65</v>
      </c>
      <c r="P404" s="11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3.2" x14ac:dyDescent="0.3">
      <c r="A405" s="7">
        <v>403</v>
      </c>
      <c r="B405" s="8" t="s">
        <v>404</v>
      </c>
      <c r="C405" s="8" t="s">
        <v>4513</v>
      </c>
      <c r="D405" s="13">
        <v>5000</v>
      </c>
      <c r="E405" s="13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19">
        <f t="shared" si="36"/>
        <v>105.25999999999999</v>
      </c>
      <c r="P405" s="11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3.2" x14ac:dyDescent="0.3">
      <c r="A406" s="7">
        <v>404</v>
      </c>
      <c r="B406" s="8" t="s">
        <v>405</v>
      </c>
      <c r="C406" s="8" t="s">
        <v>4514</v>
      </c>
      <c r="D406" s="13">
        <v>35000</v>
      </c>
      <c r="E406" s="13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19">
        <f t="shared" si="36"/>
        <v>103.09142857142857</v>
      </c>
      <c r="P406" s="11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28.8" x14ac:dyDescent="0.3">
      <c r="A407" s="7">
        <v>405</v>
      </c>
      <c r="B407" s="8" t="s">
        <v>406</v>
      </c>
      <c r="C407" s="8" t="s">
        <v>4515</v>
      </c>
      <c r="D407" s="13">
        <v>2820</v>
      </c>
      <c r="E407" s="13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19">
        <f t="shared" si="36"/>
        <v>107.65957446808511</v>
      </c>
      <c r="P407" s="11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3.2" x14ac:dyDescent="0.3">
      <c r="A408" s="7">
        <v>406</v>
      </c>
      <c r="B408" s="8" t="s">
        <v>407</v>
      </c>
      <c r="C408" s="8" t="s">
        <v>4516</v>
      </c>
      <c r="D408" s="13">
        <v>2800</v>
      </c>
      <c r="E408" s="13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19">
        <f t="shared" si="36"/>
        <v>107.70464285714286</v>
      </c>
      <c r="P408" s="11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3.2" x14ac:dyDescent="0.3">
      <c r="A409" s="7">
        <v>407</v>
      </c>
      <c r="B409" s="8" t="s">
        <v>408</v>
      </c>
      <c r="C409" s="8" t="s">
        <v>4517</v>
      </c>
      <c r="D409" s="13">
        <v>2000</v>
      </c>
      <c r="E409" s="13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19">
        <f t="shared" si="36"/>
        <v>101.55000000000001</v>
      </c>
      <c r="P409" s="11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3.2" x14ac:dyDescent="0.3">
      <c r="A410" s="7">
        <v>408</v>
      </c>
      <c r="B410" s="8" t="s">
        <v>409</v>
      </c>
      <c r="C410" s="8" t="s">
        <v>4518</v>
      </c>
      <c r="D410" s="13">
        <v>6000</v>
      </c>
      <c r="E410" s="13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19">
        <f t="shared" si="36"/>
        <v>101.43766666666667</v>
      </c>
      <c r="P410" s="11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3.2" x14ac:dyDescent="0.3">
      <c r="A411" s="7">
        <v>409</v>
      </c>
      <c r="B411" s="8" t="s">
        <v>410</v>
      </c>
      <c r="C411" s="8" t="s">
        <v>4519</v>
      </c>
      <c r="D411" s="13">
        <v>500</v>
      </c>
      <c r="E411" s="13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19">
        <f t="shared" si="36"/>
        <v>136.80000000000001</v>
      </c>
      <c r="P411" s="11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3.2" x14ac:dyDescent="0.3">
      <c r="A412" s="7">
        <v>410</v>
      </c>
      <c r="B412" s="8" t="s">
        <v>411</v>
      </c>
      <c r="C412" s="8" t="s">
        <v>4520</v>
      </c>
      <c r="D412" s="13">
        <v>1000</v>
      </c>
      <c r="E412" s="13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19">
        <f t="shared" si="36"/>
        <v>128.29999999999998</v>
      </c>
      <c r="P412" s="11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3.2" x14ac:dyDescent="0.3">
      <c r="A413" s="7">
        <v>411</v>
      </c>
      <c r="B413" s="8" t="s">
        <v>412</v>
      </c>
      <c r="C413" s="8" t="s">
        <v>4521</v>
      </c>
      <c r="D413" s="13">
        <v>30000</v>
      </c>
      <c r="E413" s="13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19">
        <f t="shared" si="36"/>
        <v>101.05</v>
      </c>
      <c r="P413" s="11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3.2" x14ac:dyDescent="0.3">
      <c r="A414" s="7">
        <v>412</v>
      </c>
      <c r="B414" s="8" t="s">
        <v>413</v>
      </c>
      <c r="C414" s="8" t="s">
        <v>4522</v>
      </c>
      <c r="D414" s="13">
        <v>2500</v>
      </c>
      <c r="E414" s="13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19">
        <f t="shared" si="36"/>
        <v>126.84</v>
      </c>
      <c r="P414" s="11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3.2" x14ac:dyDescent="0.3">
      <c r="A415" s="7">
        <v>413</v>
      </c>
      <c r="B415" s="8" t="s">
        <v>414</v>
      </c>
      <c r="C415" s="8" t="s">
        <v>4523</v>
      </c>
      <c r="D415" s="13">
        <v>12800</v>
      </c>
      <c r="E415" s="13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19">
        <f t="shared" si="36"/>
        <v>105.0859375</v>
      </c>
      <c r="P415" s="11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3.2" x14ac:dyDescent="0.3">
      <c r="A416" s="7">
        <v>414</v>
      </c>
      <c r="B416" s="8" t="s">
        <v>415</v>
      </c>
      <c r="C416" s="8" t="s">
        <v>4524</v>
      </c>
      <c r="D416" s="13">
        <v>18500</v>
      </c>
      <c r="E416" s="13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19">
        <f t="shared" si="36"/>
        <v>102.85405405405406</v>
      </c>
      <c r="P416" s="11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57.6" x14ac:dyDescent="0.3">
      <c r="A417" s="7">
        <v>415</v>
      </c>
      <c r="B417" s="8" t="s">
        <v>416</v>
      </c>
      <c r="C417" s="8" t="s">
        <v>4525</v>
      </c>
      <c r="D417" s="13">
        <v>1400</v>
      </c>
      <c r="E417" s="13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19">
        <f t="shared" si="36"/>
        <v>102.14714285714285</v>
      </c>
      <c r="P417" s="11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28.8" x14ac:dyDescent="0.3">
      <c r="A418" s="7">
        <v>416</v>
      </c>
      <c r="B418" s="8" t="s">
        <v>417</v>
      </c>
      <c r="C418" s="8" t="s">
        <v>4526</v>
      </c>
      <c r="D418" s="13">
        <v>1000</v>
      </c>
      <c r="E418" s="13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19">
        <f t="shared" si="36"/>
        <v>120.21700000000001</v>
      </c>
      <c r="P418" s="11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3.2" x14ac:dyDescent="0.3">
      <c r="A419" s="7">
        <v>417</v>
      </c>
      <c r="B419" s="8" t="s">
        <v>418</v>
      </c>
      <c r="C419" s="8" t="s">
        <v>4527</v>
      </c>
      <c r="D419" s="13">
        <v>10500</v>
      </c>
      <c r="E419" s="13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19">
        <f t="shared" si="36"/>
        <v>100.24761904761905</v>
      </c>
      <c r="P419" s="11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3.2" x14ac:dyDescent="0.3">
      <c r="A420" s="7">
        <v>418</v>
      </c>
      <c r="B420" s="8" t="s">
        <v>419</v>
      </c>
      <c r="C420" s="8" t="s">
        <v>4528</v>
      </c>
      <c r="D420" s="13">
        <v>22400</v>
      </c>
      <c r="E420" s="13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19">
        <f t="shared" si="36"/>
        <v>100.63392857142857</v>
      </c>
      <c r="P420" s="11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3.2" x14ac:dyDescent="0.3">
      <c r="A421" s="7">
        <v>419</v>
      </c>
      <c r="B421" s="8" t="s">
        <v>420</v>
      </c>
      <c r="C421" s="8" t="s">
        <v>4529</v>
      </c>
      <c r="D421" s="13">
        <v>8000</v>
      </c>
      <c r="E421" s="13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19">
        <f t="shared" si="36"/>
        <v>100.4375</v>
      </c>
      <c r="P421" s="11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3.2" x14ac:dyDescent="0.3">
      <c r="A422" s="7">
        <v>420</v>
      </c>
      <c r="B422" s="8" t="s">
        <v>421</v>
      </c>
      <c r="C422" s="8" t="s">
        <v>4530</v>
      </c>
      <c r="D422" s="13">
        <v>3300</v>
      </c>
      <c r="E422" s="13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19">
        <f t="shared" si="36"/>
        <v>0.43939393939393934</v>
      </c>
      <c r="P422" s="11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3.2" x14ac:dyDescent="0.3">
      <c r="A423" s="7">
        <v>421</v>
      </c>
      <c r="B423" s="8" t="s">
        <v>422</v>
      </c>
      <c r="C423" s="8" t="s">
        <v>4531</v>
      </c>
      <c r="D423" s="13">
        <v>15000</v>
      </c>
      <c r="E423" s="13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19">
        <f t="shared" si="36"/>
        <v>2.0066666666666668</v>
      </c>
      <c r="P423" s="11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3.2" x14ac:dyDescent="0.3">
      <c r="A424" s="7">
        <v>422</v>
      </c>
      <c r="B424" s="8" t="s">
        <v>423</v>
      </c>
      <c r="C424" s="8" t="s">
        <v>4532</v>
      </c>
      <c r="D424" s="13">
        <v>40000</v>
      </c>
      <c r="E424" s="13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19">
        <f t="shared" si="36"/>
        <v>1.075</v>
      </c>
      <c r="P424" s="11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3.2" x14ac:dyDescent="0.3">
      <c r="A425" s="7">
        <v>423</v>
      </c>
      <c r="B425" s="8" t="s">
        <v>424</v>
      </c>
      <c r="C425" s="8" t="s">
        <v>4533</v>
      </c>
      <c r="D425" s="13">
        <v>20000</v>
      </c>
      <c r="E425" s="13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19">
        <f t="shared" si="36"/>
        <v>0.76500000000000001</v>
      </c>
      <c r="P425" s="11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3.2" x14ac:dyDescent="0.3">
      <c r="A426" s="7">
        <v>424</v>
      </c>
      <c r="B426" s="8" t="s">
        <v>425</v>
      </c>
      <c r="C426" s="8" t="s">
        <v>4534</v>
      </c>
      <c r="D426" s="13">
        <v>3000</v>
      </c>
      <c r="E426" s="13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19">
        <f t="shared" si="36"/>
        <v>6.7966666666666677</v>
      </c>
      <c r="P426" s="11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3.2" x14ac:dyDescent="0.3">
      <c r="A427" s="7">
        <v>425</v>
      </c>
      <c r="B427" s="8" t="s">
        <v>426</v>
      </c>
      <c r="C427" s="8" t="s">
        <v>4535</v>
      </c>
      <c r="D427" s="13">
        <v>50000</v>
      </c>
      <c r="E427" s="13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19">
        <f t="shared" si="36"/>
        <v>1.2E-2</v>
      </c>
      <c r="P427" s="11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3.2" x14ac:dyDescent="0.3">
      <c r="A428" s="7">
        <v>426</v>
      </c>
      <c r="B428" s="8" t="s">
        <v>427</v>
      </c>
      <c r="C428" s="8" t="s">
        <v>4536</v>
      </c>
      <c r="D428" s="13">
        <v>10000</v>
      </c>
      <c r="E428" s="13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19">
        <f t="shared" si="36"/>
        <v>1.3299999999999998</v>
      </c>
      <c r="P428" s="11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3.2" x14ac:dyDescent="0.3">
      <c r="A429" s="7">
        <v>427</v>
      </c>
      <c r="B429" s="8" t="s">
        <v>428</v>
      </c>
      <c r="C429" s="8" t="s">
        <v>4537</v>
      </c>
      <c r="D429" s="13">
        <v>6500</v>
      </c>
      <c r="E429" s="13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19">
        <f t="shared" si="36"/>
        <v>0</v>
      </c>
      <c r="P429" s="11" t="e">
        <f t="shared" si="37"/>
        <v>#DIV/0!</v>
      </c>
      <c r="Q429" s="7" t="str">
        <f t="shared" si="38"/>
        <v>film &amp; video</v>
      </c>
      <c r="R429" s="7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28.8" x14ac:dyDescent="0.3">
      <c r="A430" s="7">
        <v>428</v>
      </c>
      <c r="B430" s="8" t="s">
        <v>429</v>
      </c>
      <c r="C430" s="8" t="s">
        <v>4538</v>
      </c>
      <c r="D430" s="13">
        <v>12000</v>
      </c>
      <c r="E430" s="13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19">
        <f t="shared" si="36"/>
        <v>5.6333333333333329</v>
      </c>
      <c r="P430" s="11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57.6" x14ac:dyDescent="0.3">
      <c r="A431" s="7">
        <v>429</v>
      </c>
      <c r="B431" s="8" t="s">
        <v>430</v>
      </c>
      <c r="C431" s="8" t="s">
        <v>4539</v>
      </c>
      <c r="D431" s="13">
        <v>5000</v>
      </c>
      <c r="E431" s="13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19">
        <f t="shared" si="36"/>
        <v>0</v>
      </c>
      <c r="P431" s="11" t="e">
        <f t="shared" si="37"/>
        <v>#DIV/0!</v>
      </c>
      <c r="Q431" s="7" t="str">
        <f t="shared" si="38"/>
        <v>film &amp; video</v>
      </c>
      <c r="R431" s="7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28.8" x14ac:dyDescent="0.3">
      <c r="A432" s="7">
        <v>430</v>
      </c>
      <c r="B432" s="8" t="s">
        <v>431</v>
      </c>
      <c r="C432" s="8" t="s">
        <v>4540</v>
      </c>
      <c r="D432" s="13">
        <v>1000</v>
      </c>
      <c r="E432" s="13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19">
        <f t="shared" si="36"/>
        <v>2.4</v>
      </c>
      <c r="P432" s="11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3.2" x14ac:dyDescent="0.3">
      <c r="A433" s="7">
        <v>431</v>
      </c>
      <c r="B433" s="8" t="s">
        <v>432</v>
      </c>
      <c r="C433" s="8" t="s">
        <v>4541</v>
      </c>
      <c r="D433" s="13">
        <v>3000</v>
      </c>
      <c r="E433" s="13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19">
        <f t="shared" si="36"/>
        <v>13.833333333333334</v>
      </c>
      <c r="P433" s="11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3.2" x14ac:dyDescent="0.3">
      <c r="A434" s="7">
        <v>432</v>
      </c>
      <c r="B434" s="8" t="s">
        <v>433</v>
      </c>
      <c r="C434" s="8" t="s">
        <v>4542</v>
      </c>
      <c r="D434" s="13">
        <v>6000</v>
      </c>
      <c r="E434" s="13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19">
        <f t="shared" si="36"/>
        <v>9.5</v>
      </c>
      <c r="P434" s="11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7.6" x14ac:dyDescent="0.3">
      <c r="A435" s="7">
        <v>433</v>
      </c>
      <c r="B435" s="8" t="s">
        <v>434</v>
      </c>
      <c r="C435" s="8" t="s">
        <v>4543</v>
      </c>
      <c r="D435" s="13">
        <v>3000</v>
      </c>
      <c r="E435" s="13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19">
        <f t="shared" si="36"/>
        <v>0</v>
      </c>
      <c r="P435" s="11" t="e">
        <f t="shared" si="37"/>
        <v>#DIV/0!</v>
      </c>
      <c r="Q435" s="7" t="str">
        <f t="shared" si="38"/>
        <v>film &amp; video</v>
      </c>
      <c r="R435" s="7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3.2" x14ac:dyDescent="0.3">
      <c r="A436" s="7">
        <v>434</v>
      </c>
      <c r="B436" s="8" t="s">
        <v>435</v>
      </c>
      <c r="C436" s="8" t="s">
        <v>4544</v>
      </c>
      <c r="D436" s="13">
        <v>2500</v>
      </c>
      <c r="E436" s="13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19">
        <f t="shared" si="36"/>
        <v>5</v>
      </c>
      <c r="P436" s="11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3.2" x14ac:dyDescent="0.3">
      <c r="A437" s="7">
        <v>435</v>
      </c>
      <c r="B437" s="8" t="s">
        <v>436</v>
      </c>
      <c r="C437" s="8" t="s">
        <v>4545</v>
      </c>
      <c r="D437" s="13">
        <v>110000</v>
      </c>
      <c r="E437" s="13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19">
        <f t="shared" si="36"/>
        <v>2.7272727272727275E-3</v>
      </c>
      <c r="P437" s="11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3.2" x14ac:dyDescent="0.3">
      <c r="A438" s="7">
        <v>436</v>
      </c>
      <c r="B438" s="8" t="s">
        <v>437</v>
      </c>
      <c r="C438" s="8" t="s">
        <v>4546</v>
      </c>
      <c r="D438" s="13">
        <v>1000</v>
      </c>
      <c r="E438" s="13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19">
        <f t="shared" si="36"/>
        <v>0</v>
      </c>
      <c r="P438" s="11" t="e">
        <f t="shared" si="37"/>
        <v>#DIV/0!</v>
      </c>
      <c r="Q438" s="7" t="str">
        <f t="shared" si="38"/>
        <v>film &amp; video</v>
      </c>
      <c r="R438" s="7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3.2" x14ac:dyDescent="0.3">
      <c r="A439" s="7">
        <v>437</v>
      </c>
      <c r="B439" s="8" t="s">
        <v>438</v>
      </c>
      <c r="C439" s="8" t="s">
        <v>4547</v>
      </c>
      <c r="D439" s="13">
        <v>7000</v>
      </c>
      <c r="E439" s="13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19">
        <f t="shared" si="36"/>
        <v>0</v>
      </c>
      <c r="P439" s="11" t="e">
        <f t="shared" si="37"/>
        <v>#DIV/0!</v>
      </c>
      <c r="Q439" s="7" t="str">
        <f t="shared" si="38"/>
        <v>film &amp; video</v>
      </c>
      <c r="R439" s="7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3.2" x14ac:dyDescent="0.3">
      <c r="A440" s="7">
        <v>438</v>
      </c>
      <c r="B440" s="8" t="s">
        <v>439</v>
      </c>
      <c r="C440" s="8" t="s">
        <v>4548</v>
      </c>
      <c r="D440" s="13">
        <v>20000</v>
      </c>
      <c r="E440" s="13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19">
        <f t="shared" si="36"/>
        <v>9.379999999999999</v>
      </c>
      <c r="P440" s="11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3.2" x14ac:dyDescent="0.3">
      <c r="A441" s="7">
        <v>439</v>
      </c>
      <c r="B441" s="8" t="s">
        <v>440</v>
      </c>
      <c r="C441" s="8" t="s">
        <v>4549</v>
      </c>
      <c r="D441" s="13">
        <v>450</v>
      </c>
      <c r="E441" s="13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19">
        <f t="shared" si="36"/>
        <v>0</v>
      </c>
      <c r="P441" s="11" t="e">
        <f t="shared" si="37"/>
        <v>#DIV/0!</v>
      </c>
      <c r="Q441" s="7" t="str">
        <f t="shared" si="38"/>
        <v>film &amp; video</v>
      </c>
      <c r="R441" s="7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3.2" x14ac:dyDescent="0.3">
      <c r="A442" s="7">
        <v>440</v>
      </c>
      <c r="B442" s="8" t="s">
        <v>441</v>
      </c>
      <c r="C442" s="8" t="s">
        <v>4550</v>
      </c>
      <c r="D442" s="13">
        <v>5000</v>
      </c>
      <c r="E442" s="13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19">
        <f t="shared" si="36"/>
        <v>0.1</v>
      </c>
      <c r="P442" s="11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3.2" x14ac:dyDescent="0.3">
      <c r="A443" s="7">
        <v>441</v>
      </c>
      <c r="B443" s="8" t="s">
        <v>442</v>
      </c>
      <c r="C443" s="8" t="s">
        <v>4551</v>
      </c>
      <c r="D443" s="13">
        <v>400</v>
      </c>
      <c r="E443" s="13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19">
        <f t="shared" si="36"/>
        <v>0</v>
      </c>
      <c r="P443" s="11" t="e">
        <f t="shared" si="37"/>
        <v>#DIV/0!</v>
      </c>
      <c r="Q443" s="7" t="str">
        <f t="shared" si="38"/>
        <v>film &amp; video</v>
      </c>
      <c r="R443" s="7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3">
      <c r="A444" s="7">
        <v>442</v>
      </c>
      <c r="B444" s="8" t="s">
        <v>443</v>
      </c>
      <c r="C444" s="8" t="s">
        <v>4552</v>
      </c>
      <c r="D444" s="13">
        <v>17000</v>
      </c>
      <c r="E444" s="13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19">
        <f t="shared" si="36"/>
        <v>39.358823529411765</v>
      </c>
      <c r="P444" s="11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3.2" x14ac:dyDescent="0.3">
      <c r="A445" s="7">
        <v>443</v>
      </c>
      <c r="B445" s="8" t="s">
        <v>444</v>
      </c>
      <c r="C445" s="8" t="s">
        <v>4553</v>
      </c>
      <c r="D445" s="13">
        <v>10000</v>
      </c>
      <c r="E445" s="13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19">
        <f t="shared" si="36"/>
        <v>0.1</v>
      </c>
      <c r="P445" s="11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28.8" x14ac:dyDescent="0.3">
      <c r="A446" s="7">
        <v>444</v>
      </c>
      <c r="B446" s="8" t="s">
        <v>445</v>
      </c>
      <c r="C446" s="8" t="s">
        <v>4554</v>
      </c>
      <c r="D446" s="13">
        <v>1000</v>
      </c>
      <c r="E446" s="13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19">
        <f t="shared" si="36"/>
        <v>5</v>
      </c>
      <c r="P446" s="11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3.2" x14ac:dyDescent="0.3">
      <c r="A447" s="7">
        <v>445</v>
      </c>
      <c r="B447" s="8" t="s">
        <v>446</v>
      </c>
      <c r="C447" s="8" t="s">
        <v>4555</v>
      </c>
      <c r="D447" s="13">
        <v>60000</v>
      </c>
      <c r="E447" s="13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19">
        <f t="shared" si="36"/>
        <v>3.3333333333333335E-3</v>
      </c>
      <c r="P447" s="11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3.2" x14ac:dyDescent="0.3">
      <c r="A448" s="7">
        <v>446</v>
      </c>
      <c r="B448" s="8" t="s">
        <v>447</v>
      </c>
      <c r="C448" s="8" t="s">
        <v>4556</v>
      </c>
      <c r="D448" s="13">
        <v>10500</v>
      </c>
      <c r="E448" s="13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19">
        <f t="shared" si="36"/>
        <v>7.2952380952380951</v>
      </c>
      <c r="P448" s="11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3.2" x14ac:dyDescent="0.3">
      <c r="A449" s="7">
        <v>447</v>
      </c>
      <c r="B449" s="8" t="s">
        <v>448</v>
      </c>
      <c r="C449" s="8" t="s">
        <v>4557</v>
      </c>
      <c r="D449" s="13">
        <v>30000</v>
      </c>
      <c r="E449" s="13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19">
        <f t="shared" si="36"/>
        <v>1.6666666666666666E-2</v>
      </c>
      <c r="P449" s="11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3.2" x14ac:dyDescent="0.3">
      <c r="A450" s="7">
        <v>448</v>
      </c>
      <c r="B450" s="8" t="s">
        <v>449</v>
      </c>
      <c r="C450" s="8" t="s">
        <v>4558</v>
      </c>
      <c r="D450" s="13">
        <v>2500</v>
      </c>
      <c r="E450" s="13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19">
        <f t="shared" si="36"/>
        <v>3.2804000000000002</v>
      </c>
      <c r="P450" s="11">
        <f t="shared" si="37"/>
        <v>20.502500000000001</v>
      </c>
      <c r="Q450" s="7" t="str">
        <f t="shared" si="38"/>
        <v>film &amp; video</v>
      </c>
      <c r="R450" s="7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3.2" x14ac:dyDescent="0.3">
      <c r="A451" s="7">
        <v>449</v>
      </c>
      <c r="B451" s="8" t="s">
        <v>450</v>
      </c>
      <c r="C451" s="8" t="s">
        <v>4559</v>
      </c>
      <c r="D451" s="13">
        <v>2000</v>
      </c>
      <c r="E451" s="13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19">
        <f t="shared" ref="O451:O514" si="42">E451/D451*100</f>
        <v>2.25</v>
      </c>
      <c r="P451" s="11">
        <f t="shared" ref="P451:P514" si="43">E451/L451</f>
        <v>9</v>
      </c>
      <c r="Q451" s="7" t="str">
        <f t="shared" ref="Q451:Q514" si="44">LEFT(N451, SEARCH("/",N451,1)-1)</f>
        <v>film &amp; video</v>
      </c>
      <c r="R451" s="7" t="str">
        <f t="shared" ref="R451:R514" si="45">RIGHT(N451,LEN(N451)-SEARCH("/",N451,1))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3.2" x14ac:dyDescent="0.3">
      <c r="A452" s="7">
        <v>450</v>
      </c>
      <c r="B452" s="8" t="s">
        <v>451</v>
      </c>
      <c r="C452" s="8" t="s">
        <v>4560</v>
      </c>
      <c r="D452" s="13">
        <v>50000</v>
      </c>
      <c r="E452" s="13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19">
        <f t="shared" si="42"/>
        <v>0.79200000000000004</v>
      </c>
      <c r="P452" s="11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3.2" x14ac:dyDescent="0.3">
      <c r="A453" s="7">
        <v>451</v>
      </c>
      <c r="B453" s="8" t="s">
        <v>452</v>
      </c>
      <c r="C453" s="8" t="s">
        <v>4561</v>
      </c>
      <c r="D453" s="13">
        <v>20000</v>
      </c>
      <c r="E453" s="13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19">
        <f t="shared" si="42"/>
        <v>0</v>
      </c>
      <c r="P453" s="11" t="e">
        <f t="shared" si="43"/>
        <v>#DIV/0!</v>
      </c>
      <c r="Q453" s="7" t="str">
        <f t="shared" si="44"/>
        <v>film &amp; video</v>
      </c>
      <c r="R453" s="7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8.8" x14ac:dyDescent="0.3">
      <c r="A454" s="7">
        <v>452</v>
      </c>
      <c r="B454" s="8" t="s">
        <v>453</v>
      </c>
      <c r="C454" s="8" t="s">
        <v>4562</v>
      </c>
      <c r="D454" s="13">
        <v>750</v>
      </c>
      <c r="E454" s="13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19">
        <f t="shared" si="42"/>
        <v>64</v>
      </c>
      <c r="P454" s="11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3.2" x14ac:dyDescent="0.3">
      <c r="A455" s="7">
        <v>453</v>
      </c>
      <c r="B455" s="8" t="s">
        <v>454</v>
      </c>
      <c r="C455" s="8" t="s">
        <v>4563</v>
      </c>
      <c r="D455" s="13">
        <v>94875</v>
      </c>
      <c r="E455" s="13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19">
        <f t="shared" si="42"/>
        <v>2.7404479578392621E-2</v>
      </c>
      <c r="P455" s="11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3.2" x14ac:dyDescent="0.3">
      <c r="A456" s="7">
        <v>454</v>
      </c>
      <c r="B456" s="8" t="s">
        <v>455</v>
      </c>
      <c r="C456" s="8" t="s">
        <v>4564</v>
      </c>
      <c r="D456" s="13">
        <v>10000</v>
      </c>
      <c r="E456" s="13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19">
        <f t="shared" si="42"/>
        <v>0.82000000000000006</v>
      </c>
      <c r="P456" s="11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3.2" x14ac:dyDescent="0.3">
      <c r="A457" s="7">
        <v>455</v>
      </c>
      <c r="B457" s="8" t="s">
        <v>456</v>
      </c>
      <c r="C457" s="8" t="s">
        <v>4565</v>
      </c>
      <c r="D457" s="13">
        <v>65000</v>
      </c>
      <c r="E457" s="13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19">
        <f t="shared" si="42"/>
        <v>6.9230769230769221E-2</v>
      </c>
      <c r="P457" s="11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3.2" x14ac:dyDescent="0.3">
      <c r="A458" s="7">
        <v>456</v>
      </c>
      <c r="B458" s="8" t="s">
        <v>457</v>
      </c>
      <c r="C458" s="8" t="s">
        <v>4566</v>
      </c>
      <c r="D458" s="13">
        <v>8888</v>
      </c>
      <c r="E458" s="13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19">
        <f t="shared" si="42"/>
        <v>0.68631863186318631</v>
      </c>
      <c r="P458" s="11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3.2" x14ac:dyDescent="0.3">
      <c r="A459" s="7">
        <v>457</v>
      </c>
      <c r="B459" s="8" t="s">
        <v>458</v>
      </c>
      <c r="C459" s="8" t="s">
        <v>4567</v>
      </c>
      <c r="D459" s="13">
        <v>20000</v>
      </c>
      <c r="E459" s="13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19">
        <f t="shared" si="42"/>
        <v>0</v>
      </c>
      <c r="P459" s="11" t="e">
        <f t="shared" si="43"/>
        <v>#DIV/0!</v>
      </c>
      <c r="Q459" s="7" t="str">
        <f t="shared" si="44"/>
        <v>film &amp; video</v>
      </c>
      <c r="R459" s="7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3.2" x14ac:dyDescent="0.3">
      <c r="A460" s="7">
        <v>458</v>
      </c>
      <c r="B460" s="8" t="s">
        <v>459</v>
      </c>
      <c r="C460" s="8" t="s">
        <v>4568</v>
      </c>
      <c r="D460" s="13">
        <v>10000</v>
      </c>
      <c r="E460" s="13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19">
        <f t="shared" si="42"/>
        <v>8.2100000000000009</v>
      </c>
      <c r="P460" s="11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3.2" x14ac:dyDescent="0.3">
      <c r="A461" s="7">
        <v>459</v>
      </c>
      <c r="B461" s="8" t="s">
        <v>460</v>
      </c>
      <c r="C461" s="8" t="s">
        <v>4569</v>
      </c>
      <c r="D461" s="13">
        <v>39000</v>
      </c>
      <c r="E461" s="13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19">
        <f t="shared" si="42"/>
        <v>6.4102564102564097E-2</v>
      </c>
      <c r="P461" s="11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28.8" x14ac:dyDescent="0.3">
      <c r="A462" s="7">
        <v>460</v>
      </c>
      <c r="B462" s="8" t="s">
        <v>461</v>
      </c>
      <c r="C462" s="8" t="s">
        <v>4570</v>
      </c>
      <c r="D462" s="13">
        <v>8500</v>
      </c>
      <c r="E462" s="13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19">
        <f t="shared" si="42"/>
        <v>0.29411764705882354</v>
      </c>
      <c r="P462" s="11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3.2" x14ac:dyDescent="0.3">
      <c r="A463" s="7">
        <v>461</v>
      </c>
      <c r="B463" s="8" t="s">
        <v>462</v>
      </c>
      <c r="C463" s="8" t="s">
        <v>4571</v>
      </c>
      <c r="D463" s="13">
        <v>550</v>
      </c>
      <c r="E463" s="13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19">
        <f t="shared" si="42"/>
        <v>0</v>
      </c>
      <c r="P463" s="11" t="e">
        <f t="shared" si="43"/>
        <v>#DIV/0!</v>
      </c>
      <c r="Q463" s="7" t="str">
        <f t="shared" si="44"/>
        <v>film &amp; video</v>
      </c>
      <c r="R463" s="7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3.2" x14ac:dyDescent="0.3">
      <c r="A464" s="7">
        <v>462</v>
      </c>
      <c r="B464" s="8" t="s">
        <v>463</v>
      </c>
      <c r="C464" s="8" t="s">
        <v>4572</v>
      </c>
      <c r="D464" s="13">
        <v>100000</v>
      </c>
      <c r="E464" s="13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19">
        <f t="shared" si="42"/>
        <v>0</v>
      </c>
      <c r="P464" s="11" t="e">
        <f t="shared" si="43"/>
        <v>#DIV/0!</v>
      </c>
      <c r="Q464" s="7" t="str">
        <f t="shared" si="44"/>
        <v>film &amp; video</v>
      </c>
      <c r="R464" s="7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3.2" x14ac:dyDescent="0.3">
      <c r="A465" s="7">
        <v>463</v>
      </c>
      <c r="B465" s="8" t="s">
        <v>464</v>
      </c>
      <c r="C465" s="8" t="s">
        <v>4573</v>
      </c>
      <c r="D465" s="13">
        <v>55000</v>
      </c>
      <c r="E465" s="13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19">
        <f t="shared" si="42"/>
        <v>2.2727272727272729</v>
      </c>
      <c r="P465" s="11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8.8" x14ac:dyDescent="0.3">
      <c r="A466" s="7">
        <v>464</v>
      </c>
      <c r="B466" s="8" t="s">
        <v>465</v>
      </c>
      <c r="C466" s="8" t="s">
        <v>4574</v>
      </c>
      <c r="D466" s="13">
        <v>1010</v>
      </c>
      <c r="E466" s="13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19">
        <f t="shared" si="42"/>
        <v>9.9009900990099015E-2</v>
      </c>
      <c r="P466" s="11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x14ac:dyDescent="0.3">
      <c r="A467" s="7">
        <v>465</v>
      </c>
      <c r="B467" s="8" t="s">
        <v>466</v>
      </c>
      <c r="C467" s="8" t="s">
        <v>4575</v>
      </c>
      <c r="D467" s="13">
        <v>512</v>
      </c>
      <c r="E467" s="13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19">
        <f t="shared" si="42"/>
        <v>26.953125</v>
      </c>
      <c r="P467" s="11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3.2" x14ac:dyDescent="0.3">
      <c r="A468" s="7">
        <v>466</v>
      </c>
      <c r="B468" s="8" t="s">
        <v>467</v>
      </c>
      <c r="C468" s="8" t="s">
        <v>4576</v>
      </c>
      <c r="D468" s="13">
        <v>10000</v>
      </c>
      <c r="E468" s="13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19">
        <f t="shared" si="42"/>
        <v>0.76</v>
      </c>
      <c r="P468" s="11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3.2" x14ac:dyDescent="0.3">
      <c r="A469" s="7">
        <v>467</v>
      </c>
      <c r="B469" s="8" t="s">
        <v>468</v>
      </c>
      <c r="C469" s="8" t="s">
        <v>4577</v>
      </c>
      <c r="D469" s="13">
        <v>20000</v>
      </c>
      <c r="E469" s="13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19">
        <f t="shared" si="42"/>
        <v>21.574999999999999</v>
      </c>
      <c r="P469" s="11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3.2" x14ac:dyDescent="0.3">
      <c r="A470" s="7">
        <v>468</v>
      </c>
      <c r="B470" s="8" t="s">
        <v>469</v>
      </c>
      <c r="C470" s="8" t="s">
        <v>4578</v>
      </c>
      <c r="D470" s="13">
        <v>7500</v>
      </c>
      <c r="E470" s="13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19">
        <f t="shared" si="42"/>
        <v>0</v>
      </c>
      <c r="P470" s="11" t="e">
        <f t="shared" si="43"/>
        <v>#DIV/0!</v>
      </c>
      <c r="Q470" s="7" t="str">
        <f t="shared" si="44"/>
        <v>film &amp; video</v>
      </c>
      <c r="R470" s="7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28.8" x14ac:dyDescent="0.3">
      <c r="A471" s="7">
        <v>469</v>
      </c>
      <c r="B471" s="8" t="s">
        <v>470</v>
      </c>
      <c r="C471" s="8" t="s">
        <v>4579</v>
      </c>
      <c r="D471" s="13">
        <v>6000</v>
      </c>
      <c r="E471" s="13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19">
        <f t="shared" si="42"/>
        <v>0</v>
      </c>
      <c r="P471" s="11" t="e">
        <f t="shared" si="43"/>
        <v>#DIV/0!</v>
      </c>
      <c r="Q471" s="7" t="str">
        <f t="shared" si="44"/>
        <v>film &amp; video</v>
      </c>
      <c r="R471" s="7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3.2" x14ac:dyDescent="0.3">
      <c r="A472" s="7">
        <v>470</v>
      </c>
      <c r="B472" s="8" t="s">
        <v>471</v>
      </c>
      <c r="C472" s="8" t="s">
        <v>4580</v>
      </c>
      <c r="D472" s="13">
        <v>5000</v>
      </c>
      <c r="E472" s="13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19">
        <f t="shared" si="42"/>
        <v>1.02</v>
      </c>
      <c r="P472" s="11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57.6" x14ac:dyDescent="0.3">
      <c r="A473" s="7">
        <v>471</v>
      </c>
      <c r="B473" s="8" t="s">
        <v>472</v>
      </c>
      <c r="C473" s="8" t="s">
        <v>4581</v>
      </c>
      <c r="D473" s="13">
        <v>55000</v>
      </c>
      <c r="E473" s="13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19">
        <f t="shared" si="42"/>
        <v>11.892727272727273</v>
      </c>
      <c r="P473" s="11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3.2" x14ac:dyDescent="0.3">
      <c r="A474" s="7">
        <v>472</v>
      </c>
      <c r="B474" s="8" t="s">
        <v>473</v>
      </c>
      <c r="C474" s="8" t="s">
        <v>4582</v>
      </c>
      <c r="D474" s="13">
        <v>800</v>
      </c>
      <c r="E474" s="13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19">
        <f t="shared" si="42"/>
        <v>17.625</v>
      </c>
      <c r="P474" s="11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3.2" x14ac:dyDescent="0.3">
      <c r="A475" s="7">
        <v>473</v>
      </c>
      <c r="B475" s="8" t="s">
        <v>474</v>
      </c>
      <c r="C475" s="8" t="s">
        <v>4583</v>
      </c>
      <c r="D475" s="13">
        <v>30000</v>
      </c>
      <c r="E475" s="13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19">
        <f t="shared" si="42"/>
        <v>2.87</v>
      </c>
      <c r="P475" s="11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3.2" x14ac:dyDescent="0.3">
      <c r="A476" s="7">
        <v>474</v>
      </c>
      <c r="B476" s="8" t="s">
        <v>475</v>
      </c>
      <c r="C476" s="8" t="s">
        <v>4584</v>
      </c>
      <c r="D476" s="13">
        <v>3300</v>
      </c>
      <c r="E476" s="13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19">
        <f t="shared" si="42"/>
        <v>3.0303030303030304E-2</v>
      </c>
      <c r="P476" s="11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3.2" x14ac:dyDescent="0.3">
      <c r="A477" s="7">
        <v>475</v>
      </c>
      <c r="B477" s="8" t="s">
        <v>476</v>
      </c>
      <c r="C477" s="8" t="s">
        <v>4585</v>
      </c>
      <c r="D477" s="13">
        <v>2000</v>
      </c>
      <c r="E477" s="13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19">
        <f t="shared" si="42"/>
        <v>0</v>
      </c>
      <c r="P477" s="11" t="e">
        <f t="shared" si="43"/>
        <v>#DIV/0!</v>
      </c>
      <c r="Q477" s="7" t="str">
        <f t="shared" si="44"/>
        <v>film &amp; video</v>
      </c>
      <c r="R477" s="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28.8" x14ac:dyDescent="0.3">
      <c r="A478" s="7">
        <v>476</v>
      </c>
      <c r="B478" s="8" t="s">
        <v>477</v>
      </c>
      <c r="C478" s="8" t="s">
        <v>4586</v>
      </c>
      <c r="D478" s="13">
        <v>220000</v>
      </c>
      <c r="E478" s="13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19">
        <f t="shared" si="42"/>
        <v>2.230268181818182</v>
      </c>
      <c r="P478" s="11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3.2" x14ac:dyDescent="0.3">
      <c r="A479" s="7">
        <v>477</v>
      </c>
      <c r="B479" s="8" t="s">
        <v>478</v>
      </c>
      <c r="C479" s="8" t="s">
        <v>4587</v>
      </c>
      <c r="D479" s="13">
        <v>1500</v>
      </c>
      <c r="E479" s="13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19">
        <f t="shared" si="42"/>
        <v>0</v>
      </c>
      <c r="P479" s="11" t="e">
        <f t="shared" si="43"/>
        <v>#DIV/0!</v>
      </c>
      <c r="Q479" s="7" t="str">
        <f t="shared" si="44"/>
        <v>film &amp; video</v>
      </c>
      <c r="R479" s="7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3.2" x14ac:dyDescent="0.3">
      <c r="A480" s="7">
        <v>478</v>
      </c>
      <c r="B480" s="8" t="s">
        <v>479</v>
      </c>
      <c r="C480" s="8" t="s">
        <v>4588</v>
      </c>
      <c r="D480" s="13">
        <v>10000</v>
      </c>
      <c r="E480" s="13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19">
        <f t="shared" si="42"/>
        <v>0</v>
      </c>
      <c r="P480" s="11" t="e">
        <f t="shared" si="43"/>
        <v>#DIV/0!</v>
      </c>
      <c r="Q480" s="7" t="str">
        <f t="shared" si="44"/>
        <v>film &amp; video</v>
      </c>
      <c r="R480" s="7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3.2" x14ac:dyDescent="0.3">
      <c r="A481" s="7">
        <v>479</v>
      </c>
      <c r="B481" s="8" t="s">
        <v>480</v>
      </c>
      <c r="C481" s="8" t="s">
        <v>4589</v>
      </c>
      <c r="D481" s="13">
        <v>15000</v>
      </c>
      <c r="E481" s="13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19">
        <f t="shared" si="42"/>
        <v>32.56</v>
      </c>
      <c r="P481" s="11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3.2" x14ac:dyDescent="0.3">
      <c r="A482" s="7">
        <v>480</v>
      </c>
      <c r="B482" s="8" t="s">
        <v>481</v>
      </c>
      <c r="C482" s="8" t="s">
        <v>4590</v>
      </c>
      <c r="D482" s="13">
        <v>40000</v>
      </c>
      <c r="E482" s="13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19">
        <f t="shared" si="42"/>
        <v>19.41</v>
      </c>
      <c r="P482" s="11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3.2" x14ac:dyDescent="0.3">
      <c r="A483" s="7">
        <v>481</v>
      </c>
      <c r="B483" s="8" t="s">
        <v>482</v>
      </c>
      <c r="C483" s="8" t="s">
        <v>4591</v>
      </c>
      <c r="D483" s="13">
        <v>30000</v>
      </c>
      <c r="E483" s="13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19">
        <f t="shared" si="42"/>
        <v>6.1</v>
      </c>
      <c r="P483" s="11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3.2" x14ac:dyDescent="0.3">
      <c r="A484" s="7">
        <v>482</v>
      </c>
      <c r="B484" s="8" t="s">
        <v>483</v>
      </c>
      <c r="C484" s="8" t="s">
        <v>4592</v>
      </c>
      <c r="D484" s="13">
        <v>10000</v>
      </c>
      <c r="E484" s="13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19">
        <f t="shared" si="42"/>
        <v>0.1</v>
      </c>
      <c r="P484" s="11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3.2" x14ac:dyDescent="0.3">
      <c r="A485" s="7">
        <v>483</v>
      </c>
      <c r="B485" s="8" t="s">
        <v>484</v>
      </c>
      <c r="C485" s="8" t="s">
        <v>4593</v>
      </c>
      <c r="D485" s="13">
        <v>15000</v>
      </c>
      <c r="E485" s="13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19">
        <f t="shared" si="42"/>
        <v>50.2</v>
      </c>
      <c r="P485" s="11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57.6" x14ac:dyDescent="0.3">
      <c r="A486" s="7">
        <v>484</v>
      </c>
      <c r="B486" s="8" t="s">
        <v>485</v>
      </c>
      <c r="C486" s="8" t="s">
        <v>4594</v>
      </c>
      <c r="D486" s="13">
        <v>80000</v>
      </c>
      <c r="E486" s="13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19">
        <f t="shared" si="42"/>
        <v>0.18625</v>
      </c>
      <c r="P486" s="11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28.8" x14ac:dyDescent="0.3">
      <c r="A487" s="7">
        <v>485</v>
      </c>
      <c r="B487" s="8" t="s">
        <v>486</v>
      </c>
      <c r="C487" s="8" t="s">
        <v>4595</v>
      </c>
      <c r="D487" s="13">
        <v>37956</v>
      </c>
      <c r="E487" s="13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19">
        <f t="shared" si="42"/>
        <v>21.906971229845084</v>
      </c>
      <c r="P487" s="11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3.2" x14ac:dyDescent="0.3">
      <c r="A488" s="7">
        <v>486</v>
      </c>
      <c r="B488" s="8" t="s">
        <v>487</v>
      </c>
      <c r="C488" s="8" t="s">
        <v>4596</v>
      </c>
      <c r="D488" s="13">
        <v>550000</v>
      </c>
      <c r="E488" s="13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19">
        <f t="shared" si="42"/>
        <v>9.0909090909090905E-3</v>
      </c>
      <c r="P488" s="11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3.2" x14ac:dyDescent="0.3">
      <c r="A489" s="7">
        <v>487</v>
      </c>
      <c r="B489" s="8" t="s">
        <v>488</v>
      </c>
      <c r="C489" s="8" t="s">
        <v>4597</v>
      </c>
      <c r="D489" s="13">
        <v>50000</v>
      </c>
      <c r="E489" s="13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19">
        <f t="shared" si="42"/>
        <v>0</v>
      </c>
      <c r="P489" s="11" t="e">
        <f t="shared" si="43"/>
        <v>#DIV/0!</v>
      </c>
      <c r="Q489" s="7" t="str">
        <f t="shared" si="44"/>
        <v>film &amp; video</v>
      </c>
      <c r="R489" s="7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28.8" x14ac:dyDescent="0.3">
      <c r="A490" s="7">
        <v>488</v>
      </c>
      <c r="B490" s="8" t="s">
        <v>489</v>
      </c>
      <c r="C490" s="8" t="s">
        <v>4598</v>
      </c>
      <c r="D490" s="13">
        <v>12000</v>
      </c>
      <c r="E490" s="13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19">
        <f t="shared" si="42"/>
        <v>0</v>
      </c>
      <c r="P490" s="11" t="e">
        <f t="shared" si="43"/>
        <v>#DIV/0!</v>
      </c>
      <c r="Q490" s="7" t="str">
        <f t="shared" si="44"/>
        <v>film &amp; video</v>
      </c>
      <c r="R490" s="7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3.2" x14ac:dyDescent="0.3">
      <c r="A491" s="7">
        <v>489</v>
      </c>
      <c r="B491" s="8" t="s">
        <v>490</v>
      </c>
      <c r="C491" s="8" t="s">
        <v>4599</v>
      </c>
      <c r="D491" s="13">
        <v>74997</v>
      </c>
      <c r="E491" s="13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19">
        <f t="shared" si="42"/>
        <v>0.28667813379201834</v>
      </c>
      <c r="P491" s="11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3">
      <c r="A492" s="7">
        <v>490</v>
      </c>
      <c r="B492" s="8" t="s">
        <v>491</v>
      </c>
      <c r="C492" s="8" t="s">
        <v>4600</v>
      </c>
      <c r="D492" s="13">
        <v>1000</v>
      </c>
      <c r="E492" s="13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19">
        <f t="shared" si="42"/>
        <v>0</v>
      </c>
      <c r="P492" s="11" t="e">
        <f t="shared" si="43"/>
        <v>#DIV/0!</v>
      </c>
      <c r="Q492" s="7" t="str">
        <f t="shared" si="44"/>
        <v>film &amp; video</v>
      </c>
      <c r="R492" s="7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3.2" x14ac:dyDescent="0.3">
      <c r="A493" s="7">
        <v>491</v>
      </c>
      <c r="B493" s="8" t="s">
        <v>492</v>
      </c>
      <c r="C493" s="8" t="s">
        <v>4601</v>
      </c>
      <c r="D493" s="13">
        <v>10000</v>
      </c>
      <c r="E493" s="13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19">
        <f t="shared" si="42"/>
        <v>0</v>
      </c>
      <c r="P493" s="11" t="e">
        <f t="shared" si="43"/>
        <v>#DIV/0!</v>
      </c>
      <c r="Q493" s="7" t="str">
        <f t="shared" si="44"/>
        <v>film &amp; video</v>
      </c>
      <c r="R493" s="7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3.2" x14ac:dyDescent="0.3">
      <c r="A494" s="7">
        <v>492</v>
      </c>
      <c r="B494" s="8" t="s">
        <v>493</v>
      </c>
      <c r="C494" s="8" t="s">
        <v>4602</v>
      </c>
      <c r="D494" s="13">
        <v>10000000</v>
      </c>
      <c r="E494" s="13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19">
        <f t="shared" si="42"/>
        <v>0</v>
      </c>
      <c r="P494" s="11" t="e">
        <f t="shared" si="43"/>
        <v>#DIV/0!</v>
      </c>
      <c r="Q494" s="7" t="str">
        <f t="shared" si="44"/>
        <v>film &amp; video</v>
      </c>
      <c r="R494" s="7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3.2" x14ac:dyDescent="0.3">
      <c r="A495" s="7">
        <v>493</v>
      </c>
      <c r="B495" s="8" t="s">
        <v>494</v>
      </c>
      <c r="C495" s="8" t="s">
        <v>4603</v>
      </c>
      <c r="D495" s="13">
        <v>30000</v>
      </c>
      <c r="E495" s="13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19">
        <f t="shared" si="42"/>
        <v>0</v>
      </c>
      <c r="P495" s="11" t="e">
        <f t="shared" si="43"/>
        <v>#DIV/0!</v>
      </c>
      <c r="Q495" s="7" t="str">
        <f t="shared" si="44"/>
        <v>film &amp; video</v>
      </c>
      <c r="R495" s="7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3.2" x14ac:dyDescent="0.3">
      <c r="A496" s="7">
        <v>494</v>
      </c>
      <c r="B496" s="8" t="s">
        <v>495</v>
      </c>
      <c r="C496" s="8" t="s">
        <v>4604</v>
      </c>
      <c r="D496" s="13">
        <v>20000</v>
      </c>
      <c r="E496" s="13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19">
        <f t="shared" si="42"/>
        <v>0.155</v>
      </c>
      <c r="P496" s="11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3.2" x14ac:dyDescent="0.3">
      <c r="A497" s="7">
        <v>495</v>
      </c>
      <c r="B497" s="8" t="s">
        <v>496</v>
      </c>
      <c r="C497" s="8" t="s">
        <v>4605</v>
      </c>
      <c r="D497" s="13">
        <v>7000</v>
      </c>
      <c r="E497" s="13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19">
        <f t="shared" si="42"/>
        <v>0</v>
      </c>
      <c r="P497" s="11" t="e">
        <f t="shared" si="43"/>
        <v>#DIV/0!</v>
      </c>
      <c r="Q497" s="7" t="str">
        <f t="shared" si="44"/>
        <v>film &amp; video</v>
      </c>
      <c r="R497" s="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8.8" x14ac:dyDescent="0.3">
      <c r="A498" s="7">
        <v>496</v>
      </c>
      <c r="B498" s="8" t="s">
        <v>497</v>
      </c>
      <c r="C498" s="8" t="s">
        <v>4606</v>
      </c>
      <c r="D498" s="13">
        <v>60000</v>
      </c>
      <c r="E498" s="13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19">
        <f t="shared" si="42"/>
        <v>1.6666666666666668E-3</v>
      </c>
      <c r="P498" s="11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3">
      <c r="A499" s="7">
        <v>497</v>
      </c>
      <c r="B499" s="8" t="s">
        <v>498</v>
      </c>
      <c r="C499" s="8" t="s">
        <v>4607</v>
      </c>
      <c r="D499" s="13">
        <v>4480</v>
      </c>
      <c r="E499" s="13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19">
        <f t="shared" si="42"/>
        <v>0.6696428571428571</v>
      </c>
      <c r="P499" s="11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3.2" x14ac:dyDescent="0.3">
      <c r="A500" s="7">
        <v>498</v>
      </c>
      <c r="B500" s="8" t="s">
        <v>499</v>
      </c>
      <c r="C500" s="8" t="s">
        <v>4608</v>
      </c>
      <c r="D500" s="13">
        <v>65108</v>
      </c>
      <c r="E500" s="13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19">
        <f t="shared" si="42"/>
        <v>4.5985132395404564</v>
      </c>
      <c r="P500" s="11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57.6" x14ac:dyDescent="0.3">
      <c r="A501" s="7">
        <v>499</v>
      </c>
      <c r="B501" s="8" t="s">
        <v>500</v>
      </c>
      <c r="C501" s="8" t="s">
        <v>4609</v>
      </c>
      <c r="D501" s="13">
        <v>20000</v>
      </c>
      <c r="E501" s="13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19">
        <f t="shared" si="42"/>
        <v>9.5500000000000007</v>
      </c>
      <c r="P501" s="11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57.6" x14ac:dyDescent="0.3">
      <c r="A502" s="7">
        <v>500</v>
      </c>
      <c r="B502" s="8" t="s">
        <v>501</v>
      </c>
      <c r="C502" s="8" t="s">
        <v>4610</v>
      </c>
      <c r="D502" s="13">
        <v>6500</v>
      </c>
      <c r="E502" s="13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19">
        <f t="shared" si="42"/>
        <v>3.3076923076923079</v>
      </c>
      <c r="P502" s="11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3.2" x14ac:dyDescent="0.3">
      <c r="A503" s="7">
        <v>501</v>
      </c>
      <c r="B503" s="8" t="s">
        <v>502</v>
      </c>
      <c r="C503" s="8" t="s">
        <v>4611</v>
      </c>
      <c r="D503" s="13">
        <v>10000</v>
      </c>
      <c r="E503" s="13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19">
        <f t="shared" si="42"/>
        <v>0</v>
      </c>
      <c r="P503" s="11" t="e">
        <f t="shared" si="43"/>
        <v>#DIV/0!</v>
      </c>
      <c r="Q503" s="7" t="str">
        <f t="shared" si="44"/>
        <v>film &amp; video</v>
      </c>
      <c r="R503" s="7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3.2" x14ac:dyDescent="0.3">
      <c r="A504" s="7">
        <v>502</v>
      </c>
      <c r="B504" s="8" t="s">
        <v>503</v>
      </c>
      <c r="C504" s="8" t="s">
        <v>4612</v>
      </c>
      <c r="D504" s="13">
        <v>20000</v>
      </c>
      <c r="E504" s="13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19">
        <f t="shared" si="42"/>
        <v>1.1499999999999999</v>
      </c>
      <c r="P504" s="11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3.2" x14ac:dyDescent="0.3">
      <c r="A505" s="7">
        <v>503</v>
      </c>
      <c r="B505" s="8" t="s">
        <v>504</v>
      </c>
      <c r="C505" s="8" t="s">
        <v>4613</v>
      </c>
      <c r="D505" s="13">
        <v>6500</v>
      </c>
      <c r="E505" s="13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19">
        <f t="shared" si="42"/>
        <v>1.7538461538461538</v>
      </c>
      <c r="P505" s="11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3.2" x14ac:dyDescent="0.3">
      <c r="A506" s="7">
        <v>504</v>
      </c>
      <c r="B506" s="8" t="s">
        <v>505</v>
      </c>
      <c r="C506" s="8" t="s">
        <v>4614</v>
      </c>
      <c r="D506" s="13">
        <v>24500</v>
      </c>
      <c r="E506" s="13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19">
        <f t="shared" si="42"/>
        <v>1.3673469387755102</v>
      </c>
      <c r="P506" s="11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3.2" x14ac:dyDescent="0.3">
      <c r="A507" s="7">
        <v>505</v>
      </c>
      <c r="B507" s="8" t="s">
        <v>506</v>
      </c>
      <c r="C507" s="8" t="s">
        <v>4615</v>
      </c>
      <c r="D507" s="13">
        <v>12000</v>
      </c>
      <c r="E507" s="13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19">
        <f t="shared" si="42"/>
        <v>0.43333333333333329</v>
      </c>
      <c r="P507" s="11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3.2" x14ac:dyDescent="0.3">
      <c r="A508" s="7">
        <v>506</v>
      </c>
      <c r="B508" s="8" t="s">
        <v>507</v>
      </c>
      <c r="C508" s="8" t="s">
        <v>4616</v>
      </c>
      <c r="D508" s="13">
        <v>200000</v>
      </c>
      <c r="E508" s="13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19">
        <f t="shared" si="42"/>
        <v>0.125</v>
      </c>
      <c r="P508" s="11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3.2" x14ac:dyDescent="0.3">
      <c r="A509" s="7">
        <v>507</v>
      </c>
      <c r="B509" s="8" t="s">
        <v>508</v>
      </c>
      <c r="C509" s="8" t="s">
        <v>4617</v>
      </c>
      <c r="D509" s="13">
        <v>20000</v>
      </c>
      <c r="E509" s="13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19">
        <f t="shared" si="42"/>
        <v>3.2</v>
      </c>
      <c r="P509" s="11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3.2" x14ac:dyDescent="0.3">
      <c r="A510" s="7">
        <v>508</v>
      </c>
      <c r="B510" s="8" t="s">
        <v>509</v>
      </c>
      <c r="C510" s="8" t="s">
        <v>4618</v>
      </c>
      <c r="D510" s="13">
        <v>50000</v>
      </c>
      <c r="E510" s="13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19">
        <f t="shared" si="42"/>
        <v>0.8</v>
      </c>
      <c r="P510" s="11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3.2" x14ac:dyDescent="0.3">
      <c r="A511" s="7">
        <v>509</v>
      </c>
      <c r="B511" s="8" t="s">
        <v>510</v>
      </c>
      <c r="C511" s="8" t="s">
        <v>4619</v>
      </c>
      <c r="D511" s="13">
        <v>5000</v>
      </c>
      <c r="E511" s="13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19">
        <f t="shared" si="42"/>
        <v>0.2</v>
      </c>
      <c r="P511" s="11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3.2" x14ac:dyDescent="0.3">
      <c r="A512" s="7">
        <v>510</v>
      </c>
      <c r="B512" s="8" t="s">
        <v>511</v>
      </c>
      <c r="C512" s="8" t="s">
        <v>4620</v>
      </c>
      <c r="D512" s="13">
        <v>14000</v>
      </c>
      <c r="E512" s="13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19">
        <f t="shared" si="42"/>
        <v>0</v>
      </c>
      <c r="P512" s="11" t="e">
        <f t="shared" si="43"/>
        <v>#DIV/0!</v>
      </c>
      <c r="Q512" s="7" t="str">
        <f t="shared" si="44"/>
        <v>film &amp; video</v>
      </c>
      <c r="R512" s="7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3.2" x14ac:dyDescent="0.3">
      <c r="A513" s="7">
        <v>511</v>
      </c>
      <c r="B513" s="8" t="s">
        <v>512</v>
      </c>
      <c r="C513" s="8" t="s">
        <v>4621</v>
      </c>
      <c r="D513" s="13">
        <v>5000</v>
      </c>
      <c r="E513" s="13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19">
        <f t="shared" si="42"/>
        <v>3</v>
      </c>
      <c r="P513" s="11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3.2" x14ac:dyDescent="0.3">
      <c r="A514" s="7">
        <v>512</v>
      </c>
      <c r="B514" s="8" t="s">
        <v>513</v>
      </c>
      <c r="C514" s="8" t="s">
        <v>4622</v>
      </c>
      <c r="D514" s="13">
        <v>8000</v>
      </c>
      <c r="E514" s="13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19">
        <f t="shared" si="42"/>
        <v>0.13749999999999998</v>
      </c>
      <c r="P514" s="11">
        <f t="shared" si="43"/>
        <v>5.5</v>
      </c>
      <c r="Q514" s="7" t="str">
        <f t="shared" si="44"/>
        <v>film &amp; video</v>
      </c>
      <c r="R514" s="7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8.8" x14ac:dyDescent="0.3">
      <c r="A515" s="7">
        <v>513</v>
      </c>
      <c r="B515" s="8" t="s">
        <v>514</v>
      </c>
      <c r="C515" s="8" t="s">
        <v>4623</v>
      </c>
      <c r="D515" s="13">
        <v>50000</v>
      </c>
      <c r="E515" s="13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19">
        <f t="shared" ref="O515:O578" si="48">E515/D515*100</f>
        <v>13.923999999999999</v>
      </c>
      <c r="P515" s="11">
        <f t="shared" ref="P515:P578" si="49">E515/L515</f>
        <v>102.38235294117646</v>
      </c>
      <c r="Q515" s="7" t="str">
        <f t="shared" ref="Q515:Q578" si="50">LEFT(N515, SEARCH("/",N515,1)-1)</f>
        <v>film &amp; video</v>
      </c>
      <c r="R515" s="7" t="str">
        <f t="shared" ref="R515:R578" si="51">RIGHT(N515,LEN(N515)-SEARCH("/",N515,1))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3.2" x14ac:dyDescent="0.3">
      <c r="A516" s="7">
        <v>514</v>
      </c>
      <c r="B516" s="8" t="s">
        <v>515</v>
      </c>
      <c r="C516" s="8" t="s">
        <v>4624</v>
      </c>
      <c r="D516" s="13">
        <v>1500</v>
      </c>
      <c r="E516" s="13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19">
        <f t="shared" si="48"/>
        <v>3.3333333333333335</v>
      </c>
      <c r="P516" s="11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3.2" x14ac:dyDescent="0.3">
      <c r="A517" s="7">
        <v>515</v>
      </c>
      <c r="B517" s="8" t="s">
        <v>516</v>
      </c>
      <c r="C517" s="8" t="s">
        <v>4625</v>
      </c>
      <c r="D517" s="13">
        <v>97000</v>
      </c>
      <c r="E517" s="13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19">
        <f t="shared" si="48"/>
        <v>25.41340206185567</v>
      </c>
      <c r="P517" s="11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28.8" x14ac:dyDescent="0.3">
      <c r="A518" s="7">
        <v>516</v>
      </c>
      <c r="B518" s="8" t="s">
        <v>517</v>
      </c>
      <c r="C518" s="8" t="s">
        <v>4626</v>
      </c>
      <c r="D518" s="13">
        <v>5000</v>
      </c>
      <c r="E518" s="13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19">
        <f t="shared" si="48"/>
        <v>0</v>
      </c>
      <c r="P518" s="11" t="e">
        <f t="shared" si="49"/>
        <v>#DIV/0!</v>
      </c>
      <c r="Q518" s="7" t="str">
        <f t="shared" si="50"/>
        <v>film &amp; video</v>
      </c>
      <c r="R518" s="7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3.2" x14ac:dyDescent="0.3">
      <c r="A519" s="7">
        <v>517</v>
      </c>
      <c r="B519" s="8" t="s">
        <v>518</v>
      </c>
      <c r="C519" s="8" t="s">
        <v>4627</v>
      </c>
      <c r="D519" s="13">
        <v>15000</v>
      </c>
      <c r="E519" s="13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19">
        <f t="shared" si="48"/>
        <v>1.3666666666666667</v>
      </c>
      <c r="P519" s="11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3.2" x14ac:dyDescent="0.3">
      <c r="A520" s="7">
        <v>518</v>
      </c>
      <c r="B520" s="8" t="s">
        <v>519</v>
      </c>
      <c r="C520" s="8" t="s">
        <v>4628</v>
      </c>
      <c r="D520" s="13">
        <v>7175</v>
      </c>
      <c r="E520" s="13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19">
        <f t="shared" si="48"/>
        <v>0</v>
      </c>
      <c r="P520" s="11" t="e">
        <f t="shared" si="49"/>
        <v>#DIV/0!</v>
      </c>
      <c r="Q520" s="7" t="str">
        <f t="shared" si="50"/>
        <v>film &amp; video</v>
      </c>
      <c r="R520" s="7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3.2" x14ac:dyDescent="0.3">
      <c r="A521" s="7">
        <v>519</v>
      </c>
      <c r="B521" s="8" t="s">
        <v>520</v>
      </c>
      <c r="C521" s="8" t="s">
        <v>4629</v>
      </c>
      <c r="D521" s="13">
        <v>12001</v>
      </c>
      <c r="E521" s="13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19">
        <f t="shared" si="48"/>
        <v>22.881426547787683</v>
      </c>
      <c r="P521" s="11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3.2" x14ac:dyDescent="0.3">
      <c r="A522" s="7">
        <v>520</v>
      </c>
      <c r="B522" s="8" t="s">
        <v>521</v>
      </c>
      <c r="C522" s="8" t="s">
        <v>4630</v>
      </c>
      <c r="D522" s="13">
        <v>5000</v>
      </c>
      <c r="E522" s="13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19">
        <f t="shared" si="48"/>
        <v>102.1</v>
      </c>
      <c r="P522" s="11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3.2" x14ac:dyDescent="0.3">
      <c r="A523" s="7">
        <v>521</v>
      </c>
      <c r="B523" s="8" t="s">
        <v>522</v>
      </c>
      <c r="C523" s="8" t="s">
        <v>4631</v>
      </c>
      <c r="D523" s="13">
        <v>5000</v>
      </c>
      <c r="E523" s="13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19">
        <f t="shared" si="48"/>
        <v>104.64</v>
      </c>
      <c r="P523" s="11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3.2" x14ac:dyDescent="0.3">
      <c r="A524" s="7">
        <v>522</v>
      </c>
      <c r="B524" s="8" t="s">
        <v>523</v>
      </c>
      <c r="C524" s="8" t="s">
        <v>4632</v>
      </c>
      <c r="D524" s="13">
        <v>3000</v>
      </c>
      <c r="E524" s="13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19">
        <f t="shared" si="48"/>
        <v>114.66666666666667</v>
      </c>
      <c r="P524" s="11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3.2" x14ac:dyDescent="0.3">
      <c r="A525" s="7">
        <v>523</v>
      </c>
      <c r="B525" s="8" t="s">
        <v>524</v>
      </c>
      <c r="C525" s="8" t="s">
        <v>4633</v>
      </c>
      <c r="D525" s="13">
        <v>5000</v>
      </c>
      <c r="E525" s="13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19">
        <f t="shared" si="48"/>
        <v>120.6</v>
      </c>
      <c r="P525" s="11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3.2" x14ac:dyDescent="0.3">
      <c r="A526" s="7">
        <v>524</v>
      </c>
      <c r="B526" s="8" t="s">
        <v>525</v>
      </c>
      <c r="C526" s="8" t="s">
        <v>4634</v>
      </c>
      <c r="D526" s="13">
        <v>3500</v>
      </c>
      <c r="E526" s="13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19">
        <f t="shared" si="48"/>
        <v>108.67285714285715</v>
      </c>
      <c r="P526" s="11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3.2" x14ac:dyDescent="0.3">
      <c r="A527" s="7">
        <v>525</v>
      </c>
      <c r="B527" s="8" t="s">
        <v>526</v>
      </c>
      <c r="C527" s="8" t="s">
        <v>4635</v>
      </c>
      <c r="D527" s="13">
        <v>12000</v>
      </c>
      <c r="E527" s="13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19">
        <f t="shared" si="48"/>
        <v>100</v>
      </c>
      <c r="P527" s="11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3.2" x14ac:dyDescent="0.3">
      <c r="A528" s="7">
        <v>526</v>
      </c>
      <c r="B528" s="8" t="s">
        <v>527</v>
      </c>
      <c r="C528" s="8" t="s">
        <v>4636</v>
      </c>
      <c r="D528" s="13">
        <v>1500</v>
      </c>
      <c r="E528" s="13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19">
        <f t="shared" si="48"/>
        <v>113.99999999999999</v>
      </c>
      <c r="P528" s="11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3.2" x14ac:dyDescent="0.3">
      <c r="A529" s="7">
        <v>527</v>
      </c>
      <c r="B529" s="8" t="s">
        <v>528</v>
      </c>
      <c r="C529" s="8" t="s">
        <v>4637</v>
      </c>
      <c r="D529" s="13">
        <v>10000</v>
      </c>
      <c r="E529" s="13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19">
        <f t="shared" si="48"/>
        <v>100.85</v>
      </c>
      <c r="P529" s="11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x14ac:dyDescent="0.3">
      <c r="A530" s="7">
        <v>528</v>
      </c>
      <c r="B530" s="8" t="s">
        <v>529</v>
      </c>
      <c r="C530" s="8" t="s">
        <v>4638</v>
      </c>
      <c r="D530" s="13">
        <v>1150</v>
      </c>
      <c r="E530" s="13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19">
        <f t="shared" si="48"/>
        <v>115.65217391304347</v>
      </c>
      <c r="P530" s="11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3.2" x14ac:dyDescent="0.3">
      <c r="A531" s="7">
        <v>529</v>
      </c>
      <c r="B531" s="8" t="s">
        <v>530</v>
      </c>
      <c r="C531" s="8" t="s">
        <v>4639</v>
      </c>
      <c r="D531" s="13">
        <v>1200</v>
      </c>
      <c r="E531" s="13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19">
        <f t="shared" si="48"/>
        <v>130.41666666666666</v>
      </c>
      <c r="P531" s="11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3.2" x14ac:dyDescent="0.3">
      <c r="A532" s="7">
        <v>530</v>
      </c>
      <c r="B532" s="8" t="s">
        <v>531</v>
      </c>
      <c r="C532" s="8" t="s">
        <v>4640</v>
      </c>
      <c r="D532" s="13">
        <v>3405</v>
      </c>
      <c r="E532" s="13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19">
        <f t="shared" si="48"/>
        <v>107.78267254038178</v>
      </c>
      <c r="P532" s="11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3.2" x14ac:dyDescent="0.3">
      <c r="A533" s="7">
        <v>531</v>
      </c>
      <c r="B533" s="8" t="s">
        <v>532</v>
      </c>
      <c r="C533" s="8" t="s">
        <v>4641</v>
      </c>
      <c r="D533" s="13">
        <v>4000</v>
      </c>
      <c r="E533" s="13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19">
        <f t="shared" si="48"/>
        <v>100</v>
      </c>
      <c r="P533" s="11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3.2" x14ac:dyDescent="0.3">
      <c r="A534" s="7">
        <v>532</v>
      </c>
      <c r="B534" s="8" t="s">
        <v>533</v>
      </c>
      <c r="C534" s="8" t="s">
        <v>4642</v>
      </c>
      <c r="D534" s="13">
        <v>10000</v>
      </c>
      <c r="E534" s="13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19">
        <f t="shared" si="48"/>
        <v>123.25</v>
      </c>
      <c r="P534" s="11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3.2" x14ac:dyDescent="0.3">
      <c r="A535" s="7">
        <v>533</v>
      </c>
      <c r="B535" s="8" t="s">
        <v>534</v>
      </c>
      <c r="C535" s="8" t="s">
        <v>4643</v>
      </c>
      <c r="D535" s="13">
        <v>2000</v>
      </c>
      <c r="E535" s="13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19">
        <f t="shared" si="48"/>
        <v>100.2</v>
      </c>
      <c r="P535" s="11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3.2" x14ac:dyDescent="0.3">
      <c r="A536" s="7">
        <v>534</v>
      </c>
      <c r="B536" s="8" t="s">
        <v>535</v>
      </c>
      <c r="C536" s="8" t="s">
        <v>4644</v>
      </c>
      <c r="D536" s="13">
        <v>15000</v>
      </c>
      <c r="E536" s="13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19">
        <f t="shared" si="48"/>
        <v>104.66666666666666</v>
      </c>
      <c r="P536" s="11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28.8" x14ac:dyDescent="0.3">
      <c r="A537" s="7">
        <v>535</v>
      </c>
      <c r="B537" s="8" t="s">
        <v>536</v>
      </c>
      <c r="C537" s="8" t="s">
        <v>4645</v>
      </c>
      <c r="D537" s="13">
        <v>2000</v>
      </c>
      <c r="E537" s="13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19">
        <f t="shared" si="48"/>
        <v>102.49999999999999</v>
      </c>
      <c r="P537" s="11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3.2" x14ac:dyDescent="0.3">
      <c r="A538" s="7">
        <v>536</v>
      </c>
      <c r="B538" s="8" t="s">
        <v>537</v>
      </c>
      <c r="C538" s="8" t="s">
        <v>4646</v>
      </c>
      <c r="D538" s="13">
        <v>3300</v>
      </c>
      <c r="E538" s="13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19">
        <f t="shared" si="48"/>
        <v>118.25757575757576</v>
      </c>
      <c r="P538" s="11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3.2" x14ac:dyDescent="0.3">
      <c r="A539" s="7">
        <v>537</v>
      </c>
      <c r="B539" s="8" t="s">
        <v>538</v>
      </c>
      <c r="C539" s="8" t="s">
        <v>4647</v>
      </c>
      <c r="D539" s="13">
        <v>2000</v>
      </c>
      <c r="E539" s="13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19">
        <f t="shared" si="48"/>
        <v>120.5</v>
      </c>
      <c r="P539" s="11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3.2" x14ac:dyDescent="0.3">
      <c r="A540" s="7">
        <v>538</v>
      </c>
      <c r="B540" s="8" t="s">
        <v>539</v>
      </c>
      <c r="C540" s="8" t="s">
        <v>4648</v>
      </c>
      <c r="D540" s="13">
        <v>5000</v>
      </c>
      <c r="E540" s="13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19">
        <f t="shared" si="48"/>
        <v>302.42</v>
      </c>
      <c r="P540" s="11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3.2" x14ac:dyDescent="0.3">
      <c r="A541" s="7">
        <v>539</v>
      </c>
      <c r="B541" s="8" t="s">
        <v>540</v>
      </c>
      <c r="C541" s="8" t="s">
        <v>4649</v>
      </c>
      <c r="D541" s="13">
        <v>500</v>
      </c>
      <c r="E541" s="13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19">
        <f t="shared" si="48"/>
        <v>100.64400000000001</v>
      </c>
      <c r="P541" s="11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57.6" x14ac:dyDescent="0.3">
      <c r="A542" s="7">
        <v>540</v>
      </c>
      <c r="B542" s="8" t="s">
        <v>541</v>
      </c>
      <c r="C542" s="8" t="s">
        <v>4650</v>
      </c>
      <c r="D542" s="13">
        <v>15000</v>
      </c>
      <c r="E542" s="13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19">
        <f t="shared" si="48"/>
        <v>6.6666666666666671E-3</v>
      </c>
      <c r="P542" s="11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3.2" x14ac:dyDescent="0.3">
      <c r="A543" s="7">
        <v>541</v>
      </c>
      <c r="B543" s="8" t="s">
        <v>542</v>
      </c>
      <c r="C543" s="8" t="s">
        <v>4651</v>
      </c>
      <c r="D543" s="13">
        <v>4500</v>
      </c>
      <c r="E543" s="13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19">
        <f t="shared" si="48"/>
        <v>0.55555555555555558</v>
      </c>
      <c r="P543" s="11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3.2" x14ac:dyDescent="0.3">
      <c r="A544" s="7">
        <v>542</v>
      </c>
      <c r="B544" s="8" t="s">
        <v>543</v>
      </c>
      <c r="C544" s="8" t="s">
        <v>4652</v>
      </c>
      <c r="D544" s="13">
        <v>250000</v>
      </c>
      <c r="E544" s="13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19">
        <f t="shared" si="48"/>
        <v>3.9999999999999996E-4</v>
      </c>
      <c r="P544" s="11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3.2" x14ac:dyDescent="0.3">
      <c r="A545" s="7">
        <v>543</v>
      </c>
      <c r="B545" s="8" t="s">
        <v>544</v>
      </c>
      <c r="C545" s="8" t="s">
        <v>4653</v>
      </c>
      <c r="D545" s="13">
        <v>22000</v>
      </c>
      <c r="E545" s="13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19">
        <f t="shared" si="48"/>
        <v>0.31818181818181818</v>
      </c>
      <c r="P545" s="11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3.2" x14ac:dyDescent="0.3">
      <c r="A546" s="7">
        <v>544</v>
      </c>
      <c r="B546" s="8" t="s">
        <v>545</v>
      </c>
      <c r="C546" s="8" t="s">
        <v>4654</v>
      </c>
      <c r="D546" s="13">
        <v>500</v>
      </c>
      <c r="E546" s="13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19">
        <f t="shared" si="48"/>
        <v>1.2</v>
      </c>
      <c r="P546" s="11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3.2" x14ac:dyDescent="0.3">
      <c r="A547" s="7">
        <v>545</v>
      </c>
      <c r="B547" s="8" t="s">
        <v>546</v>
      </c>
      <c r="C547" s="8" t="s">
        <v>4655</v>
      </c>
      <c r="D547" s="13">
        <v>50000</v>
      </c>
      <c r="E547" s="13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19">
        <f t="shared" si="48"/>
        <v>27.383999999999997</v>
      </c>
      <c r="P547" s="11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3.2" x14ac:dyDescent="0.3">
      <c r="A548" s="7">
        <v>546</v>
      </c>
      <c r="B548" s="8" t="s">
        <v>547</v>
      </c>
      <c r="C548" s="8" t="s">
        <v>4656</v>
      </c>
      <c r="D548" s="13">
        <v>60000</v>
      </c>
      <c r="E548" s="13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19">
        <f t="shared" si="48"/>
        <v>8.666666666666667E-2</v>
      </c>
      <c r="P548" s="11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3.2" x14ac:dyDescent="0.3">
      <c r="A549" s="7">
        <v>547</v>
      </c>
      <c r="B549" s="8" t="s">
        <v>548</v>
      </c>
      <c r="C549" s="8" t="s">
        <v>4657</v>
      </c>
      <c r="D549" s="13">
        <v>7500</v>
      </c>
      <c r="E549" s="13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19">
        <f t="shared" si="48"/>
        <v>0</v>
      </c>
      <c r="P549" s="11" t="e">
        <f t="shared" si="49"/>
        <v>#DIV/0!</v>
      </c>
      <c r="Q549" s="7" t="str">
        <f t="shared" si="50"/>
        <v>technology</v>
      </c>
      <c r="R549" s="7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3.2" x14ac:dyDescent="0.3">
      <c r="A550" s="7">
        <v>548</v>
      </c>
      <c r="B550" s="8" t="s">
        <v>549</v>
      </c>
      <c r="C550" s="8" t="s">
        <v>4658</v>
      </c>
      <c r="D550" s="13">
        <v>10000</v>
      </c>
      <c r="E550" s="13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19">
        <f t="shared" si="48"/>
        <v>0.09</v>
      </c>
      <c r="P550" s="11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3.2" x14ac:dyDescent="0.3">
      <c r="A551" s="7">
        <v>549</v>
      </c>
      <c r="B551" s="8" t="s">
        <v>550</v>
      </c>
      <c r="C551" s="8" t="s">
        <v>4659</v>
      </c>
      <c r="D551" s="13">
        <v>2500</v>
      </c>
      <c r="E551" s="13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19">
        <f t="shared" si="48"/>
        <v>2.7199999999999998</v>
      </c>
      <c r="P551" s="11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3.2" x14ac:dyDescent="0.3">
      <c r="A552" s="7">
        <v>550</v>
      </c>
      <c r="B552" s="8" t="s">
        <v>551</v>
      </c>
      <c r="C552" s="8" t="s">
        <v>4660</v>
      </c>
      <c r="D552" s="13">
        <v>5000</v>
      </c>
      <c r="E552" s="13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19">
        <f t="shared" si="48"/>
        <v>0.70000000000000007</v>
      </c>
      <c r="P552" s="11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3.2" x14ac:dyDescent="0.3">
      <c r="A553" s="7">
        <v>551</v>
      </c>
      <c r="B553" s="8" t="s">
        <v>552</v>
      </c>
      <c r="C553" s="8" t="s">
        <v>4661</v>
      </c>
      <c r="D553" s="13">
        <v>75000</v>
      </c>
      <c r="E553" s="13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19">
        <f t="shared" si="48"/>
        <v>5.0413333333333332</v>
      </c>
      <c r="P553" s="11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3.2" x14ac:dyDescent="0.3">
      <c r="A554" s="7">
        <v>552</v>
      </c>
      <c r="B554" s="8" t="s">
        <v>553</v>
      </c>
      <c r="C554" s="8" t="s">
        <v>4662</v>
      </c>
      <c r="D554" s="13">
        <v>45000</v>
      </c>
      <c r="E554" s="13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19">
        <f t="shared" si="48"/>
        <v>0</v>
      </c>
      <c r="P554" s="11" t="e">
        <f t="shared" si="49"/>
        <v>#DIV/0!</v>
      </c>
      <c r="Q554" s="7" t="str">
        <f t="shared" si="50"/>
        <v>technology</v>
      </c>
      <c r="R554" s="7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3.2" x14ac:dyDescent="0.3">
      <c r="A555" s="7">
        <v>553</v>
      </c>
      <c r="B555" s="8" t="s">
        <v>554</v>
      </c>
      <c r="C555" s="8" t="s">
        <v>4663</v>
      </c>
      <c r="D555" s="13">
        <v>25000</v>
      </c>
      <c r="E555" s="13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19">
        <f t="shared" si="48"/>
        <v>0.49199999999999999</v>
      </c>
      <c r="P555" s="11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3.2" x14ac:dyDescent="0.3">
      <c r="A556" s="7">
        <v>554</v>
      </c>
      <c r="B556" s="8" t="s">
        <v>555</v>
      </c>
      <c r="C556" s="8" t="s">
        <v>4664</v>
      </c>
      <c r="D556" s="13">
        <v>3870</v>
      </c>
      <c r="E556" s="13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19">
        <f t="shared" si="48"/>
        <v>36.589147286821706</v>
      </c>
      <c r="P556" s="11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3.2" x14ac:dyDescent="0.3">
      <c r="A557" s="7">
        <v>555</v>
      </c>
      <c r="B557" s="8" t="s">
        <v>556</v>
      </c>
      <c r="C557" s="8" t="s">
        <v>4665</v>
      </c>
      <c r="D557" s="13">
        <v>7500</v>
      </c>
      <c r="E557" s="13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19">
        <f t="shared" si="48"/>
        <v>0</v>
      </c>
      <c r="P557" s="11" t="e">
        <f t="shared" si="49"/>
        <v>#DIV/0!</v>
      </c>
      <c r="Q557" s="7" t="str">
        <f t="shared" si="50"/>
        <v>technology</v>
      </c>
      <c r="R557" s="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28.8" x14ac:dyDescent="0.3">
      <c r="A558" s="7">
        <v>556</v>
      </c>
      <c r="B558" s="8" t="s">
        <v>557</v>
      </c>
      <c r="C558" s="8" t="s">
        <v>4666</v>
      </c>
      <c r="D558" s="13">
        <v>8000</v>
      </c>
      <c r="E558" s="13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19">
        <f t="shared" si="48"/>
        <v>2.5</v>
      </c>
      <c r="P558" s="11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3.2" x14ac:dyDescent="0.3">
      <c r="A559" s="7">
        <v>557</v>
      </c>
      <c r="B559" s="8" t="s">
        <v>558</v>
      </c>
      <c r="C559" s="8" t="s">
        <v>4667</v>
      </c>
      <c r="D559" s="13">
        <v>150000</v>
      </c>
      <c r="E559" s="13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19">
        <f t="shared" si="48"/>
        <v>0.91066666666666674</v>
      </c>
      <c r="P559" s="11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3.2" x14ac:dyDescent="0.3">
      <c r="A560" s="7">
        <v>558</v>
      </c>
      <c r="B560" s="8" t="s">
        <v>559</v>
      </c>
      <c r="C560" s="8" t="s">
        <v>4668</v>
      </c>
      <c r="D560" s="13">
        <v>750</v>
      </c>
      <c r="E560" s="13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19">
        <f t="shared" si="48"/>
        <v>0</v>
      </c>
      <c r="P560" s="11" t="e">
        <f t="shared" si="49"/>
        <v>#DIV/0!</v>
      </c>
      <c r="Q560" s="7" t="str">
        <f t="shared" si="50"/>
        <v>technology</v>
      </c>
      <c r="R560" s="7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3.2" x14ac:dyDescent="0.3">
      <c r="A561" s="7">
        <v>559</v>
      </c>
      <c r="B561" s="8" t="s">
        <v>560</v>
      </c>
      <c r="C561" s="8" t="s">
        <v>4669</v>
      </c>
      <c r="D561" s="13">
        <v>240000</v>
      </c>
      <c r="E561" s="13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19">
        <f t="shared" si="48"/>
        <v>2.0833333333333336E-2</v>
      </c>
      <c r="P561" s="11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3.2" x14ac:dyDescent="0.3">
      <c r="A562" s="7">
        <v>560</v>
      </c>
      <c r="B562" s="8" t="s">
        <v>561</v>
      </c>
      <c r="C562" s="8" t="s">
        <v>4670</v>
      </c>
      <c r="D562" s="13">
        <v>100000</v>
      </c>
      <c r="E562" s="13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19">
        <f t="shared" si="48"/>
        <v>1.2E-2</v>
      </c>
      <c r="P562" s="11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3.2" x14ac:dyDescent="0.3">
      <c r="A563" s="7">
        <v>561</v>
      </c>
      <c r="B563" s="8" t="s">
        <v>562</v>
      </c>
      <c r="C563" s="8" t="s">
        <v>4671</v>
      </c>
      <c r="D563" s="13">
        <v>15000</v>
      </c>
      <c r="E563" s="13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19">
        <f t="shared" si="48"/>
        <v>0.36666666666666664</v>
      </c>
      <c r="P563" s="11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3.2" x14ac:dyDescent="0.3">
      <c r="A564" s="7">
        <v>562</v>
      </c>
      <c r="B564" s="8" t="s">
        <v>563</v>
      </c>
      <c r="C564" s="8" t="s">
        <v>4672</v>
      </c>
      <c r="D564" s="13">
        <v>50000</v>
      </c>
      <c r="E564" s="13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19">
        <f t="shared" si="48"/>
        <v>0</v>
      </c>
      <c r="P564" s="11" t="e">
        <f t="shared" si="49"/>
        <v>#DIV/0!</v>
      </c>
      <c r="Q564" s="7" t="str">
        <f t="shared" si="50"/>
        <v>technology</v>
      </c>
      <c r="R564" s="7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3.2" x14ac:dyDescent="0.3">
      <c r="A565" s="7">
        <v>563</v>
      </c>
      <c r="B565" s="8" t="s">
        <v>564</v>
      </c>
      <c r="C565" s="8" t="s">
        <v>4673</v>
      </c>
      <c r="D565" s="13">
        <v>75000</v>
      </c>
      <c r="E565" s="13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19">
        <f t="shared" si="48"/>
        <v>9.0666666666666659E-2</v>
      </c>
      <c r="P565" s="11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3.2" x14ac:dyDescent="0.3">
      <c r="A566" s="7">
        <v>564</v>
      </c>
      <c r="B566" s="8" t="s">
        <v>565</v>
      </c>
      <c r="C566" s="8" t="s">
        <v>4674</v>
      </c>
      <c r="D566" s="13">
        <v>18000</v>
      </c>
      <c r="E566" s="13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19">
        <f t="shared" si="48"/>
        <v>5.5555555555555558E-3</v>
      </c>
      <c r="P566" s="11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3.2" x14ac:dyDescent="0.3">
      <c r="A567" s="7">
        <v>565</v>
      </c>
      <c r="B567" s="8" t="s">
        <v>566</v>
      </c>
      <c r="C567" s="8" t="s">
        <v>4675</v>
      </c>
      <c r="D567" s="13">
        <v>25000</v>
      </c>
      <c r="E567" s="13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19">
        <f t="shared" si="48"/>
        <v>0</v>
      </c>
      <c r="P567" s="11" t="e">
        <f t="shared" si="49"/>
        <v>#DIV/0!</v>
      </c>
      <c r="Q567" s="7" t="str">
        <f t="shared" si="50"/>
        <v>technology</v>
      </c>
      <c r="R567" s="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3.2" x14ac:dyDescent="0.3">
      <c r="A568" s="7">
        <v>566</v>
      </c>
      <c r="B568" s="8" t="s">
        <v>567</v>
      </c>
      <c r="C568" s="8" t="s">
        <v>4676</v>
      </c>
      <c r="D568" s="13">
        <v>5000</v>
      </c>
      <c r="E568" s="13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19">
        <f t="shared" si="48"/>
        <v>0.02</v>
      </c>
      <c r="P568" s="11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3.2" x14ac:dyDescent="0.3">
      <c r="A569" s="7">
        <v>567</v>
      </c>
      <c r="B569" s="8" t="s">
        <v>568</v>
      </c>
      <c r="C569" s="8" t="s">
        <v>4677</v>
      </c>
      <c r="D569" s="13">
        <v>10000</v>
      </c>
      <c r="E569" s="13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19">
        <f t="shared" si="48"/>
        <v>0</v>
      </c>
      <c r="P569" s="11" t="e">
        <f t="shared" si="49"/>
        <v>#DIV/0!</v>
      </c>
      <c r="Q569" s="7" t="str">
        <f t="shared" si="50"/>
        <v>technology</v>
      </c>
      <c r="R569" s="7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57.6" x14ac:dyDescent="0.3">
      <c r="A570" s="7">
        <v>568</v>
      </c>
      <c r="B570" s="8" t="s">
        <v>569</v>
      </c>
      <c r="C570" s="8" t="s">
        <v>4678</v>
      </c>
      <c r="D570" s="13">
        <v>24500</v>
      </c>
      <c r="E570" s="13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19">
        <f t="shared" si="48"/>
        <v>1</v>
      </c>
      <c r="P570" s="11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3.2" x14ac:dyDescent="0.3">
      <c r="A571" s="7">
        <v>569</v>
      </c>
      <c r="B571" s="8" t="s">
        <v>570</v>
      </c>
      <c r="C571" s="8" t="s">
        <v>4679</v>
      </c>
      <c r="D571" s="13">
        <v>2500</v>
      </c>
      <c r="E571" s="13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19">
        <f t="shared" si="48"/>
        <v>0.8</v>
      </c>
      <c r="P571" s="11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28.8" x14ac:dyDescent="0.3">
      <c r="A572" s="7">
        <v>570</v>
      </c>
      <c r="B572" s="8" t="s">
        <v>571</v>
      </c>
      <c r="C572" s="8" t="s">
        <v>4680</v>
      </c>
      <c r="D572" s="13">
        <v>85000</v>
      </c>
      <c r="E572" s="13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19">
        <f t="shared" si="48"/>
        <v>0.16705882352941176</v>
      </c>
      <c r="P572" s="11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3.2" x14ac:dyDescent="0.3">
      <c r="A573" s="7">
        <v>571</v>
      </c>
      <c r="B573" s="8" t="s">
        <v>572</v>
      </c>
      <c r="C573" s="8" t="s">
        <v>4681</v>
      </c>
      <c r="D573" s="13">
        <v>25000</v>
      </c>
      <c r="E573" s="13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19">
        <f t="shared" si="48"/>
        <v>0.42399999999999999</v>
      </c>
      <c r="P573" s="11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3.2" x14ac:dyDescent="0.3">
      <c r="A574" s="7">
        <v>572</v>
      </c>
      <c r="B574" s="8" t="s">
        <v>573</v>
      </c>
      <c r="C574" s="8" t="s">
        <v>4682</v>
      </c>
      <c r="D574" s="13">
        <v>2500</v>
      </c>
      <c r="E574" s="13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19">
        <f t="shared" si="48"/>
        <v>0</v>
      </c>
      <c r="P574" s="11" t="e">
        <f t="shared" si="49"/>
        <v>#DIV/0!</v>
      </c>
      <c r="Q574" s="7" t="str">
        <f t="shared" si="50"/>
        <v>technology</v>
      </c>
      <c r="R574" s="7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3.2" x14ac:dyDescent="0.3">
      <c r="A575" s="7">
        <v>573</v>
      </c>
      <c r="B575" s="8" t="s">
        <v>574</v>
      </c>
      <c r="C575" s="8" t="s">
        <v>4683</v>
      </c>
      <c r="D575" s="13">
        <v>88888</v>
      </c>
      <c r="E575" s="13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19">
        <f t="shared" si="48"/>
        <v>0.38925389253892539</v>
      </c>
      <c r="P575" s="11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3.2" x14ac:dyDescent="0.3">
      <c r="A576" s="7">
        <v>574</v>
      </c>
      <c r="B576" s="8" t="s">
        <v>575</v>
      </c>
      <c r="C576" s="8" t="s">
        <v>4684</v>
      </c>
      <c r="D576" s="13">
        <v>11180</v>
      </c>
      <c r="E576" s="13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19">
        <f t="shared" si="48"/>
        <v>0.7155635062611807</v>
      </c>
      <c r="P576" s="11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3.2" x14ac:dyDescent="0.3">
      <c r="A577" s="7">
        <v>575</v>
      </c>
      <c r="B577" s="8" t="s">
        <v>576</v>
      </c>
      <c r="C577" s="8" t="s">
        <v>4685</v>
      </c>
      <c r="D577" s="13">
        <v>60000</v>
      </c>
      <c r="E577" s="13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19">
        <f t="shared" si="48"/>
        <v>0.43166666666666664</v>
      </c>
      <c r="P577" s="11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3.2" x14ac:dyDescent="0.3">
      <c r="A578" s="7">
        <v>576</v>
      </c>
      <c r="B578" s="8" t="s">
        <v>577</v>
      </c>
      <c r="C578" s="8" t="s">
        <v>4686</v>
      </c>
      <c r="D578" s="13">
        <v>80000</v>
      </c>
      <c r="E578" s="13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19">
        <f t="shared" si="48"/>
        <v>1.25E-3</v>
      </c>
      <c r="P578" s="11">
        <f t="shared" si="49"/>
        <v>1</v>
      </c>
      <c r="Q578" s="7" t="str">
        <f t="shared" si="50"/>
        <v>technology</v>
      </c>
      <c r="R578" s="7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3.2" x14ac:dyDescent="0.3">
      <c r="A579" s="7">
        <v>577</v>
      </c>
      <c r="B579" s="8" t="s">
        <v>578</v>
      </c>
      <c r="C579" s="8" t="s">
        <v>4687</v>
      </c>
      <c r="D579" s="13">
        <v>5000</v>
      </c>
      <c r="E579" s="13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19">
        <f t="shared" ref="O579:O642" si="54">E579/D579*100</f>
        <v>0.2</v>
      </c>
      <c r="P579" s="11">
        <f t="shared" ref="P579:P642" si="55">E579/L579</f>
        <v>10</v>
      </c>
      <c r="Q579" s="7" t="str">
        <f t="shared" ref="Q579:Q642" si="56">LEFT(N579, SEARCH("/",N579,1)-1)</f>
        <v>technology</v>
      </c>
      <c r="R579" s="7" t="str">
        <f t="shared" ref="R579:R642" si="57">RIGHT(N579,LEN(N579)-SEARCH("/",N579,1))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28.8" x14ac:dyDescent="0.3">
      <c r="A580" s="7">
        <v>578</v>
      </c>
      <c r="B580" s="8" t="s">
        <v>579</v>
      </c>
      <c r="C580" s="8" t="s">
        <v>4688</v>
      </c>
      <c r="D580" s="13">
        <v>125000</v>
      </c>
      <c r="E580" s="13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19">
        <f t="shared" si="54"/>
        <v>1.12E-2</v>
      </c>
      <c r="P580" s="11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8.8" x14ac:dyDescent="0.3">
      <c r="A581" s="7">
        <v>579</v>
      </c>
      <c r="B581" s="8" t="s">
        <v>580</v>
      </c>
      <c r="C581" s="8" t="s">
        <v>4689</v>
      </c>
      <c r="D581" s="13">
        <v>12000</v>
      </c>
      <c r="E581" s="13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19">
        <f t="shared" si="54"/>
        <v>1.4583333333333333</v>
      </c>
      <c r="P581" s="11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3.2" x14ac:dyDescent="0.3">
      <c r="A582" s="7">
        <v>580</v>
      </c>
      <c r="B582" s="8" t="s">
        <v>581</v>
      </c>
      <c r="C582" s="8" t="s">
        <v>4690</v>
      </c>
      <c r="D582" s="13">
        <v>3000</v>
      </c>
      <c r="E582" s="13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19">
        <f t="shared" si="54"/>
        <v>3.3333333333333333E-2</v>
      </c>
      <c r="P582" s="11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3.2" x14ac:dyDescent="0.3">
      <c r="A583" s="7">
        <v>581</v>
      </c>
      <c r="B583" s="8" t="s">
        <v>582</v>
      </c>
      <c r="C583" s="8" t="s">
        <v>4691</v>
      </c>
      <c r="D583" s="13">
        <v>400</v>
      </c>
      <c r="E583" s="13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19">
        <f t="shared" si="54"/>
        <v>0</v>
      </c>
      <c r="P583" s="11" t="e">
        <f t="shared" si="55"/>
        <v>#DIV/0!</v>
      </c>
      <c r="Q583" s="7" t="str">
        <f t="shared" si="56"/>
        <v>technology</v>
      </c>
      <c r="R583" s="7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3.2" x14ac:dyDescent="0.3">
      <c r="A584" s="7">
        <v>582</v>
      </c>
      <c r="B584" s="8" t="s">
        <v>583</v>
      </c>
      <c r="C584" s="8" t="s">
        <v>4692</v>
      </c>
      <c r="D584" s="13">
        <v>100000</v>
      </c>
      <c r="E584" s="13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19">
        <f t="shared" si="54"/>
        <v>0</v>
      </c>
      <c r="P584" s="11" t="e">
        <f t="shared" si="55"/>
        <v>#DIV/0!</v>
      </c>
      <c r="Q584" s="7" t="str">
        <f t="shared" si="56"/>
        <v>technology</v>
      </c>
      <c r="R584" s="7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28.8" x14ac:dyDescent="0.3">
      <c r="A585" s="7">
        <v>583</v>
      </c>
      <c r="B585" s="8" t="s">
        <v>584</v>
      </c>
      <c r="C585" s="8" t="s">
        <v>4693</v>
      </c>
      <c r="D585" s="13">
        <v>9000</v>
      </c>
      <c r="E585" s="13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19">
        <f t="shared" si="54"/>
        <v>1.1111111111111112E-2</v>
      </c>
      <c r="P585" s="11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28.8" x14ac:dyDescent="0.3">
      <c r="A586" s="7">
        <v>584</v>
      </c>
      <c r="B586" s="8" t="s">
        <v>585</v>
      </c>
      <c r="C586" s="8" t="s">
        <v>4694</v>
      </c>
      <c r="D586" s="13">
        <v>1000</v>
      </c>
      <c r="E586" s="13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19">
        <f t="shared" si="54"/>
        <v>1</v>
      </c>
      <c r="P586" s="11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3.2" x14ac:dyDescent="0.3">
      <c r="A587" s="7">
        <v>585</v>
      </c>
      <c r="B587" s="8" t="s">
        <v>586</v>
      </c>
      <c r="C587" s="8" t="s">
        <v>4695</v>
      </c>
      <c r="D587" s="13">
        <v>9000</v>
      </c>
      <c r="E587" s="13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19">
        <f t="shared" si="54"/>
        <v>0</v>
      </c>
      <c r="P587" s="11" t="e">
        <f t="shared" si="55"/>
        <v>#DIV/0!</v>
      </c>
      <c r="Q587" s="7" t="str">
        <f t="shared" si="56"/>
        <v>technology</v>
      </c>
      <c r="R587" s="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3.2" x14ac:dyDescent="0.3">
      <c r="A588" s="7">
        <v>586</v>
      </c>
      <c r="B588" s="8" t="s">
        <v>587</v>
      </c>
      <c r="C588" s="8" t="s">
        <v>4696</v>
      </c>
      <c r="D588" s="13">
        <v>10000</v>
      </c>
      <c r="E588" s="13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19">
        <f t="shared" si="54"/>
        <v>0.55999999999999994</v>
      </c>
      <c r="P588" s="11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2" x14ac:dyDescent="0.3">
      <c r="A589" s="7">
        <v>587</v>
      </c>
      <c r="B589" s="8" t="s">
        <v>588</v>
      </c>
      <c r="C589" s="8" t="s">
        <v>4697</v>
      </c>
      <c r="D589" s="13">
        <v>30000</v>
      </c>
      <c r="E589" s="13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19">
        <f t="shared" si="54"/>
        <v>9.0833333333333339</v>
      </c>
      <c r="P589" s="11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3.2" x14ac:dyDescent="0.3">
      <c r="A590" s="7">
        <v>588</v>
      </c>
      <c r="B590" s="8" t="s">
        <v>589</v>
      </c>
      <c r="C590" s="8" t="s">
        <v>4698</v>
      </c>
      <c r="D590" s="13">
        <v>9000</v>
      </c>
      <c r="E590" s="13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19">
        <f t="shared" si="54"/>
        <v>3.3444444444444441</v>
      </c>
      <c r="P590" s="11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3">
      <c r="A591" s="7">
        <v>589</v>
      </c>
      <c r="B591" s="8" t="s">
        <v>590</v>
      </c>
      <c r="C591" s="8" t="s">
        <v>4699</v>
      </c>
      <c r="D591" s="13">
        <v>7500</v>
      </c>
      <c r="E591" s="13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19">
        <f t="shared" si="54"/>
        <v>1.3333333333333334E-2</v>
      </c>
      <c r="P591" s="11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43.2" x14ac:dyDescent="0.3">
      <c r="A592" s="7">
        <v>590</v>
      </c>
      <c r="B592" s="8" t="s">
        <v>591</v>
      </c>
      <c r="C592" s="8" t="s">
        <v>4700</v>
      </c>
      <c r="D592" s="13">
        <v>5000</v>
      </c>
      <c r="E592" s="13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19">
        <f t="shared" si="54"/>
        <v>4.46</v>
      </c>
      <c r="P592" s="11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3.2" x14ac:dyDescent="0.3">
      <c r="A593" s="7">
        <v>591</v>
      </c>
      <c r="B593" s="8" t="s">
        <v>592</v>
      </c>
      <c r="C593" s="8" t="s">
        <v>4701</v>
      </c>
      <c r="D593" s="13">
        <v>100000</v>
      </c>
      <c r="E593" s="13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19">
        <f t="shared" si="54"/>
        <v>6.0999999999999999E-2</v>
      </c>
      <c r="P593" s="11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3.2" x14ac:dyDescent="0.3">
      <c r="A594" s="7">
        <v>592</v>
      </c>
      <c r="B594" s="8" t="s">
        <v>593</v>
      </c>
      <c r="C594" s="8" t="s">
        <v>4702</v>
      </c>
      <c r="D594" s="13">
        <v>7500</v>
      </c>
      <c r="E594" s="13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19">
        <f t="shared" si="54"/>
        <v>3.3333333333333335</v>
      </c>
      <c r="P594" s="11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43.2" x14ac:dyDescent="0.3">
      <c r="A595" s="7">
        <v>593</v>
      </c>
      <c r="B595" s="8" t="s">
        <v>594</v>
      </c>
      <c r="C595" s="8" t="s">
        <v>4703</v>
      </c>
      <c r="D595" s="13">
        <v>500</v>
      </c>
      <c r="E595" s="13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19">
        <f t="shared" si="54"/>
        <v>23</v>
      </c>
      <c r="P595" s="11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28.8" x14ac:dyDescent="0.3">
      <c r="A596" s="7">
        <v>594</v>
      </c>
      <c r="B596" s="8" t="s">
        <v>595</v>
      </c>
      <c r="C596" s="8" t="s">
        <v>4704</v>
      </c>
      <c r="D596" s="13">
        <v>25000</v>
      </c>
      <c r="E596" s="13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19">
        <f t="shared" si="54"/>
        <v>0.104</v>
      </c>
      <c r="P596" s="11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3.2" x14ac:dyDescent="0.3">
      <c r="A597" s="7">
        <v>595</v>
      </c>
      <c r="B597" s="8" t="s">
        <v>596</v>
      </c>
      <c r="C597" s="8" t="s">
        <v>4705</v>
      </c>
      <c r="D597" s="13">
        <v>100000</v>
      </c>
      <c r="E597" s="13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19">
        <f t="shared" si="54"/>
        <v>0.42599999999999999</v>
      </c>
      <c r="P597" s="11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28.8" x14ac:dyDescent="0.3">
      <c r="A598" s="7">
        <v>596</v>
      </c>
      <c r="B598" s="8" t="s">
        <v>597</v>
      </c>
      <c r="C598" s="8" t="s">
        <v>4706</v>
      </c>
      <c r="D598" s="13">
        <v>20000</v>
      </c>
      <c r="E598" s="13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19">
        <f t="shared" si="54"/>
        <v>0.03</v>
      </c>
      <c r="P598" s="11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3.2" x14ac:dyDescent="0.3">
      <c r="A599" s="7">
        <v>597</v>
      </c>
      <c r="B599" s="8" t="s">
        <v>598</v>
      </c>
      <c r="C599" s="8" t="s">
        <v>4707</v>
      </c>
      <c r="D599" s="13">
        <v>7500</v>
      </c>
      <c r="E599" s="13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19">
        <f t="shared" si="54"/>
        <v>0.26666666666666666</v>
      </c>
      <c r="P599" s="11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28.8" x14ac:dyDescent="0.3">
      <c r="A600" s="7">
        <v>598</v>
      </c>
      <c r="B600" s="8" t="s">
        <v>599</v>
      </c>
      <c r="C600" s="8" t="s">
        <v>4708</v>
      </c>
      <c r="D600" s="13">
        <v>2500</v>
      </c>
      <c r="E600" s="13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19">
        <f t="shared" si="54"/>
        <v>34</v>
      </c>
      <c r="P600" s="11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3.2" x14ac:dyDescent="0.3">
      <c r="A601" s="7">
        <v>599</v>
      </c>
      <c r="B601" s="8" t="s">
        <v>600</v>
      </c>
      <c r="C601" s="8" t="s">
        <v>4709</v>
      </c>
      <c r="D601" s="13">
        <v>50000</v>
      </c>
      <c r="E601" s="13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19">
        <f t="shared" si="54"/>
        <v>6.2E-2</v>
      </c>
      <c r="P601" s="11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28.8" x14ac:dyDescent="0.3">
      <c r="A602" s="7">
        <v>600</v>
      </c>
      <c r="B602" s="8" t="s">
        <v>601</v>
      </c>
      <c r="C602" s="8" t="s">
        <v>4710</v>
      </c>
      <c r="D602" s="13">
        <v>5000</v>
      </c>
      <c r="E602" s="13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19">
        <f t="shared" si="54"/>
        <v>2</v>
      </c>
      <c r="P602" s="11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3.2" x14ac:dyDescent="0.3">
      <c r="A603" s="7">
        <v>601</v>
      </c>
      <c r="B603" s="8" t="s">
        <v>602</v>
      </c>
      <c r="C603" s="8" t="s">
        <v>4711</v>
      </c>
      <c r="D603" s="13">
        <v>10000</v>
      </c>
      <c r="E603" s="13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19">
        <f t="shared" si="54"/>
        <v>1.4000000000000001</v>
      </c>
      <c r="P603" s="11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3.2" x14ac:dyDescent="0.3">
      <c r="A604" s="7">
        <v>602</v>
      </c>
      <c r="B604" s="8" t="s">
        <v>603</v>
      </c>
      <c r="C604" s="8" t="s">
        <v>4712</v>
      </c>
      <c r="D604" s="13">
        <v>70000</v>
      </c>
      <c r="E604" s="13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19">
        <f t="shared" si="54"/>
        <v>0</v>
      </c>
      <c r="P604" s="11" t="e">
        <f t="shared" si="55"/>
        <v>#DIV/0!</v>
      </c>
      <c r="Q604" s="7" t="str">
        <f t="shared" si="56"/>
        <v>technology</v>
      </c>
      <c r="R604" s="7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3.2" x14ac:dyDescent="0.3">
      <c r="A605" s="7">
        <v>603</v>
      </c>
      <c r="B605" s="8" t="s">
        <v>604</v>
      </c>
      <c r="C605" s="8" t="s">
        <v>4713</v>
      </c>
      <c r="D605" s="13">
        <v>15000</v>
      </c>
      <c r="E605" s="13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19">
        <f t="shared" si="54"/>
        <v>3.9334666666666664</v>
      </c>
      <c r="P605" s="11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3.2" x14ac:dyDescent="0.3">
      <c r="A606" s="7">
        <v>604</v>
      </c>
      <c r="B606" s="8" t="s">
        <v>605</v>
      </c>
      <c r="C606" s="8" t="s">
        <v>4714</v>
      </c>
      <c r="D606" s="13">
        <v>1500</v>
      </c>
      <c r="E606" s="13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19">
        <f t="shared" si="54"/>
        <v>0</v>
      </c>
      <c r="P606" s="11" t="e">
        <f t="shared" si="55"/>
        <v>#DIV/0!</v>
      </c>
      <c r="Q606" s="7" t="str">
        <f t="shared" si="56"/>
        <v>technology</v>
      </c>
      <c r="R606" s="7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28.8" x14ac:dyDescent="0.3">
      <c r="A607" s="7">
        <v>605</v>
      </c>
      <c r="B607" s="8" t="s">
        <v>606</v>
      </c>
      <c r="C607" s="8" t="s">
        <v>4715</v>
      </c>
      <c r="D607" s="13">
        <v>5000</v>
      </c>
      <c r="E607" s="13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19">
        <f t="shared" si="54"/>
        <v>2.62</v>
      </c>
      <c r="P607" s="11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43.2" x14ac:dyDescent="0.3">
      <c r="A608" s="7">
        <v>606</v>
      </c>
      <c r="B608" s="8" t="s">
        <v>607</v>
      </c>
      <c r="C608" s="8" t="s">
        <v>4716</v>
      </c>
      <c r="D608" s="13">
        <v>5000</v>
      </c>
      <c r="E608" s="13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19">
        <f t="shared" si="54"/>
        <v>0.2</v>
      </c>
      <c r="P608" s="11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3.2" x14ac:dyDescent="0.3">
      <c r="A609" s="7">
        <v>607</v>
      </c>
      <c r="B609" s="8" t="s">
        <v>608</v>
      </c>
      <c r="C609" s="8" t="s">
        <v>4717</v>
      </c>
      <c r="D609" s="13">
        <v>250</v>
      </c>
      <c r="E609" s="13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19">
        <f t="shared" si="54"/>
        <v>0</v>
      </c>
      <c r="P609" s="11" t="e">
        <f t="shared" si="55"/>
        <v>#DIV/0!</v>
      </c>
      <c r="Q609" s="7" t="str">
        <f t="shared" si="56"/>
        <v>technology</v>
      </c>
      <c r="R609" s="7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3.2" x14ac:dyDescent="0.3">
      <c r="A610" s="7">
        <v>608</v>
      </c>
      <c r="B610" s="8" t="s">
        <v>609</v>
      </c>
      <c r="C610" s="8" t="s">
        <v>4718</v>
      </c>
      <c r="D610" s="13">
        <v>150000</v>
      </c>
      <c r="E610" s="13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19">
        <f t="shared" si="54"/>
        <v>0.97400000000000009</v>
      </c>
      <c r="P610" s="11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3.2" x14ac:dyDescent="0.3">
      <c r="A611" s="7">
        <v>609</v>
      </c>
      <c r="B611" s="8" t="s">
        <v>610</v>
      </c>
      <c r="C611" s="8" t="s">
        <v>4719</v>
      </c>
      <c r="D611" s="13">
        <v>780</v>
      </c>
      <c r="E611" s="13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19">
        <f t="shared" si="54"/>
        <v>0.64102564102564097</v>
      </c>
      <c r="P611" s="11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3.2" x14ac:dyDescent="0.3">
      <c r="A612" s="7">
        <v>610</v>
      </c>
      <c r="B612" s="8" t="s">
        <v>611</v>
      </c>
      <c r="C612" s="8" t="s">
        <v>4720</v>
      </c>
      <c r="D612" s="13">
        <v>13803</v>
      </c>
      <c r="E612" s="13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19">
        <f t="shared" si="54"/>
        <v>0</v>
      </c>
      <c r="P612" s="11" t="e">
        <f t="shared" si="55"/>
        <v>#DIV/0!</v>
      </c>
      <c r="Q612" s="7" t="str">
        <f t="shared" si="56"/>
        <v>technology</v>
      </c>
      <c r="R612" s="7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3.2" x14ac:dyDescent="0.3">
      <c r="A613" s="7">
        <v>611</v>
      </c>
      <c r="B613" s="8" t="s">
        <v>612</v>
      </c>
      <c r="C613" s="8" t="s">
        <v>4721</v>
      </c>
      <c r="D613" s="13">
        <v>80000</v>
      </c>
      <c r="E613" s="13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19">
        <f t="shared" si="54"/>
        <v>0</v>
      </c>
      <c r="P613" s="11" t="e">
        <f t="shared" si="55"/>
        <v>#DIV/0!</v>
      </c>
      <c r="Q613" s="7" t="str">
        <f t="shared" si="56"/>
        <v>technology</v>
      </c>
      <c r="R613" s="7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28.8" x14ac:dyDescent="0.3">
      <c r="A614" s="7">
        <v>612</v>
      </c>
      <c r="B614" s="8" t="s">
        <v>613</v>
      </c>
      <c r="C614" s="8" t="s">
        <v>4722</v>
      </c>
      <c r="D614" s="13">
        <v>10000</v>
      </c>
      <c r="E614" s="13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19">
        <f t="shared" si="54"/>
        <v>0</v>
      </c>
      <c r="P614" s="11" t="e">
        <f t="shared" si="55"/>
        <v>#DIV/0!</v>
      </c>
      <c r="Q614" s="7" t="str">
        <f t="shared" si="56"/>
        <v>technology</v>
      </c>
      <c r="R614" s="7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3.2" x14ac:dyDescent="0.3">
      <c r="A615" s="7">
        <v>613</v>
      </c>
      <c r="B615" s="8" t="s">
        <v>614</v>
      </c>
      <c r="C615" s="8" t="s">
        <v>4723</v>
      </c>
      <c r="D615" s="13">
        <v>60000</v>
      </c>
      <c r="E615" s="13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19">
        <f t="shared" si="54"/>
        <v>21.363333333333333</v>
      </c>
      <c r="P615" s="11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3.2" x14ac:dyDescent="0.3">
      <c r="A616" s="7">
        <v>614</v>
      </c>
      <c r="B616" s="8" t="s">
        <v>615</v>
      </c>
      <c r="C616" s="8" t="s">
        <v>4724</v>
      </c>
      <c r="D616" s="13">
        <v>10000</v>
      </c>
      <c r="E616" s="13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19">
        <f t="shared" si="54"/>
        <v>0</v>
      </c>
      <c r="P616" s="11" t="e">
        <f t="shared" si="55"/>
        <v>#DIV/0!</v>
      </c>
      <c r="Q616" s="7" t="str">
        <f t="shared" si="56"/>
        <v>technology</v>
      </c>
      <c r="R616" s="7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3.2" x14ac:dyDescent="0.3">
      <c r="A617" s="7">
        <v>615</v>
      </c>
      <c r="B617" s="8" t="s">
        <v>616</v>
      </c>
      <c r="C617" s="8" t="s">
        <v>4725</v>
      </c>
      <c r="D617" s="13">
        <v>515</v>
      </c>
      <c r="E617" s="13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19">
        <f t="shared" si="54"/>
        <v>0</v>
      </c>
      <c r="P617" s="11" t="e">
        <f t="shared" si="55"/>
        <v>#DIV/0!</v>
      </c>
      <c r="Q617" s="7" t="str">
        <f t="shared" si="56"/>
        <v>technology</v>
      </c>
      <c r="R617" s="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3.2" x14ac:dyDescent="0.3">
      <c r="A618" s="7">
        <v>616</v>
      </c>
      <c r="B618" s="8" t="s">
        <v>617</v>
      </c>
      <c r="C618" s="8" t="s">
        <v>4726</v>
      </c>
      <c r="D618" s="13">
        <v>5000</v>
      </c>
      <c r="E618" s="13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19">
        <f t="shared" si="54"/>
        <v>0</v>
      </c>
      <c r="P618" s="11" t="e">
        <f t="shared" si="55"/>
        <v>#DIV/0!</v>
      </c>
      <c r="Q618" s="7" t="str">
        <f t="shared" si="56"/>
        <v>technology</v>
      </c>
      <c r="R618" s="7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43.2" x14ac:dyDescent="0.3">
      <c r="A619" s="7">
        <v>617</v>
      </c>
      <c r="B619" s="8" t="s">
        <v>618</v>
      </c>
      <c r="C619" s="8" t="s">
        <v>4727</v>
      </c>
      <c r="D619" s="13">
        <v>2000</v>
      </c>
      <c r="E619" s="13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19">
        <f t="shared" si="54"/>
        <v>3</v>
      </c>
      <c r="P619" s="11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3.2" x14ac:dyDescent="0.3">
      <c r="A620" s="7">
        <v>618</v>
      </c>
      <c r="B620" s="8" t="s">
        <v>619</v>
      </c>
      <c r="C620" s="8" t="s">
        <v>4728</v>
      </c>
      <c r="D620" s="13">
        <v>400</v>
      </c>
      <c r="E620" s="13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19">
        <f t="shared" si="54"/>
        <v>0</v>
      </c>
      <c r="P620" s="11" t="e">
        <f t="shared" si="55"/>
        <v>#DIV/0!</v>
      </c>
      <c r="Q620" s="7" t="str">
        <f t="shared" si="56"/>
        <v>technology</v>
      </c>
      <c r="R620" s="7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28.8" x14ac:dyDescent="0.3">
      <c r="A621" s="7">
        <v>619</v>
      </c>
      <c r="B621" s="8" t="s">
        <v>620</v>
      </c>
      <c r="C621" s="8" t="s">
        <v>4729</v>
      </c>
      <c r="D621" s="13">
        <v>2500000</v>
      </c>
      <c r="E621" s="13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19">
        <f t="shared" si="54"/>
        <v>3.9999999999999996E-5</v>
      </c>
      <c r="P621" s="11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3.2" x14ac:dyDescent="0.3">
      <c r="A622" s="7">
        <v>620</v>
      </c>
      <c r="B622" s="8" t="s">
        <v>621</v>
      </c>
      <c r="C622" s="8" t="s">
        <v>4730</v>
      </c>
      <c r="D622" s="13">
        <v>30000</v>
      </c>
      <c r="E622" s="13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19">
        <f t="shared" si="54"/>
        <v>1</v>
      </c>
      <c r="P622" s="11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3.2" x14ac:dyDescent="0.3">
      <c r="A623" s="7">
        <v>621</v>
      </c>
      <c r="B623" s="8" t="s">
        <v>622</v>
      </c>
      <c r="C623" s="8" t="s">
        <v>4731</v>
      </c>
      <c r="D623" s="13">
        <v>25000</v>
      </c>
      <c r="E623" s="13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19">
        <f t="shared" si="54"/>
        <v>1.044</v>
      </c>
      <c r="P623" s="11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3.2" x14ac:dyDescent="0.3">
      <c r="A624" s="7">
        <v>622</v>
      </c>
      <c r="B624" s="8" t="s">
        <v>623</v>
      </c>
      <c r="C624" s="8" t="s">
        <v>4732</v>
      </c>
      <c r="D624" s="13">
        <v>6000</v>
      </c>
      <c r="E624" s="13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19">
        <f t="shared" si="54"/>
        <v>5.6833333333333336</v>
      </c>
      <c r="P624" s="11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43.2" x14ac:dyDescent="0.3">
      <c r="A625" s="7">
        <v>623</v>
      </c>
      <c r="B625" s="8" t="s">
        <v>624</v>
      </c>
      <c r="C625" s="8" t="s">
        <v>4733</v>
      </c>
      <c r="D625" s="13">
        <v>75000</v>
      </c>
      <c r="E625" s="13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19">
        <f t="shared" si="54"/>
        <v>0</v>
      </c>
      <c r="P625" s="11" t="e">
        <f t="shared" si="55"/>
        <v>#DIV/0!</v>
      </c>
      <c r="Q625" s="7" t="str">
        <f t="shared" si="56"/>
        <v>technology</v>
      </c>
      <c r="R625" s="7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3.2" x14ac:dyDescent="0.3">
      <c r="A626" s="7">
        <v>624</v>
      </c>
      <c r="B626" s="8" t="s">
        <v>625</v>
      </c>
      <c r="C626" s="8" t="s">
        <v>4734</v>
      </c>
      <c r="D626" s="13">
        <v>5000</v>
      </c>
      <c r="E626" s="13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19">
        <f t="shared" si="54"/>
        <v>0</v>
      </c>
      <c r="P626" s="11" t="e">
        <f t="shared" si="55"/>
        <v>#DIV/0!</v>
      </c>
      <c r="Q626" s="7" t="str">
        <f t="shared" si="56"/>
        <v>technology</v>
      </c>
      <c r="R626" s="7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3.2" x14ac:dyDescent="0.3">
      <c r="A627" s="7">
        <v>625</v>
      </c>
      <c r="B627" s="8" t="s">
        <v>626</v>
      </c>
      <c r="C627" s="8" t="s">
        <v>4735</v>
      </c>
      <c r="D627" s="13">
        <v>25000</v>
      </c>
      <c r="E627" s="13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19">
        <f t="shared" si="54"/>
        <v>0</v>
      </c>
      <c r="P627" s="11" t="e">
        <f t="shared" si="55"/>
        <v>#DIV/0!</v>
      </c>
      <c r="Q627" s="7" t="str">
        <f t="shared" si="56"/>
        <v>technology</v>
      </c>
      <c r="R627" s="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3.2" x14ac:dyDescent="0.3">
      <c r="A628" s="7">
        <v>626</v>
      </c>
      <c r="B628" s="8" t="s">
        <v>627</v>
      </c>
      <c r="C628" s="8" t="s">
        <v>4736</v>
      </c>
      <c r="D628" s="13">
        <v>25000</v>
      </c>
      <c r="E628" s="13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19">
        <f t="shared" si="54"/>
        <v>17.380000000000003</v>
      </c>
      <c r="P628" s="11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3.2" x14ac:dyDescent="0.3">
      <c r="A629" s="7">
        <v>627</v>
      </c>
      <c r="B629" s="8" t="s">
        <v>628</v>
      </c>
      <c r="C629" s="8" t="s">
        <v>4737</v>
      </c>
      <c r="D629" s="13">
        <v>450000</v>
      </c>
      <c r="E629" s="13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19">
        <f t="shared" si="54"/>
        <v>0.02</v>
      </c>
      <c r="P629" s="11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3.2" x14ac:dyDescent="0.3">
      <c r="A630" s="7">
        <v>628</v>
      </c>
      <c r="B630" s="8" t="s">
        <v>629</v>
      </c>
      <c r="C630" s="8" t="s">
        <v>4738</v>
      </c>
      <c r="D630" s="13">
        <v>5000</v>
      </c>
      <c r="E630" s="13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19">
        <f t="shared" si="54"/>
        <v>0</v>
      </c>
      <c r="P630" s="11" t="e">
        <f t="shared" si="55"/>
        <v>#DIV/0!</v>
      </c>
      <c r="Q630" s="7" t="str">
        <f t="shared" si="56"/>
        <v>technology</v>
      </c>
      <c r="R630" s="7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3.2" x14ac:dyDescent="0.3">
      <c r="A631" s="7">
        <v>629</v>
      </c>
      <c r="B631" s="8" t="s">
        <v>630</v>
      </c>
      <c r="C631" s="8" t="s">
        <v>4739</v>
      </c>
      <c r="D631" s="13">
        <v>200000</v>
      </c>
      <c r="E631" s="13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19">
        <f t="shared" si="54"/>
        <v>0.17500000000000002</v>
      </c>
      <c r="P631" s="11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43.2" x14ac:dyDescent="0.3">
      <c r="A632" s="7">
        <v>630</v>
      </c>
      <c r="B632" s="8" t="s">
        <v>631</v>
      </c>
      <c r="C632" s="8" t="s">
        <v>4740</v>
      </c>
      <c r="D632" s="13">
        <v>11999</v>
      </c>
      <c r="E632" s="13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19">
        <f t="shared" si="54"/>
        <v>8.3340278356529712E-2</v>
      </c>
      <c r="P632" s="11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8.8" x14ac:dyDescent="0.3">
      <c r="A633" s="7">
        <v>631</v>
      </c>
      <c r="B633" s="8" t="s">
        <v>632</v>
      </c>
      <c r="C633" s="8" t="s">
        <v>4741</v>
      </c>
      <c r="D633" s="13">
        <v>50000</v>
      </c>
      <c r="E633" s="13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19">
        <f t="shared" si="54"/>
        <v>1.38</v>
      </c>
      <c r="P633" s="11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28.8" x14ac:dyDescent="0.3">
      <c r="A634" s="7">
        <v>632</v>
      </c>
      <c r="B634" s="8" t="s">
        <v>633</v>
      </c>
      <c r="C634" s="8" t="s">
        <v>4742</v>
      </c>
      <c r="D634" s="13">
        <v>20000</v>
      </c>
      <c r="E634" s="13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19">
        <f t="shared" si="54"/>
        <v>0</v>
      </c>
      <c r="P634" s="11" t="e">
        <f t="shared" si="55"/>
        <v>#DIV/0!</v>
      </c>
      <c r="Q634" s="7" t="str">
        <f t="shared" si="56"/>
        <v>technology</v>
      </c>
      <c r="R634" s="7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3.2" x14ac:dyDescent="0.3">
      <c r="A635" s="7">
        <v>633</v>
      </c>
      <c r="B635" s="8" t="s">
        <v>634</v>
      </c>
      <c r="C635" s="8" t="s">
        <v>4743</v>
      </c>
      <c r="D635" s="13">
        <v>10000</v>
      </c>
      <c r="E635" s="13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19">
        <f t="shared" si="54"/>
        <v>12.45</v>
      </c>
      <c r="P635" s="11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8.8" x14ac:dyDescent="0.3">
      <c r="A636" s="7">
        <v>634</v>
      </c>
      <c r="B636" s="8" t="s">
        <v>635</v>
      </c>
      <c r="C636" s="8" t="s">
        <v>4744</v>
      </c>
      <c r="D636" s="13">
        <v>5000</v>
      </c>
      <c r="E636" s="13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19">
        <f t="shared" si="54"/>
        <v>0.02</v>
      </c>
      <c r="P636" s="11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28.8" x14ac:dyDescent="0.3">
      <c r="A637" s="7">
        <v>635</v>
      </c>
      <c r="B637" s="8" t="s">
        <v>636</v>
      </c>
      <c r="C637" s="8" t="s">
        <v>4745</v>
      </c>
      <c r="D637" s="13">
        <v>25000</v>
      </c>
      <c r="E637" s="13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19">
        <f t="shared" si="54"/>
        <v>8.0000000000000002E-3</v>
      </c>
      <c r="P637" s="11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28.8" x14ac:dyDescent="0.3">
      <c r="A638" s="7">
        <v>636</v>
      </c>
      <c r="B638" s="8" t="s">
        <v>637</v>
      </c>
      <c r="C638" s="8" t="s">
        <v>4746</v>
      </c>
      <c r="D638" s="13">
        <v>2000</v>
      </c>
      <c r="E638" s="13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19">
        <f t="shared" si="54"/>
        <v>0.2</v>
      </c>
      <c r="P638" s="11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3.2" x14ac:dyDescent="0.3">
      <c r="A639" s="7">
        <v>637</v>
      </c>
      <c r="B639" s="8" t="s">
        <v>638</v>
      </c>
      <c r="C639" s="8" t="s">
        <v>4747</v>
      </c>
      <c r="D639" s="13">
        <v>100000</v>
      </c>
      <c r="E639" s="13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19">
        <f t="shared" si="54"/>
        <v>0</v>
      </c>
      <c r="P639" s="11" t="e">
        <f t="shared" si="55"/>
        <v>#DIV/0!</v>
      </c>
      <c r="Q639" s="7" t="str">
        <f t="shared" si="56"/>
        <v>technology</v>
      </c>
      <c r="R639" s="7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3">
      <c r="A640" s="7">
        <v>638</v>
      </c>
      <c r="B640" s="8" t="s">
        <v>639</v>
      </c>
      <c r="C640" s="8" t="s">
        <v>4748</v>
      </c>
      <c r="D640" s="13">
        <v>200000</v>
      </c>
      <c r="E640" s="13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19">
        <f t="shared" si="54"/>
        <v>9.0000000000000011E-3</v>
      </c>
      <c r="P640" s="11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28.8" x14ac:dyDescent="0.3">
      <c r="A641" s="7">
        <v>639</v>
      </c>
      <c r="B641" s="8" t="s">
        <v>640</v>
      </c>
      <c r="C641" s="8" t="s">
        <v>4749</v>
      </c>
      <c r="D641" s="13">
        <v>1000000</v>
      </c>
      <c r="E641" s="13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19">
        <f t="shared" si="54"/>
        <v>9.9999999999999991E-5</v>
      </c>
      <c r="P641" s="11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3.2" x14ac:dyDescent="0.3">
      <c r="A642" s="7">
        <v>640</v>
      </c>
      <c r="B642" s="8" t="s">
        <v>641</v>
      </c>
      <c r="C642" s="8" t="s">
        <v>4750</v>
      </c>
      <c r="D642" s="13">
        <v>70</v>
      </c>
      <c r="E642" s="13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19">
        <f t="shared" si="54"/>
        <v>144.28571428571428</v>
      </c>
      <c r="P642" s="11">
        <f t="shared" si="55"/>
        <v>50.5</v>
      </c>
      <c r="Q642" s="7" t="str">
        <f t="shared" si="56"/>
        <v>technology</v>
      </c>
      <c r="R642" s="7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3.2" x14ac:dyDescent="0.3">
      <c r="A643" s="7">
        <v>641</v>
      </c>
      <c r="B643" s="8" t="s">
        <v>642</v>
      </c>
      <c r="C643" s="8" t="s">
        <v>4751</v>
      </c>
      <c r="D643" s="13">
        <v>40000</v>
      </c>
      <c r="E643" s="13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19">
        <f t="shared" ref="O643:O706" si="60">E643/D643*100</f>
        <v>119.16249999999999</v>
      </c>
      <c r="P643" s="11">
        <f t="shared" ref="P643:P706" si="61">E643/L643</f>
        <v>151.31746031746033</v>
      </c>
      <c r="Q643" s="7" t="str">
        <f t="shared" ref="Q643:Q706" si="62">LEFT(N643, SEARCH("/",N643,1)-1)</f>
        <v>technology</v>
      </c>
      <c r="R643" s="7" t="str">
        <f t="shared" ref="R643:R706" si="63">RIGHT(N643,LEN(N643)-SEARCH("/",N643,1))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3.2" x14ac:dyDescent="0.3">
      <c r="A644" s="7">
        <v>642</v>
      </c>
      <c r="B644" s="8" t="s">
        <v>643</v>
      </c>
      <c r="C644" s="8" t="s">
        <v>4752</v>
      </c>
      <c r="D644" s="13">
        <v>20000</v>
      </c>
      <c r="E644" s="13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19">
        <f t="shared" si="60"/>
        <v>1460.4850000000001</v>
      </c>
      <c r="P644" s="11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28.8" x14ac:dyDescent="0.3">
      <c r="A645" s="7">
        <v>643</v>
      </c>
      <c r="B645" s="8" t="s">
        <v>644</v>
      </c>
      <c r="C645" s="8" t="s">
        <v>4753</v>
      </c>
      <c r="D645" s="13">
        <v>25000</v>
      </c>
      <c r="E645" s="13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19">
        <f t="shared" si="60"/>
        <v>105.80799999999999</v>
      </c>
      <c r="P645" s="11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3.2" x14ac:dyDescent="0.3">
      <c r="A646" s="7">
        <v>644</v>
      </c>
      <c r="B646" s="8" t="s">
        <v>645</v>
      </c>
      <c r="C646" s="8" t="s">
        <v>4754</v>
      </c>
      <c r="D646" s="13">
        <v>25000</v>
      </c>
      <c r="E646" s="13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19">
        <f t="shared" si="60"/>
        <v>300.11791999999997</v>
      </c>
      <c r="P646" s="11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28.8" x14ac:dyDescent="0.3">
      <c r="A647" s="7">
        <v>645</v>
      </c>
      <c r="B647" s="8" t="s">
        <v>646</v>
      </c>
      <c r="C647" s="8" t="s">
        <v>4755</v>
      </c>
      <c r="D647" s="13">
        <v>2000</v>
      </c>
      <c r="E647" s="13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19">
        <f t="shared" si="60"/>
        <v>278.7</v>
      </c>
      <c r="P647" s="11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3.2" x14ac:dyDescent="0.3">
      <c r="A648" s="7">
        <v>646</v>
      </c>
      <c r="B648" s="8" t="s">
        <v>647</v>
      </c>
      <c r="C648" s="8" t="s">
        <v>4756</v>
      </c>
      <c r="D648" s="13">
        <v>800</v>
      </c>
      <c r="E648" s="13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19">
        <f t="shared" si="60"/>
        <v>131.87625</v>
      </c>
      <c r="P648" s="11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3.2" x14ac:dyDescent="0.3">
      <c r="A649" s="7">
        <v>647</v>
      </c>
      <c r="B649" s="8" t="s">
        <v>648</v>
      </c>
      <c r="C649" s="8" t="s">
        <v>4757</v>
      </c>
      <c r="D649" s="13">
        <v>2000</v>
      </c>
      <c r="E649" s="13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19">
        <f t="shared" si="60"/>
        <v>107.05</v>
      </c>
      <c r="P649" s="11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28.8" x14ac:dyDescent="0.3">
      <c r="A650" s="7">
        <v>648</v>
      </c>
      <c r="B650" s="8" t="s">
        <v>649</v>
      </c>
      <c r="C650" s="8" t="s">
        <v>4758</v>
      </c>
      <c r="D650" s="13">
        <v>35000</v>
      </c>
      <c r="E650" s="13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19">
        <f t="shared" si="60"/>
        <v>126.82285714285715</v>
      </c>
      <c r="P650" s="11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3.2" x14ac:dyDescent="0.3">
      <c r="A651" s="7">
        <v>649</v>
      </c>
      <c r="B651" s="8" t="s">
        <v>650</v>
      </c>
      <c r="C651" s="8" t="s">
        <v>4759</v>
      </c>
      <c r="D651" s="13">
        <v>2500</v>
      </c>
      <c r="E651" s="13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19">
        <f t="shared" si="60"/>
        <v>139.96</v>
      </c>
      <c r="P651" s="11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3.2" x14ac:dyDescent="0.3">
      <c r="A652" s="7">
        <v>650</v>
      </c>
      <c r="B652" s="8" t="s">
        <v>651</v>
      </c>
      <c r="C652" s="8" t="s">
        <v>4760</v>
      </c>
      <c r="D652" s="13">
        <v>1500</v>
      </c>
      <c r="E652" s="13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19">
        <f t="shared" si="60"/>
        <v>112.4</v>
      </c>
      <c r="P652" s="11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3.2" x14ac:dyDescent="0.3">
      <c r="A653" s="7">
        <v>651</v>
      </c>
      <c r="B653" s="8" t="s">
        <v>652</v>
      </c>
      <c r="C653" s="8" t="s">
        <v>4761</v>
      </c>
      <c r="D653" s="13">
        <v>25000</v>
      </c>
      <c r="E653" s="13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19">
        <f t="shared" si="60"/>
        <v>100.52799999999999</v>
      </c>
      <c r="P653" s="11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43.2" x14ac:dyDescent="0.3">
      <c r="A654" s="7">
        <v>652</v>
      </c>
      <c r="B654" s="8" t="s">
        <v>653</v>
      </c>
      <c r="C654" s="8" t="s">
        <v>4762</v>
      </c>
      <c r="D654" s="13">
        <v>3000</v>
      </c>
      <c r="E654" s="13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19">
        <f t="shared" si="60"/>
        <v>100.46666666666665</v>
      </c>
      <c r="P654" s="11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43.2" x14ac:dyDescent="0.3">
      <c r="A655" s="7">
        <v>653</v>
      </c>
      <c r="B655" s="8" t="s">
        <v>654</v>
      </c>
      <c r="C655" s="8" t="s">
        <v>4763</v>
      </c>
      <c r="D655" s="13">
        <v>75000</v>
      </c>
      <c r="E655" s="13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19">
        <f t="shared" si="60"/>
        <v>141.446</v>
      </c>
      <c r="P655" s="11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3.2" x14ac:dyDescent="0.3">
      <c r="A656" s="7">
        <v>654</v>
      </c>
      <c r="B656" s="8" t="s">
        <v>655</v>
      </c>
      <c r="C656" s="8" t="s">
        <v>4764</v>
      </c>
      <c r="D656" s="13">
        <v>12000</v>
      </c>
      <c r="E656" s="13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19">
        <f t="shared" si="60"/>
        <v>267.29166666666669</v>
      </c>
      <c r="P656" s="11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3.2" x14ac:dyDescent="0.3">
      <c r="A657" s="7">
        <v>655</v>
      </c>
      <c r="B657" s="8" t="s">
        <v>656</v>
      </c>
      <c r="C657" s="8" t="s">
        <v>4765</v>
      </c>
      <c r="D657" s="13">
        <v>8000</v>
      </c>
      <c r="E657" s="13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19">
        <f t="shared" si="60"/>
        <v>146.88749999999999</v>
      </c>
      <c r="P657" s="11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3.2" x14ac:dyDescent="0.3">
      <c r="A658" s="7">
        <v>656</v>
      </c>
      <c r="B658" s="8" t="s">
        <v>657</v>
      </c>
      <c r="C658" s="8" t="s">
        <v>4766</v>
      </c>
      <c r="D658" s="13">
        <v>5000</v>
      </c>
      <c r="E658" s="13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19">
        <f t="shared" si="60"/>
        <v>213.56</v>
      </c>
      <c r="P658" s="11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3.2" x14ac:dyDescent="0.3">
      <c r="A659" s="7">
        <v>657</v>
      </c>
      <c r="B659" s="8" t="s">
        <v>658</v>
      </c>
      <c r="C659" s="8" t="s">
        <v>4767</v>
      </c>
      <c r="D659" s="13">
        <v>15000</v>
      </c>
      <c r="E659" s="13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19">
        <f t="shared" si="60"/>
        <v>125.69999999999999</v>
      </c>
      <c r="P659" s="11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3.2" x14ac:dyDescent="0.3">
      <c r="A660" s="7">
        <v>658</v>
      </c>
      <c r="B660" s="8" t="s">
        <v>659</v>
      </c>
      <c r="C660" s="8" t="s">
        <v>4768</v>
      </c>
      <c r="D660" s="13">
        <v>28888</v>
      </c>
      <c r="E660" s="13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19">
        <f t="shared" si="60"/>
        <v>104.46206037108834</v>
      </c>
      <c r="P660" s="11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3">
      <c r="A661" s="7">
        <v>659</v>
      </c>
      <c r="B661" s="8" t="s">
        <v>660</v>
      </c>
      <c r="C661" s="8" t="s">
        <v>4769</v>
      </c>
      <c r="D661" s="13">
        <v>3000</v>
      </c>
      <c r="E661" s="13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19">
        <f t="shared" si="60"/>
        <v>100.56666666666668</v>
      </c>
      <c r="P661" s="11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3.2" x14ac:dyDescent="0.3">
      <c r="A662" s="7">
        <v>660</v>
      </c>
      <c r="B662" s="8" t="s">
        <v>661</v>
      </c>
      <c r="C662" s="8" t="s">
        <v>4770</v>
      </c>
      <c r="D662" s="13">
        <v>50000</v>
      </c>
      <c r="E662" s="13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19">
        <f t="shared" si="60"/>
        <v>3.0579999999999998</v>
      </c>
      <c r="P662" s="11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3.2" x14ac:dyDescent="0.3">
      <c r="A663" s="7">
        <v>661</v>
      </c>
      <c r="B663" s="8" t="s">
        <v>662</v>
      </c>
      <c r="C663" s="8" t="s">
        <v>4771</v>
      </c>
      <c r="D663" s="13">
        <v>10000</v>
      </c>
      <c r="E663" s="13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19">
        <f t="shared" si="60"/>
        <v>0.95</v>
      </c>
      <c r="P663" s="11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28.8" x14ac:dyDescent="0.3">
      <c r="A664" s="7">
        <v>662</v>
      </c>
      <c r="B664" s="8" t="s">
        <v>663</v>
      </c>
      <c r="C664" s="8" t="s">
        <v>4772</v>
      </c>
      <c r="D664" s="13">
        <v>39000</v>
      </c>
      <c r="E664" s="13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19">
        <f t="shared" si="60"/>
        <v>0.4</v>
      </c>
      <c r="P664" s="11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3.2" x14ac:dyDescent="0.3">
      <c r="A665" s="7">
        <v>663</v>
      </c>
      <c r="B665" s="8" t="s">
        <v>664</v>
      </c>
      <c r="C665" s="8" t="s">
        <v>4773</v>
      </c>
      <c r="D665" s="13">
        <v>200000</v>
      </c>
      <c r="E665" s="13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19">
        <f t="shared" si="60"/>
        <v>0.35000000000000003</v>
      </c>
      <c r="P665" s="11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3.2" x14ac:dyDescent="0.3">
      <c r="A666" s="7">
        <v>664</v>
      </c>
      <c r="B666" s="8" t="s">
        <v>665</v>
      </c>
      <c r="C666" s="8" t="s">
        <v>4774</v>
      </c>
      <c r="D666" s="13">
        <v>12000</v>
      </c>
      <c r="E666" s="13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19">
        <f t="shared" si="60"/>
        <v>7.5333333333333332</v>
      </c>
      <c r="P666" s="11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3.2" x14ac:dyDescent="0.3">
      <c r="A667" s="7">
        <v>665</v>
      </c>
      <c r="B667" s="8" t="s">
        <v>666</v>
      </c>
      <c r="C667" s="8" t="s">
        <v>4775</v>
      </c>
      <c r="D667" s="13">
        <v>10000</v>
      </c>
      <c r="E667" s="13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19">
        <f t="shared" si="60"/>
        <v>18.64</v>
      </c>
      <c r="P667" s="11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3.2" x14ac:dyDescent="0.3">
      <c r="A668" s="7">
        <v>666</v>
      </c>
      <c r="B668" s="8" t="s">
        <v>667</v>
      </c>
      <c r="C668" s="8" t="s">
        <v>4776</v>
      </c>
      <c r="D668" s="13">
        <v>200000</v>
      </c>
      <c r="E668" s="13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19">
        <f t="shared" si="60"/>
        <v>4.0000000000000001E-3</v>
      </c>
      <c r="P668" s="11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3.2" x14ac:dyDescent="0.3">
      <c r="A669" s="7">
        <v>667</v>
      </c>
      <c r="B669" s="8" t="s">
        <v>668</v>
      </c>
      <c r="C669" s="8" t="s">
        <v>4777</v>
      </c>
      <c r="D669" s="13">
        <v>50000</v>
      </c>
      <c r="E669" s="13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19">
        <f t="shared" si="60"/>
        <v>10.02</v>
      </c>
      <c r="P669" s="11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3.2" x14ac:dyDescent="0.3">
      <c r="A670" s="7">
        <v>668</v>
      </c>
      <c r="B670" s="8" t="s">
        <v>669</v>
      </c>
      <c r="C670" s="8" t="s">
        <v>4778</v>
      </c>
      <c r="D670" s="13">
        <v>15000</v>
      </c>
      <c r="E670" s="13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19">
        <f t="shared" si="60"/>
        <v>4.5600000000000005</v>
      </c>
      <c r="P670" s="11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57.6" x14ac:dyDescent="0.3">
      <c r="A671" s="7">
        <v>669</v>
      </c>
      <c r="B671" s="8" t="s">
        <v>670</v>
      </c>
      <c r="C671" s="8" t="s">
        <v>4779</v>
      </c>
      <c r="D671" s="13">
        <v>200000</v>
      </c>
      <c r="E671" s="13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19">
        <f t="shared" si="60"/>
        <v>21.5075</v>
      </c>
      <c r="P671" s="11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43.2" x14ac:dyDescent="0.3">
      <c r="A672" s="7">
        <v>670</v>
      </c>
      <c r="B672" s="8" t="s">
        <v>671</v>
      </c>
      <c r="C672" s="8" t="s">
        <v>4780</v>
      </c>
      <c r="D672" s="13">
        <v>90000</v>
      </c>
      <c r="E672" s="13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19">
        <f t="shared" si="60"/>
        <v>29.276666666666667</v>
      </c>
      <c r="P672" s="11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43.2" x14ac:dyDescent="0.3">
      <c r="A673" s="7">
        <v>671</v>
      </c>
      <c r="B673" s="8" t="s">
        <v>672</v>
      </c>
      <c r="C673" s="8" t="s">
        <v>4781</v>
      </c>
      <c r="D673" s="13">
        <v>30000</v>
      </c>
      <c r="E673" s="13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19">
        <f t="shared" si="60"/>
        <v>39.426666666666662</v>
      </c>
      <c r="P673" s="11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3.2" x14ac:dyDescent="0.3">
      <c r="A674" s="7">
        <v>672</v>
      </c>
      <c r="B674" s="8" t="s">
        <v>673</v>
      </c>
      <c r="C674" s="8" t="s">
        <v>4782</v>
      </c>
      <c r="D674" s="13">
        <v>50000</v>
      </c>
      <c r="E674" s="13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19">
        <f t="shared" si="60"/>
        <v>21.628</v>
      </c>
      <c r="P674" s="11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43.2" x14ac:dyDescent="0.3">
      <c r="A675" s="7">
        <v>673</v>
      </c>
      <c r="B675" s="8" t="s">
        <v>674</v>
      </c>
      <c r="C675" s="8" t="s">
        <v>4783</v>
      </c>
      <c r="D675" s="13">
        <v>100000</v>
      </c>
      <c r="E675" s="13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19">
        <f t="shared" si="60"/>
        <v>0.20500000000000002</v>
      </c>
      <c r="P675" s="11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28.8" x14ac:dyDescent="0.3">
      <c r="A676" s="7">
        <v>674</v>
      </c>
      <c r="B676" s="8" t="s">
        <v>675</v>
      </c>
      <c r="C676" s="8" t="s">
        <v>4784</v>
      </c>
      <c r="D676" s="13">
        <v>50000</v>
      </c>
      <c r="E676" s="13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19">
        <f t="shared" si="60"/>
        <v>0.03</v>
      </c>
      <c r="P676" s="11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3.2" x14ac:dyDescent="0.3">
      <c r="A677" s="7">
        <v>675</v>
      </c>
      <c r="B677" s="8" t="s">
        <v>676</v>
      </c>
      <c r="C677" s="8" t="s">
        <v>4785</v>
      </c>
      <c r="D677" s="13">
        <v>6000</v>
      </c>
      <c r="E677" s="13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19">
        <f t="shared" si="60"/>
        <v>14.85</v>
      </c>
      <c r="P677" s="11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57.6" x14ac:dyDescent="0.3">
      <c r="A678" s="7">
        <v>676</v>
      </c>
      <c r="B678" s="8" t="s">
        <v>677</v>
      </c>
      <c r="C678" s="8" t="s">
        <v>4786</v>
      </c>
      <c r="D678" s="13">
        <v>100000</v>
      </c>
      <c r="E678" s="13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19">
        <f t="shared" si="60"/>
        <v>1.4710000000000001</v>
      </c>
      <c r="P678" s="11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43.2" x14ac:dyDescent="0.3">
      <c r="A679" s="7">
        <v>677</v>
      </c>
      <c r="B679" s="8" t="s">
        <v>678</v>
      </c>
      <c r="C679" s="8" t="s">
        <v>4787</v>
      </c>
      <c r="D679" s="13">
        <v>50000</v>
      </c>
      <c r="E679" s="13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19">
        <f t="shared" si="60"/>
        <v>25.584</v>
      </c>
      <c r="P679" s="11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3.2" x14ac:dyDescent="0.3">
      <c r="A680" s="7">
        <v>678</v>
      </c>
      <c r="B680" s="8" t="s">
        <v>679</v>
      </c>
      <c r="C680" s="8" t="s">
        <v>4788</v>
      </c>
      <c r="D680" s="13">
        <v>29000</v>
      </c>
      <c r="E680" s="13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19">
        <f t="shared" si="60"/>
        <v>3.8206896551724134</v>
      </c>
      <c r="P680" s="11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3.2" x14ac:dyDescent="0.3">
      <c r="A681" s="7">
        <v>679</v>
      </c>
      <c r="B681" s="8" t="s">
        <v>680</v>
      </c>
      <c r="C681" s="8" t="s">
        <v>4789</v>
      </c>
      <c r="D681" s="13">
        <v>57000</v>
      </c>
      <c r="E681" s="13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19">
        <f t="shared" si="60"/>
        <v>15.485964912280703</v>
      </c>
      <c r="P681" s="11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3.2" x14ac:dyDescent="0.3">
      <c r="A682" s="7">
        <v>680</v>
      </c>
      <c r="B682" s="8" t="s">
        <v>681</v>
      </c>
      <c r="C682" s="8" t="s">
        <v>4790</v>
      </c>
      <c r="D682" s="13">
        <v>75000</v>
      </c>
      <c r="E682" s="13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19">
        <f t="shared" si="60"/>
        <v>25.912000000000003</v>
      </c>
      <c r="P682" s="11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3.2" x14ac:dyDescent="0.3">
      <c r="A683" s="7">
        <v>681</v>
      </c>
      <c r="B683" s="8" t="s">
        <v>682</v>
      </c>
      <c r="C683" s="8" t="s">
        <v>4791</v>
      </c>
      <c r="D683" s="13">
        <v>2500</v>
      </c>
      <c r="E683" s="13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19">
        <f t="shared" si="60"/>
        <v>0.04</v>
      </c>
      <c r="P683" s="11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3.2" x14ac:dyDescent="0.3">
      <c r="A684" s="7">
        <v>682</v>
      </c>
      <c r="B684" s="8" t="s">
        <v>683</v>
      </c>
      <c r="C684" s="8" t="s">
        <v>4792</v>
      </c>
      <c r="D684" s="13">
        <v>50000</v>
      </c>
      <c r="E684" s="13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19">
        <f t="shared" si="60"/>
        <v>0.106</v>
      </c>
      <c r="P684" s="11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3.2" x14ac:dyDescent="0.3">
      <c r="A685" s="7">
        <v>683</v>
      </c>
      <c r="B685" s="8" t="s">
        <v>684</v>
      </c>
      <c r="C685" s="8" t="s">
        <v>4793</v>
      </c>
      <c r="D685" s="13">
        <v>35000</v>
      </c>
      <c r="E685" s="13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19">
        <f t="shared" si="60"/>
        <v>0.85142857142857142</v>
      </c>
      <c r="P685" s="11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8.8" x14ac:dyDescent="0.3">
      <c r="A686" s="7">
        <v>684</v>
      </c>
      <c r="B686" s="8" t="s">
        <v>685</v>
      </c>
      <c r="C686" s="8" t="s">
        <v>4794</v>
      </c>
      <c r="D686" s="13">
        <v>320000</v>
      </c>
      <c r="E686" s="13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19">
        <f t="shared" si="60"/>
        <v>7.4837500000000006</v>
      </c>
      <c r="P686" s="11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3.2" x14ac:dyDescent="0.3">
      <c r="A687" s="7">
        <v>685</v>
      </c>
      <c r="B687" s="8" t="s">
        <v>686</v>
      </c>
      <c r="C687" s="8" t="s">
        <v>4795</v>
      </c>
      <c r="D687" s="13">
        <v>2000</v>
      </c>
      <c r="E687" s="13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19">
        <f t="shared" si="60"/>
        <v>27.650000000000002</v>
      </c>
      <c r="P687" s="11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57.6" x14ac:dyDescent="0.3">
      <c r="A688" s="7">
        <v>686</v>
      </c>
      <c r="B688" s="8" t="s">
        <v>687</v>
      </c>
      <c r="C688" s="8" t="s">
        <v>4796</v>
      </c>
      <c r="D688" s="13">
        <v>500000</v>
      </c>
      <c r="E688" s="13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19">
        <f t="shared" si="60"/>
        <v>0</v>
      </c>
      <c r="P688" s="11" t="e">
        <f t="shared" si="61"/>
        <v>#DIV/0!</v>
      </c>
      <c r="Q688" s="7" t="str">
        <f t="shared" si="62"/>
        <v>technology</v>
      </c>
      <c r="R688" s="7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3.2" x14ac:dyDescent="0.3">
      <c r="A689" s="7">
        <v>687</v>
      </c>
      <c r="B689" s="8" t="s">
        <v>688</v>
      </c>
      <c r="C689" s="8" t="s">
        <v>4797</v>
      </c>
      <c r="D689" s="13">
        <v>100000</v>
      </c>
      <c r="E689" s="13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19">
        <f t="shared" si="60"/>
        <v>3.55</v>
      </c>
      <c r="P689" s="11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3.2" x14ac:dyDescent="0.3">
      <c r="A690" s="7">
        <v>688</v>
      </c>
      <c r="B690" s="8" t="s">
        <v>689</v>
      </c>
      <c r="C690" s="8" t="s">
        <v>4798</v>
      </c>
      <c r="D690" s="13">
        <v>20000</v>
      </c>
      <c r="E690" s="13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19">
        <f t="shared" si="60"/>
        <v>72.989999999999995</v>
      </c>
      <c r="P690" s="11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3.2" x14ac:dyDescent="0.3">
      <c r="A691" s="7">
        <v>689</v>
      </c>
      <c r="B691" s="8" t="s">
        <v>690</v>
      </c>
      <c r="C691" s="8" t="s">
        <v>4799</v>
      </c>
      <c r="D691" s="13">
        <v>200000</v>
      </c>
      <c r="E691" s="13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19">
        <f t="shared" si="60"/>
        <v>57.648750000000007</v>
      </c>
      <c r="P691" s="11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28.8" x14ac:dyDescent="0.3">
      <c r="A692" s="7">
        <v>690</v>
      </c>
      <c r="B692" s="8" t="s">
        <v>691</v>
      </c>
      <c r="C692" s="8" t="s">
        <v>4800</v>
      </c>
      <c r="D692" s="13">
        <v>20000</v>
      </c>
      <c r="E692" s="13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19">
        <f t="shared" si="60"/>
        <v>12.34</v>
      </c>
      <c r="P692" s="11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3.2" x14ac:dyDescent="0.3">
      <c r="A693" s="7">
        <v>691</v>
      </c>
      <c r="B693" s="8" t="s">
        <v>692</v>
      </c>
      <c r="C693" s="8" t="s">
        <v>4801</v>
      </c>
      <c r="D693" s="13">
        <v>50000</v>
      </c>
      <c r="E693" s="13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19">
        <f t="shared" si="60"/>
        <v>0.52</v>
      </c>
      <c r="P693" s="11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3.2" x14ac:dyDescent="0.3">
      <c r="A694" s="7">
        <v>692</v>
      </c>
      <c r="B694" s="8" t="s">
        <v>693</v>
      </c>
      <c r="C694" s="8" t="s">
        <v>4802</v>
      </c>
      <c r="D694" s="13">
        <v>20000</v>
      </c>
      <c r="E694" s="13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19">
        <f t="shared" si="60"/>
        <v>6.5299999999999994</v>
      </c>
      <c r="P694" s="11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28.8" x14ac:dyDescent="0.3">
      <c r="A695" s="7">
        <v>693</v>
      </c>
      <c r="B695" s="8" t="s">
        <v>694</v>
      </c>
      <c r="C695" s="8" t="s">
        <v>4803</v>
      </c>
      <c r="D695" s="13">
        <v>100000</v>
      </c>
      <c r="E695" s="13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19">
        <f t="shared" si="60"/>
        <v>35.338000000000001</v>
      </c>
      <c r="P695" s="11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3.2" x14ac:dyDescent="0.3">
      <c r="A696" s="7">
        <v>694</v>
      </c>
      <c r="B696" s="8" t="s">
        <v>695</v>
      </c>
      <c r="C696" s="8" t="s">
        <v>4804</v>
      </c>
      <c r="D696" s="13">
        <v>150000</v>
      </c>
      <c r="E696" s="13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19">
        <f t="shared" si="60"/>
        <v>0.39333333333333331</v>
      </c>
      <c r="P696" s="11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43.2" x14ac:dyDescent="0.3">
      <c r="A697" s="7">
        <v>695</v>
      </c>
      <c r="B697" s="8" t="s">
        <v>696</v>
      </c>
      <c r="C697" s="8" t="s">
        <v>4805</v>
      </c>
      <c r="D697" s="13">
        <v>60000</v>
      </c>
      <c r="E697" s="13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19">
        <f t="shared" si="60"/>
        <v>1.06</v>
      </c>
      <c r="P697" s="11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28.8" x14ac:dyDescent="0.3">
      <c r="A698" s="7">
        <v>696</v>
      </c>
      <c r="B698" s="8" t="s">
        <v>697</v>
      </c>
      <c r="C698" s="8" t="s">
        <v>4806</v>
      </c>
      <c r="D698" s="13">
        <v>175000</v>
      </c>
      <c r="E698" s="13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19">
        <f t="shared" si="60"/>
        <v>5.7142857142857147E-4</v>
      </c>
      <c r="P698" s="11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3.2" x14ac:dyDescent="0.3">
      <c r="A699" s="7">
        <v>697</v>
      </c>
      <c r="B699" s="8" t="s">
        <v>698</v>
      </c>
      <c r="C699" s="8" t="s">
        <v>4807</v>
      </c>
      <c r="D699" s="13">
        <v>5000</v>
      </c>
      <c r="E699" s="13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19">
        <f t="shared" si="60"/>
        <v>46.379999999999995</v>
      </c>
      <c r="P699" s="11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3.2" x14ac:dyDescent="0.3">
      <c r="A700" s="7">
        <v>698</v>
      </c>
      <c r="B700" s="8" t="s">
        <v>699</v>
      </c>
      <c r="C700" s="8" t="s">
        <v>4808</v>
      </c>
      <c r="D700" s="13">
        <v>100000</v>
      </c>
      <c r="E700" s="13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19">
        <f t="shared" si="60"/>
        <v>15.39</v>
      </c>
      <c r="P700" s="11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3.2" x14ac:dyDescent="0.3">
      <c r="A701" s="7">
        <v>699</v>
      </c>
      <c r="B701" s="8" t="s">
        <v>700</v>
      </c>
      <c r="C701" s="8" t="s">
        <v>4809</v>
      </c>
      <c r="D701" s="13">
        <v>130000</v>
      </c>
      <c r="E701" s="13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19">
        <f t="shared" si="60"/>
        <v>82.422107692307705</v>
      </c>
      <c r="P701" s="11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3.2" x14ac:dyDescent="0.3">
      <c r="A702" s="7">
        <v>700</v>
      </c>
      <c r="B702" s="8" t="s">
        <v>701</v>
      </c>
      <c r="C702" s="8" t="s">
        <v>4810</v>
      </c>
      <c r="D702" s="13">
        <v>15000</v>
      </c>
      <c r="E702" s="13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19">
        <f t="shared" si="60"/>
        <v>2.6866666666666665</v>
      </c>
      <c r="P702" s="11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3.2" x14ac:dyDescent="0.3">
      <c r="A703" s="7">
        <v>701</v>
      </c>
      <c r="B703" s="8" t="s">
        <v>702</v>
      </c>
      <c r="C703" s="8" t="s">
        <v>4811</v>
      </c>
      <c r="D703" s="13">
        <v>23000</v>
      </c>
      <c r="E703" s="13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19">
        <f t="shared" si="60"/>
        <v>26.6</v>
      </c>
      <c r="P703" s="11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3.2" x14ac:dyDescent="0.3">
      <c r="A704" s="7">
        <v>702</v>
      </c>
      <c r="B704" s="8" t="s">
        <v>703</v>
      </c>
      <c r="C704" s="8" t="s">
        <v>4812</v>
      </c>
      <c r="D704" s="13">
        <v>15000</v>
      </c>
      <c r="E704" s="13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19">
        <f t="shared" si="60"/>
        <v>30.813400000000001</v>
      </c>
      <c r="P704" s="11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3.2" x14ac:dyDescent="0.3">
      <c r="A705" s="7">
        <v>703</v>
      </c>
      <c r="B705" s="8" t="s">
        <v>704</v>
      </c>
      <c r="C705" s="8" t="s">
        <v>4813</v>
      </c>
      <c r="D705" s="13">
        <v>15000</v>
      </c>
      <c r="E705" s="13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19">
        <f t="shared" si="60"/>
        <v>5.58</v>
      </c>
      <c r="P705" s="11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3.2" x14ac:dyDescent="0.3">
      <c r="A706" s="7">
        <v>704</v>
      </c>
      <c r="B706" s="8" t="s">
        <v>705</v>
      </c>
      <c r="C706" s="8" t="s">
        <v>4814</v>
      </c>
      <c r="D706" s="13">
        <v>55000</v>
      </c>
      <c r="E706" s="13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19">
        <f t="shared" si="60"/>
        <v>0.87454545454545463</v>
      </c>
      <c r="P706" s="11">
        <f t="shared" si="61"/>
        <v>120.25</v>
      </c>
      <c r="Q706" s="7" t="str">
        <f t="shared" si="62"/>
        <v>technology</v>
      </c>
      <c r="R706" s="7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28.8" x14ac:dyDescent="0.3">
      <c r="A707" s="7">
        <v>705</v>
      </c>
      <c r="B707" s="8" t="s">
        <v>706</v>
      </c>
      <c r="C707" s="8" t="s">
        <v>4815</v>
      </c>
      <c r="D707" s="13">
        <v>100000</v>
      </c>
      <c r="E707" s="13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19">
        <f t="shared" ref="O707:O770" si="66">E707/D707*100</f>
        <v>0.97699999999999987</v>
      </c>
      <c r="P707" s="11">
        <f t="shared" ref="P707:P770" si="67">E707/L707</f>
        <v>195.4</v>
      </c>
      <c r="Q707" s="7" t="str">
        <f t="shared" ref="Q707:Q770" si="68">LEFT(N707, SEARCH("/",N707,1)-1)</f>
        <v>technology</v>
      </c>
      <c r="R707" s="7" t="str">
        <f t="shared" ref="R707:R770" si="69">RIGHT(N707,LEN(N707)-SEARCH("/",N707,1))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3.2" x14ac:dyDescent="0.3">
      <c r="A708" s="7">
        <v>706</v>
      </c>
      <c r="B708" s="8" t="s">
        <v>707</v>
      </c>
      <c r="C708" s="8" t="s">
        <v>4816</v>
      </c>
      <c r="D708" s="13">
        <v>100000</v>
      </c>
      <c r="E708" s="13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19">
        <f t="shared" si="66"/>
        <v>0</v>
      </c>
      <c r="P708" s="11" t="e">
        <f t="shared" si="67"/>
        <v>#DIV/0!</v>
      </c>
      <c r="Q708" s="7" t="str">
        <f t="shared" si="68"/>
        <v>technology</v>
      </c>
      <c r="R708" s="7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3.2" x14ac:dyDescent="0.3">
      <c r="A709" s="7">
        <v>707</v>
      </c>
      <c r="B709" s="8" t="s">
        <v>708</v>
      </c>
      <c r="C709" s="8" t="s">
        <v>4817</v>
      </c>
      <c r="D709" s="13">
        <v>68000</v>
      </c>
      <c r="E709" s="13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19">
        <f t="shared" si="66"/>
        <v>78.927352941176466</v>
      </c>
      <c r="P709" s="11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3.2" x14ac:dyDescent="0.3">
      <c r="A710" s="7">
        <v>708</v>
      </c>
      <c r="B710" s="8" t="s">
        <v>709</v>
      </c>
      <c r="C710" s="8" t="s">
        <v>4818</v>
      </c>
      <c r="D710" s="13">
        <v>40000</v>
      </c>
      <c r="E710" s="13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19">
        <f t="shared" si="66"/>
        <v>22.092500000000001</v>
      </c>
      <c r="P710" s="11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28.8" x14ac:dyDescent="0.3">
      <c r="A711" s="7">
        <v>709</v>
      </c>
      <c r="B711" s="8" t="s">
        <v>710</v>
      </c>
      <c r="C711" s="8" t="s">
        <v>4819</v>
      </c>
      <c r="D711" s="13">
        <v>15000</v>
      </c>
      <c r="E711" s="13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19">
        <f t="shared" si="66"/>
        <v>0.40666666666666662</v>
      </c>
      <c r="P711" s="11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8.8" x14ac:dyDescent="0.3">
      <c r="A712" s="7">
        <v>710</v>
      </c>
      <c r="B712" s="8" t="s">
        <v>711</v>
      </c>
      <c r="C712" s="8" t="s">
        <v>4820</v>
      </c>
      <c r="D712" s="13">
        <v>1200</v>
      </c>
      <c r="E712" s="13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19">
        <f t="shared" si="66"/>
        <v>0</v>
      </c>
      <c r="P712" s="11" t="e">
        <f t="shared" si="67"/>
        <v>#DIV/0!</v>
      </c>
      <c r="Q712" s="7" t="str">
        <f t="shared" si="68"/>
        <v>technology</v>
      </c>
      <c r="R712" s="7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43.2" x14ac:dyDescent="0.3">
      <c r="A713" s="7">
        <v>711</v>
      </c>
      <c r="B713" s="8" t="s">
        <v>712</v>
      </c>
      <c r="C713" s="8" t="s">
        <v>4821</v>
      </c>
      <c r="D713" s="13">
        <v>100000</v>
      </c>
      <c r="E713" s="13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19">
        <f t="shared" si="66"/>
        <v>33.790999999999997</v>
      </c>
      <c r="P713" s="11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43.2" x14ac:dyDescent="0.3">
      <c r="A714" s="7">
        <v>712</v>
      </c>
      <c r="B714" s="8" t="s">
        <v>713</v>
      </c>
      <c r="C714" s="8" t="s">
        <v>4822</v>
      </c>
      <c r="D714" s="13">
        <v>48500</v>
      </c>
      <c r="E714" s="13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19">
        <f t="shared" si="66"/>
        <v>0.21649484536082475</v>
      </c>
      <c r="P714" s="11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3.2" x14ac:dyDescent="0.3">
      <c r="A715" s="7">
        <v>713</v>
      </c>
      <c r="B715" s="8" t="s">
        <v>714</v>
      </c>
      <c r="C715" s="8" t="s">
        <v>4823</v>
      </c>
      <c r="D715" s="13">
        <v>25000</v>
      </c>
      <c r="E715" s="13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19">
        <f t="shared" si="66"/>
        <v>0.79600000000000004</v>
      </c>
      <c r="P715" s="11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3.2" x14ac:dyDescent="0.3">
      <c r="A716" s="7">
        <v>714</v>
      </c>
      <c r="B716" s="8" t="s">
        <v>715</v>
      </c>
      <c r="C716" s="8" t="s">
        <v>4824</v>
      </c>
      <c r="D716" s="13">
        <v>15000</v>
      </c>
      <c r="E716" s="13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19">
        <f t="shared" si="66"/>
        <v>14.993333333333334</v>
      </c>
      <c r="P716" s="11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43.2" x14ac:dyDescent="0.3">
      <c r="A717" s="7">
        <v>715</v>
      </c>
      <c r="B717" s="8" t="s">
        <v>716</v>
      </c>
      <c r="C717" s="8" t="s">
        <v>4825</v>
      </c>
      <c r="D717" s="13">
        <v>27500</v>
      </c>
      <c r="E717" s="13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19">
        <f t="shared" si="66"/>
        <v>5.0509090909090908</v>
      </c>
      <c r="P717" s="11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3.2" x14ac:dyDescent="0.3">
      <c r="A718" s="7">
        <v>716</v>
      </c>
      <c r="B718" s="8" t="s">
        <v>717</v>
      </c>
      <c r="C718" s="8" t="s">
        <v>4826</v>
      </c>
      <c r="D718" s="13">
        <v>7000</v>
      </c>
      <c r="E718" s="13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19">
        <f t="shared" si="66"/>
        <v>10.214285714285715</v>
      </c>
      <c r="P718" s="11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x14ac:dyDescent="0.3">
      <c r="A719" s="7">
        <v>717</v>
      </c>
      <c r="B719" s="8" t="s">
        <v>718</v>
      </c>
      <c r="C719" s="8" t="s">
        <v>4827</v>
      </c>
      <c r="D719" s="13">
        <v>100000</v>
      </c>
      <c r="E719" s="13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19">
        <f t="shared" si="66"/>
        <v>0.30499999999999999</v>
      </c>
      <c r="P719" s="11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3.2" x14ac:dyDescent="0.3">
      <c r="A720" s="7">
        <v>718</v>
      </c>
      <c r="B720" s="8" t="s">
        <v>719</v>
      </c>
      <c r="C720" s="8" t="s">
        <v>4828</v>
      </c>
      <c r="D720" s="13">
        <v>12000</v>
      </c>
      <c r="E720" s="13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19">
        <f t="shared" si="66"/>
        <v>0.75</v>
      </c>
      <c r="P720" s="11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3.2" x14ac:dyDescent="0.3">
      <c r="A721" s="7">
        <v>719</v>
      </c>
      <c r="B721" s="8" t="s">
        <v>720</v>
      </c>
      <c r="C721" s="8" t="s">
        <v>4829</v>
      </c>
      <c r="D721" s="13">
        <v>15000</v>
      </c>
      <c r="E721" s="13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19">
        <f t="shared" si="66"/>
        <v>1.2933333333333332</v>
      </c>
      <c r="P721" s="11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3.2" x14ac:dyDescent="0.3">
      <c r="A722" s="7">
        <v>720</v>
      </c>
      <c r="B722" s="8" t="s">
        <v>721</v>
      </c>
      <c r="C722" s="8" t="s">
        <v>4830</v>
      </c>
      <c r="D722" s="13">
        <v>1900</v>
      </c>
      <c r="E722" s="13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19">
        <f t="shared" si="66"/>
        <v>143.94736842105263</v>
      </c>
      <c r="P722" s="11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43.2" x14ac:dyDescent="0.3">
      <c r="A723" s="7">
        <v>721</v>
      </c>
      <c r="B723" s="8" t="s">
        <v>722</v>
      </c>
      <c r="C723" s="8" t="s">
        <v>4831</v>
      </c>
      <c r="D723" s="13">
        <v>8200</v>
      </c>
      <c r="E723" s="13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19">
        <f t="shared" si="66"/>
        <v>122.10975609756099</v>
      </c>
      <c r="P723" s="11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3.2" x14ac:dyDescent="0.3">
      <c r="A724" s="7">
        <v>722</v>
      </c>
      <c r="B724" s="8" t="s">
        <v>723</v>
      </c>
      <c r="C724" s="8" t="s">
        <v>4832</v>
      </c>
      <c r="D724" s="13">
        <v>25000</v>
      </c>
      <c r="E724" s="13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19">
        <f t="shared" si="66"/>
        <v>132.024</v>
      </c>
      <c r="P724" s="11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28.8" x14ac:dyDescent="0.3">
      <c r="A725" s="7">
        <v>723</v>
      </c>
      <c r="B725" s="8" t="s">
        <v>724</v>
      </c>
      <c r="C725" s="8" t="s">
        <v>4833</v>
      </c>
      <c r="D725" s="13">
        <v>5000</v>
      </c>
      <c r="E725" s="13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19">
        <f t="shared" si="66"/>
        <v>109.38000000000001</v>
      </c>
      <c r="P725" s="11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3.2" x14ac:dyDescent="0.3">
      <c r="A726" s="7">
        <v>724</v>
      </c>
      <c r="B726" s="8" t="s">
        <v>725</v>
      </c>
      <c r="C726" s="8" t="s">
        <v>4834</v>
      </c>
      <c r="D726" s="13">
        <v>7000</v>
      </c>
      <c r="E726" s="13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19">
        <f t="shared" si="66"/>
        <v>105.47157142857144</v>
      </c>
      <c r="P726" s="11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3.2" x14ac:dyDescent="0.3">
      <c r="A727" s="7">
        <v>725</v>
      </c>
      <c r="B727" s="8" t="s">
        <v>726</v>
      </c>
      <c r="C727" s="8" t="s">
        <v>4835</v>
      </c>
      <c r="D727" s="13">
        <v>20000</v>
      </c>
      <c r="E727" s="13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19">
        <f t="shared" si="66"/>
        <v>100.35000000000001</v>
      </c>
      <c r="P727" s="11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3.2" x14ac:dyDescent="0.3">
      <c r="A728" s="7">
        <v>726</v>
      </c>
      <c r="B728" s="8" t="s">
        <v>727</v>
      </c>
      <c r="C728" s="8" t="s">
        <v>4836</v>
      </c>
      <c r="D728" s="13">
        <v>2500</v>
      </c>
      <c r="E728" s="13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19">
        <f t="shared" si="66"/>
        <v>101.4</v>
      </c>
      <c r="P728" s="11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43.2" x14ac:dyDescent="0.3">
      <c r="A729" s="7">
        <v>727</v>
      </c>
      <c r="B729" s="8" t="s">
        <v>728</v>
      </c>
      <c r="C729" s="8" t="s">
        <v>4837</v>
      </c>
      <c r="D729" s="13">
        <v>3500</v>
      </c>
      <c r="E729" s="13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19">
        <f t="shared" si="66"/>
        <v>155.51428571428571</v>
      </c>
      <c r="P729" s="11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3.2" x14ac:dyDescent="0.3">
      <c r="A730" s="7">
        <v>728</v>
      </c>
      <c r="B730" s="8" t="s">
        <v>729</v>
      </c>
      <c r="C730" s="8" t="s">
        <v>4838</v>
      </c>
      <c r="D730" s="13">
        <v>7500</v>
      </c>
      <c r="E730" s="13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19">
        <f t="shared" si="66"/>
        <v>105.566</v>
      </c>
      <c r="P730" s="11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3.2" x14ac:dyDescent="0.3">
      <c r="A731" s="7">
        <v>729</v>
      </c>
      <c r="B731" s="8" t="s">
        <v>730</v>
      </c>
      <c r="C731" s="8" t="s">
        <v>4839</v>
      </c>
      <c r="D731" s="13">
        <v>4000</v>
      </c>
      <c r="E731" s="13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19">
        <f t="shared" si="66"/>
        <v>130.65</v>
      </c>
      <c r="P731" s="11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28.8" x14ac:dyDescent="0.3">
      <c r="A732" s="7">
        <v>730</v>
      </c>
      <c r="B732" s="8" t="s">
        <v>731</v>
      </c>
      <c r="C732" s="8" t="s">
        <v>4840</v>
      </c>
      <c r="D732" s="13">
        <v>20000</v>
      </c>
      <c r="E732" s="13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19">
        <f t="shared" si="66"/>
        <v>132.19</v>
      </c>
      <c r="P732" s="11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3.2" x14ac:dyDescent="0.3">
      <c r="A733" s="7">
        <v>731</v>
      </c>
      <c r="B733" s="8" t="s">
        <v>732</v>
      </c>
      <c r="C733" s="8" t="s">
        <v>4841</v>
      </c>
      <c r="D733" s="13">
        <v>5000</v>
      </c>
      <c r="E733" s="13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19">
        <f t="shared" si="66"/>
        <v>126</v>
      </c>
      <c r="P733" s="11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3.2" x14ac:dyDescent="0.3">
      <c r="A734" s="7">
        <v>732</v>
      </c>
      <c r="B734" s="8" t="s">
        <v>733</v>
      </c>
      <c r="C734" s="8" t="s">
        <v>4842</v>
      </c>
      <c r="D734" s="13">
        <v>40</v>
      </c>
      <c r="E734" s="13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19">
        <f t="shared" si="66"/>
        <v>160</v>
      </c>
      <c r="P734" s="11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43.2" x14ac:dyDescent="0.3">
      <c r="A735" s="7">
        <v>733</v>
      </c>
      <c r="B735" s="8" t="s">
        <v>734</v>
      </c>
      <c r="C735" s="8" t="s">
        <v>4843</v>
      </c>
      <c r="D735" s="13">
        <v>2500</v>
      </c>
      <c r="E735" s="13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19">
        <f t="shared" si="66"/>
        <v>120.48</v>
      </c>
      <c r="P735" s="11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28.8" x14ac:dyDescent="0.3">
      <c r="A736" s="7">
        <v>734</v>
      </c>
      <c r="B736" s="8" t="s">
        <v>735</v>
      </c>
      <c r="C736" s="8" t="s">
        <v>4844</v>
      </c>
      <c r="D736" s="13">
        <v>8500</v>
      </c>
      <c r="E736" s="13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19">
        <f t="shared" si="66"/>
        <v>125.52941176470588</v>
      </c>
      <c r="P736" s="11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3.2" x14ac:dyDescent="0.3">
      <c r="A737" s="7">
        <v>735</v>
      </c>
      <c r="B737" s="8" t="s">
        <v>736</v>
      </c>
      <c r="C737" s="8" t="s">
        <v>4845</v>
      </c>
      <c r="D737" s="13">
        <v>47000</v>
      </c>
      <c r="E737" s="13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19">
        <f t="shared" si="66"/>
        <v>114.40638297872341</v>
      </c>
      <c r="P737" s="11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3.2" x14ac:dyDescent="0.3">
      <c r="A738" s="7">
        <v>736</v>
      </c>
      <c r="B738" s="8" t="s">
        <v>737</v>
      </c>
      <c r="C738" s="8" t="s">
        <v>4846</v>
      </c>
      <c r="D738" s="13">
        <v>3600</v>
      </c>
      <c r="E738" s="13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19">
        <f t="shared" si="66"/>
        <v>315.13888888888891</v>
      </c>
      <c r="P738" s="11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3.2" x14ac:dyDescent="0.3">
      <c r="A739" s="7">
        <v>737</v>
      </c>
      <c r="B739" s="8" t="s">
        <v>738</v>
      </c>
      <c r="C739" s="8" t="s">
        <v>4847</v>
      </c>
      <c r="D739" s="13">
        <v>5000</v>
      </c>
      <c r="E739" s="13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19">
        <f t="shared" si="66"/>
        <v>122.39999999999999</v>
      </c>
      <c r="P739" s="11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28.8" x14ac:dyDescent="0.3">
      <c r="A740" s="7">
        <v>738</v>
      </c>
      <c r="B740" s="8" t="s">
        <v>739</v>
      </c>
      <c r="C740" s="8" t="s">
        <v>4848</v>
      </c>
      <c r="D740" s="13">
        <v>1500</v>
      </c>
      <c r="E740" s="13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19">
        <f t="shared" si="66"/>
        <v>106.73333333333332</v>
      </c>
      <c r="P740" s="11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3.2" x14ac:dyDescent="0.3">
      <c r="A741" s="7">
        <v>739</v>
      </c>
      <c r="B741" s="8" t="s">
        <v>740</v>
      </c>
      <c r="C741" s="8" t="s">
        <v>4849</v>
      </c>
      <c r="D741" s="13">
        <v>6000</v>
      </c>
      <c r="E741" s="13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19">
        <f t="shared" si="66"/>
        <v>158.33333333333331</v>
      </c>
      <c r="P741" s="11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43.2" x14ac:dyDescent="0.3">
      <c r="A742" s="7">
        <v>740</v>
      </c>
      <c r="B742" s="8" t="s">
        <v>741</v>
      </c>
      <c r="C742" s="8" t="s">
        <v>4850</v>
      </c>
      <c r="D742" s="13">
        <v>3000</v>
      </c>
      <c r="E742" s="13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19">
        <f t="shared" si="66"/>
        <v>107.4</v>
      </c>
      <c r="P742" s="11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28.8" x14ac:dyDescent="0.3">
      <c r="A743" s="7">
        <v>741</v>
      </c>
      <c r="B743" s="8" t="s">
        <v>742</v>
      </c>
      <c r="C743" s="8" t="s">
        <v>4851</v>
      </c>
      <c r="D743" s="13">
        <v>13000</v>
      </c>
      <c r="E743" s="13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19">
        <f t="shared" si="66"/>
        <v>102.25999999999999</v>
      </c>
      <c r="P743" s="11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43.2" x14ac:dyDescent="0.3">
      <c r="A744" s="7">
        <v>742</v>
      </c>
      <c r="B744" s="8" t="s">
        <v>743</v>
      </c>
      <c r="C744" s="8" t="s">
        <v>4852</v>
      </c>
      <c r="D744" s="13">
        <v>1400</v>
      </c>
      <c r="E744" s="13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19">
        <f t="shared" si="66"/>
        <v>110.71428571428572</v>
      </c>
      <c r="P744" s="11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3.2" x14ac:dyDescent="0.3">
      <c r="A745" s="7">
        <v>743</v>
      </c>
      <c r="B745" s="8" t="s">
        <v>744</v>
      </c>
      <c r="C745" s="8" t="s">
        <v>4853</v>
      </c>
      <c r="D745" s="13">
        <v>550</v>
      </c>
      <c r="E745" s="13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19">
        <f t="shared" si="66"/>
        <v>148</v>
      </c>
      <c r="P745" s="11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28.8" x14ac:dyDescent="0.3">
      <c r="A746" s="7">
        <v>744</v>
      </c>
      <c r="B746" s="8" t="s">
        <v>745</v>
      </c>
      <c r="C746" s="8" t="s">
        <v>4854</v>
      </c>
      <c r="D746" s="13">
        <v>5000</v>
      </c>
      <c r="E746" s="13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19">
        <f t="shared" si="66"/>
        <v>102.32000000000001</v>
      </c>
      <c r="P746" s="11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3.2" x14ac:dyDescent="0.3">
      <c r="A747" s="7">
        <v>745</v>
      </c>
      <c r="B747" s="8" t="s">
        <v>746</v>
      </c>
      <c r="C747" s="8" t="s">
        <v>4855</v>
      </c>
      <c r="D747" s="13">
        <v>2220</v>
      </c>
      <c r="E747" s="13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19">
        <f t="shared" si="66"/>
        <v>179.09909909909908</v>
      </c>
      <c r="P747" s="11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x14ac:dyDescent="0.3">
      <c r="A748" s="7">
        <v>746</v>
      </c>
      <c r="B748" s="8" t="s">
        <v>747</v>
      </c>
      <c r="C748" s="8" t="s">
        <v>4856</v>
      </c>
      <c r="D748" s="13">
        <v>2987</v>
      </c>
      <c r="E748" s="13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19">
        <f t="shared" si="66"/>
        <v>111.08135252761969</v>
      </c>
      <c r="P748" s="11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3.2" x14ac:dyDescent="0.3">
      <c r="A749" s="7">
        <v>747</v>
      </c>
      <c r="B749" s="8" t="s">
        <v>748</v>
      </c>
      <c r="C749" s="8" t="s">
        <v>4857</v>
      </c>
      <c r="D749" s="13">
        <v>7000</v>
      </c>
      <c r="E749" s="13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19">
        <f t="shared" si="66"/>
        <v>100.04285714285714</v>
      </c>
      <c r="P749" s="11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3.2" x14ac:dyDescent="0.3">
      <c r="A750" s="7">
        <v>748</v>
      </c>
      <c r="B750" s="8" t="s">
        <v>749</v>
      </c>
      <c r="C750" s="8" t="s">
        <v>4858</v>
      </c>
      <c r="D750" s="13">
        <v>2000</v>
      </c>
      <c r="E750" s="13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19">
        <f t="shared" si="66"/>
        <v>100.25</v>
      </c>
      <c r="P750" s="11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3.2" x14ac:dyDescent="0.3">
      <c r="A751" s="7">
        <v>749</v>
      </c>
      <c r="B751" s="8" t="s">
        <v>750</v>
      </c>
      <c r="C751" s="8" t="s">
        <v>4859</v>
      </c>
      <c r="D751" s="13">
        <v>10000</v>
      </c>
      <c r="E751" s="13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19">
        <f t="shared" si="66"/>
        <v>105.56</v>
      </c>
      <c r="P751" s="11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3.2" x14ac:dyDescent="0.3">
      <c r="A752" s="7">
        <v>750</v>
      </c>
      <c r="B752" s="8" t="s">
        <v>751</v>
      </c>
      <c r="C752" s="8" t="s">
        <v>4860</v>
      </c>
      <c r="D752" s="13">
        <v>4444</v>
      </c>
      <c r="E752" s="13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19">
        <f t="shared" si="66"/>
        <v>102.58775877587757</v>
      </c>
      <c r="P752" s="11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3.2" x14ac:dyDescent="0.3">
      <c r="A753" s="7">
        <v>751</v>
      </c>
      <c r="B753" s="8" t="s">
        <v>752</v>
      </c>
      <c r="C753" s="8" t="s">
        <v>4861</v>
      </c>
      <c r="D753" s="13">
        <v>3000</v>
      </c>
      <c r="E753" s="13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19">
        <f t="shared" si="66"/>
        <v>118.5</v>
      </c>
      <c r="P753" s="11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43.2" x14ac:dyDescent="0.3">
      <c r="A754" s="7">
        <v>752</v>
      </c>
      <c r="B754" s="8" t="s">
        <v>753</v>
      </c>
      <c r="C754" s="8" t="s">
        <v>4862</v>
      </c>
      <c r="D754" s="13">
        <v>5000</v>
      </c>
      <c r="E754" s="13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19">
        <f t="shared" si="66"/>
        <v>111.7</v>
      </c>
      <c r="P754" s="11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3.2" x14ac:dyDescent="0.3">
      <c r="A755" s="7">
        <v>753</v>
      </c>
      <c r="B755" s="8" t="s">
        <v>754</v>
      </c>
      <c r="C755" s="8" t="s">
        <v>4863</v>
      </c>
      <c r="D755" s="13">
        <v>10000</v>
      </c>
      <c r="E755" s="13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19">
        <f t="shared" si="66"/>
        <v>128</v>
      </c>
      <c r="P755" s="11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3.2" x14ac:dyDescent="0.3">
      <c r="A756" s="7">
        <v>754</v>
      </c>
      <c r="B756" s="8" t="s">
        <v>755</v>
      </c>
      <c r="C756" s="8" t="s">
        <v>4864</v>
      </c>
      <c r="D756" s="13">
        <v>2000</v>
      </c>
      <c r="E756" s="13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19">
        <f t="shared" si="66"/>
        <v>103.75000000000001</v>
      </c>
      <c r="P756" s="11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3.2" x14ac:dyDescent="0.3">
      <c r="A757" s="7">
        <v>755</v>
      </c>
      <c r="B757" s="8" t="s">
        <v>756</v>
      </c>
      <c r="C757" s="8" t="s">
        <v>4865</v>
      </c>
      <c r="D757" s="13">
        <v>2500</v>
      </c>
      <c r="E757" s="13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19">
        <f t="shared" si="66"/>
        <v>101.9076</v>
      </c>
      <c r="P757" s="11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3.2" x14ac:dyDescent="0.3">
      <c r="A758" s="7">
        <v>756</v>
      </c>
      <c r="B758" s="8" t="s">
        <v>757</v>
      </c>
      <c r="C758" s="8" t="s">
        <v>4866</v>
      </c>
      <c r="D758" s="13">
        <v>700</v>
      </c>
      <c r="E758" s="13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19">
        <f t="shared" si="66"/>
        <v>117.71428571428571</v>
      </c>
      <c r="P758" s="11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3.2" x14ac:dyDescent="0.3">
      <c r="A759" s="7">
        <v>757</v>
      </c>
      <c r="B759" s="8" t="s">
        <v>758</v>
      </c>
      <c r="C759" s="8" t="s">
        <v>4867</v>
      </c>
      <c r="D759" s="13">
        <v>250</v>
      </c>
      <c r="E759" s="13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19">
        <f t="shared" si="66"/>
        <v>238</v>
      </c>
      <c r="P759" s="11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8.8" x14ac:dyDescent="0.3">
      <c r="A760" s="7">
        <v>758</v>
      </c>
      <c r="B760" s="8" t="s">
        <v>759</v>
      </c>
      <c r="C760" s="8" t="s">
        <v>4868</v>
      </c>
      <c r="D760" s="13">
        <v>2500</v>
      </c>
      <c r="E760" s="13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19">
        <f t="shared" si="66"/>
        <v>102</v>
      </c>
      <c r="P760" s="11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3.2" x14ac:dyDescent="0.3">
      <c r="A761" s="7">
        <v>759</v>
      </c>
      <c r="B761" s="8" t="s">
        <v>760</v>
      </c>
      <c r="C761" s="8" t="s">
        <v>4869</v>
      </c>
      <c r="D761" s="13">
        <v>5000</v>
      </c>
      <c r="E761" s="13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19">
        <f t="shared" si="66"/>
        <v>101.92000000000002</v>
      </c>
      <c r="P761" s="11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3.2" x14ac:dyDescent="0.3">
      <c r="A762" s="7">
        <v>760</v>
      </c>
      <c r="B762" s="8" t="s">
        <v>761</v>
      </c>
      <c r="C762" s="8" t="s">
        <v>4870</v>
      </c>
      <c r="D762" s="13">
        <v>2200</v>
      </c>
      <c r="E762" s="13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19">
        <f t="shared" si="66"/>
        <v>0</v>
      </c>
      <c r="P762" s="11" t="e">
        <f t="shared" si="67"/>
        <v>#DIV/0!</v>
      </c>
      <c r="Q762" s="7" t="str">
        <f t="shared" si="68"/>
        <v>publishing</v>
      </c>
      <c r="R762" s="7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3.2" x14ac:dyDescent="0.3">
      <c r="A763" s="7">
        <v>761</v>
      </c>
      <c r="B763" s="8" t="s">
        <v>762</v>
      </c>
      <c r="C763" s="8" t="s">
        <v>4871</v>
      </c>
      <c r="D763" s="13">
        <v>5000</v>
      </c>
      <c r="E763" s="13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19">
        <f t="shared" si="66"/>
        <v>4.7</v>
      </c>
      <c r="P763" s="11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3.2" x14ac:dyDescent="0.3">
      <c r="A764" s="7">
        <v>762</v>
      </c>
      <c r="B764" s="8" t="s">
        <v>763</v>
      </c>
      <c r="C764" s="8" t="s">
        <v>4872</v>
      </c>
      <c r="D764" s="13">
        <v>3500</v>
      </c>
      <c r="E764" s="13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19">
        <f t="shared" si="66"/>
        <v>0</v>
      </c>
      <c r="P764" s="11" t="e">
        <f t="shared" si="67"/>
        <v>#DIV/0!</v>
      </c>
      <c r="Q764" s="7" t="str">
        <f t="shared" si="68"/>
        <v>publishing</v>
      </c>
      <c r="R764" s="7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3.2" x14ac:dyDescent="0.3">
      <c r="A765" s="7">
        <v>763</v>
      </c>
      <c r="B765" s="8" t="s">
        <v>764</v>
      </c>
      <c r="C765" s="8" t="s">
        <v>4873</v>
      </c>
      <c r="D765" s="13">
        <v>4290</v>
      </c>
      <c r="E765" s="13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19">
        <f t="shared" si="66"/>
        <v>0.11655011655011654</v>
      </c>
      <c r="P765" s="11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3.2" x14ac:dyDescent="0.3">
      <c r="A766" s="7">
        <v>764</v>
      </c>
      <c r="B766" s="8" t="s">
        <v>765</v>
      </c>
      <c r="C766" s="8" t="s">
        <v>4874</v>
      </c>
      <c r="D766" s="13">
        <v>5000</v>
      </c>
      <c r="E766" s="13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19">
        <f t="shared" si="66"/>
        <v>0</v>
      </c>
      <c r="P766" s="11" t="e">
        <f t="shared" si="67"/>
        <v>#DIV/0!</v>
      </c>
      <c r="Q766" s="7" t="str">
        <f t="shared" si="68"/>
        <v>publishing</v>
      </c>
      <c r="R766" s="7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3.2" x14ac:dyDescent="0.3">
      <c r="A767" s="7">
        <v>765</v>
      </c>
      <c r="B767" s="8" t="s">
        <v>766</v>
      </c>
      <c r="C767" s="8" t="s">
        <v>4875</v>
      </c>
      <c r="D767" s="13">
        <v>7000</v>
      </c>
      <c r="E767" s="13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19">
        <f t="shared" si="66"/>
        <v>36.014285714285712</v>
      </c>
      <c r="P767" s="11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3.2" x14ac:dyDescent="0.3">
      <c r="A768" s="7">
        <v>766</v>
      </c>
      <c r="B768" s="8" t="s">
        <v>767</v>
      </c>
      <c r="C768" s="8" t="s">
        <v>4876</v>
      </c>
      <c r="D768" s="13">
        <v>4000</v>
      </c>
      <c r="E768" s="13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19">
        <f t="shared" si="66"/>
        <v>0</v>
      </c>
      <c r="P768" s="11" t="e">
        <f t="shared" si="67"/>
        <v>#DIV/0!</v>
      </c>
      <c r="Q768" s="7" t="str">
        <f t="shared" si="68"/>
        <v>publishing</v>
      </c>
      <c r="R768" s="7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57.6" x14ac:dyDescent="0.3">
      <c r="A769" s="7">
        <v>767</v>
      </c>
      <c r="B769" s="8" t="s">
        <v>768</v>
      </c>
      <c r="C769" s="8" t="s">
        <v>4877</v>
      </c>
      <c r="D769" s="13">
        <v>5000</v>
      </c>
      <c r="E769" s="13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19">
        <f t="shared" si="66"/>
        <v>3.54</v>
      </c>
      <c r="P769" s="11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3.2" x14ac:dyDescent="0.3">
      <c r="A770" s="7">
        <v>768</v>
      </c>
      <c r="B770" s="8" t="s">
        <v>769</v>
      </c>
      <c r="C770" s="8" t="s">
        <v>4878</v>
      </c>
      <c r="D770" s="13">
        <v>2500</v>
      </c>
      <c r="E770" s="13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19">
        <f t="shared" si="66"/>
        <v>0</v>
      </c>
      <c r="P770" s="11" t="e">
        <f t="shared" si="67"/>
        <v>#DIV/0!</v>
      </c>
      <c r="Q770" s="7" t="str">
        <f t="shared" si="68"/>
        <v>publishing</v>
      </c>
      <c r="R770" s="7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43.2" x14ac:dyDescent="0.3">
      <c r="A771" s="7">
        <v>769</v>
      </c>
      <c r="B771" s="8" t="s">
        <v>770</v>
      </c>
      <c r="C771" s="8" t="s">
        <v>4879</v>
      </c>
      <c r="D771" s="13">
        <v>4000</v>
      </c>
      <c r="E771" s="13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19">
        <f t="shared" ref="O771:O834" si="72">E771/D771*100</f>
        <v>41.4</v>
      </c>
      <c r="P771" s="11">
        <f t="shared" ref="P771:P834" si="73">E771/L771</f>
        <v>31.846153846153847</v>
      </c>
      <c r="Q771" s="7" t="str">
        <f t="shared" ref="Q771:Q834" si="74">LEFT(N771, SEARCH("/",N771,1)-1)</f>
        <v>publishing</v>
      </c>
      <c r="R771" s="7" t="str">
        <f t="shared" ref="R771:R834" si="75">RIGHT(N771,LEN(N771)-SEARCH("/",N771,1))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3.2" x14ac:dyDescent="0.3">
      <c r="A772" s="7">
        <v>770</v>
      </c>
      <c r="B772" s="8" t="s">
        <v>771</v>
      </c>
      <c r="C772" s="8" t="s">
        <v>4880</v>
      </c>
      <c r="D772" s="13">
        <v>17500</v>
      </c>
      <c r="E772" s="13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19">
        <f t="shared" si="72"/>
        <v>0</v>
      </c>
      <c r="P772" s="11" t="e">
        <f t="shared" si="73"/>
        <v>#DIV/0!</v>
      </c>
      <c r="Q772" s="7" t="str">
        <f t="shared" si="74"/>
        <v>publishing</v>
      </c>
      <c r="R772" s="7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3.2" x14ac:dyDescent="0.3">
      <c r="A773" s="7">
        <v>771</v>
      </c>
      <c r="B773" s="8" t="s">
        <v>772</v>
      </c>
      <c r="C773" s="8" t="s">
        <v>4881</v>
      </c>
      <c r="D773" s="13">
        <v>38000</v>
      </c>
      <c r="E773" s="13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19">
        <f t="shared" si="72"/>
        <v>2.6315789473684209E-2</v>
      </c>
      <c r="P773" s="11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57.6" x14ac:dyDescent="0.3">
      <c r="A774" s="7">
        <v>772</v>
      </c>
      <c r="B774" s="8" t="s">
        <v>773</v>
      </c>
      <c r="C774" s="8" t="s">
        <v>4882</v>
      </c>
      <c r="D774" s="13">
        <v>1500</v>
      </c>
      <c r="E774" s="13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19">
        <f t="shared" si="72"/>
        <v>3.3333333333333335</v>
      </c>
      <c r="P774" s="11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3.2" x14ac:dyDescent="0.3">
      <c r="A775" s="7">
        <v>773</v>
      </c>
      <c r="B775" s="8" t="s">
        <v>774</v>
      </c>
      <c r="C775" s="8" t="s">
        <v>4883</v>
      </c>
      <c r="D775" s="13">
        <v>3759</v>
      </c>
      <c r="E775" s="13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19">
        <f t="shared" si="72"/>
        <v>0.85129023676509719</v>
      </c>
      <c r="P775" s="11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3.2" x14ac:dyDescent="0.3">
      <c r="A776" s="7">
        <v>774</v>
      </c>
      <c r="B776" s="8" t="s">
        <v>775</v>
      </c>
      <c r="C776" s="8" t="s">
        <v>4884</v>
      </c>
      <c r="D776" s="13">
        <v>500</v>
      </c>
      <c r="E776" s="13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19">
        <f t="shared" si="72"/>
        <v>70.199999999999989</v>
      </c>
      <c r="P776" s="11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3.2" x14ac:dyDescent="0.3">
      <c r="A777" s="7">
        <v>775</v>
      </c>
      <c r="B777" s="8" t="s">
        <v>776</v>
      </c>
      <c r="C777" s="8" t="s">
        <v>4885</v>
      </c>
      <c r="D777" s="13">
        <v>10000</v>
      </c>
      <c r="E777" s="13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19">
        <f t="shared" si="72"/>
        <v>1.7000000000000002</v>
      </c>
      <c r="P777" s="11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3.2" x14ac:dyDescent="0.3">
      <c r="A778" s="7">
        <v>776</v>
      </c>
      <c r="B778" s="8" t="s">
        <v>777</v>
      </c>
      <c r="C778" s="8" t="s">
        <v>4886</v>
      </c>
      <c r="D778" s="13">
        <v>7000</v>
      </c>
      <c r="E778" s="13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19">
        <f t="shared" si="72"/>
        <v>51.4</v>
      </c>
      <c r="P778" s="11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3.2" x14ac:dyDescent="0.3">
      <c r="A779" s="7">
        <v>777</v>
      </c>
      <c r="B779" s="8" t="s">
        <v>778</v>
      </c>
      <c r="C779" s="8" t="s">
        <v>4887</v>
      </c>
      <c r="D779" s="13">
        <v>3000</v>
      </c>
      <c r="E779" s="13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19">
        <f t="shared" si="72"/>
        <v>0.70000000000000007</v>
      </c>
      <c r="P779" s="11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3.2" x14ac:dyDescent="0.3">
      <c r="A780" s="7">
        <v>778</v>
      </c>
      <c r="B780" s="8" t="s">
        <v>779</v>
      </c>
      <c r="C780" s="8" t="s">
        <v>4888</v>
      </c>
      <c r="D780" s="13">
        <v>500</v>
      </c>
      <c r="E780" s="13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19">
        <f t="shared" si="72"/>
        <v>0.4</v>
      </c>
      <c r="P780" s="11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43.2" x14ac:dyDescent="0.3">
      <c r="A781" s="7">
        <v>779</v>
      </c>
      <c r="B781" s="8" t="s">
        <v>780</v>
      </c>
      <c r="C781" s="8" t="s">
        <v>4889</v>
      </c>
      <c r="D781" s="13">
        <v>15000</v>
      </c>
      <c r="E781" s="13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19">
        <f t="shared" si="72"/>
        <v>2.666666666666667</v>
      </c>
      <c r="P781" s="11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28.8" x14ac:dyDescent="0.3">
      <c r="A782" s="7">
        <v>780</v>
      </c>
      <c r="B782" s="8" t="s">
        <v>781</v>
      </c>
      <c r="C782" s="8" t="s">
        <v>4890</v>
      </c>
      <c r="D782" s="13">
        <v>1000</v>
      </c>
      <c r="E782" s="13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19">
        <f t="shared" si="72"/>
        <v>104</v>
      </c>
      <c r="P782" s="11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3.2" x14ac:dyDescent="0.3">
      <c r="A783" s="7">
        <v>781</v>
      </c>
      <c r="B783" s="8" t="s">
        <v>782</v>
      </c>
      <c r="C783" s="8" t="s">
        <v>4891</v>
      </c>
      <c r="D783" s="13">
        <v>800</v>
      </c>
      <c r="E783" s="13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19">
        <f t="shared" si="72"/>
        <v>133.15375</v>
      </c>
      <c r="P783" s="11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3.2" x14ac:dyDescent="0.3">
      <c r="A784" s="7">
        <v>782</v>
      </c>
      <c r="B784" s="8" t="s">
        <v>783</v>
      </c>
      <c r="C784" s="8" t="s">
        <v>4892</v>
      </c>
      <c r="D784" s="13">
        <v>700</v>
      </c>
      <c r="E784" s="13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19">
        <f t="shared" si="72"/>
        <v>100</v>
      </c>
      <c r="P784" s="11">
        <f t="shared" si="73"/>
        <v>50</v>
      </c>
      <c r="Q784" s="7" t="str">
        <f t="shared" si="74"/>
        <v>music</v>
      </c>
      <c r="R784" s="7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3.2" x14ac:dyDescent="0.3">
      <c r="A785" s="7">
        <v>783</v>
      </c>
      <c r="B785" s="8" t="s">
        <v>784</v>
      </c>
      <c r="C785" s="8" t="s">
        <v>4893</v>
      </c>
      <c r="D785" s="13">
        <v>1500</v>
      </c>
      <c r="E785" s="13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19">
        <f t="shared" si="72"/>
        <v>148.13333333333333</v>
      </c>
      <c r="P785" s="11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3.2" x14ac:dyDescent="0.3">
      <c r="A786" s="7">
        <v>784</v>
      </c>
      <c r="B786" s="8" t="s">
        <v>785</v>
      </c>
      <c r="C786" s="8" t="s">
        <v>4894</v>
      </c>
      <c r="D786" s="13">
        <v>1000</v>
      </c>
      <c r="E786" s="13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19">
        <f t="shared" si="72"/>
        <v>102.49999999999999</v>
      </c>
      <c r="P786" s="11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3.2" x14ac:dyDescent="0.3">
      <c r="A787" s="7">
        <v>785</v>
      </c>
      <c r="B787" s="8" t="s">
        <v>786</v>
      </c>
      <c r="C787" s="8" t="s">
        <v>4895</v>
      </c>
      <c r="D787" s="13">
        <v>500</v>
      </c>
      <c r="E787" s="13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19">
        <f t="shared" si="72"/>
        <v>180.62799999999999</v>
      </c>
      <c r="P787" s="11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3.2" x14ac:dyDescent="0.3">
      <c r="A788" s="7">
        <v>786</v>
      </c>
      <c r="B788" s="8" t="s">
        <v>787</v>
      </c>
      <c r="C788" s="8" t="s">
        <v>4896</v>
      </c>
      <c r="D788" s="13">
        <v>5000</v>
      </c>
      <c r="E788" s="13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19">
        <f t="shared" si="72"/>
        <v>142.79999999999998</v>
      </c>
      <c r="P788" s="11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3.2" x14ac:dyDescent="0.3">
      <c r="A789" s="7">
        <v>787</v>
      </c>
      <c r="B789" s="8" t="s">
        <v>788</v>
      </c>
      <c r="C789" s="8" t="s">
        <v>4897</v>
      </c>
      <c r="D789" s="13">
        <v>1200</v>
      </c>
      <c r="E789" s="13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19">
        <f t="shared" si="72"/>
        <v>114.16666666666666</v>
      </c>
      <c r="P789" s="11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3.2" x14ac:dyDescent="0.3">
      <c r="A790" s="7">
        <v>788</v>
      </c>
      <c r="B790" s="8" t="s">
        <v>789</v>
      </c>
      <c r="C790" s="8" t="s">
        <v>4898</v>
      </c>
      <c r="D790" s="13">
        <v>1000</v>
      </c>
      <c r="E790" s="13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19">
        <f t="shared" si="72"/>
        <v>203.505</v>
      </c>
      <c r="P790" s="11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3.2" x14ac:dyDescent="0.3">
      <c r="A791" s="7">
        <v>789</v>
      </c>
      <c r="B791" s="8" t="s">
        <v>790</v>
      </c>
      <c r="C791" s="8" t="s">
        <v>4899</v>
      </c>
      <c r="D791" s="13">
        <v>1700</v>
      </c>
      <c r="E791" s="13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19">
        <f t="shared" si="72"/>
        <v>109.41176470588236</v>
      </c>
      <c r="P791" s="11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3.2" x14ac:dyDescent="0.3">
      <c r="A792" s="7">
        <v>790</v>
      </c>
      <c r="B792" s="8" t="s">
        <v>791</v>
      </c>
      <c r="C792" s="8" t="s">
        <v>4900</v>
      </c>
      <c r="D792" s="13">
        <v>10000</v>
      </c>
      <c r="E792" s="13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19">
        <f t="shared" si="72"/>
        <v>144.37459999999999</v>
      </c>
      <c r="P792" s="11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3.2" x14ac:dyDescent="0.3">
      <c r="A793" s="7">
        <v>791</v>
      </c>
      <c r="B793" s="8" t="s">
        <v>792</v>
      </c>
      <c r="C793" s="8" t="s">
        <v>4901</v>
      </c>
      <c r="D793" s="13">
        <v>7500</v>
      </c>
      <c r="E793" s="13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19">
        <f t="shared" si="72"/>
        <v>103.86666666666666</v>
      </c>
      <c r="P793" s="11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28.8" x14ac:dyDescent="0.3">
      <c r="A794" s="7">
        <v>792</v>
      </c>
      <c r="B794" s="8" t="s">
        <v>793</v>
      </c>
      <c r="C794" s="8" t="s">
        <v>4902</v>
      </c>
      <c r="D794" s="13">
        <v>2500</v>
      </c>
      <c r="E794" s="13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19">
        <f t="shared" si="72"/>
        <v>100.44440000000002</v>
      </c>
      <c r="P794" s="11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3.2" x14ac:dyDescent="0.3">
      <c r="A795" s="7">
        <v>793</v>
      </c>
      <c r="B795" s="8" t="s">
        <v>794</v>
      </c>
      <c r="C795" s="8" t="s">
        <v>4903</v>
      </c>
      <c r="D795" s="13">
        <v>2750</v>
      </c>
      <c r="E795" s="13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19">
        <f t="shared" si="72"/>
        <v>102.77927272727271</v>
      </c>
      <c r="P795" s="11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3.2" x14ac:dyDescent="0.3">
      <c r="A796" s="7">
        <v>794</v>
      </c>
      <c r="B796" s="8" t="s">
        <v>795</v>
      </c>
      <c r="C796" s="8" t="s">
        <v>4904</v>
      </c>
      <c r="D796" s="13">
        <v>8000</v>
      </c>
      <c r="E796" s="13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19">
        <f t="shared" si="72"/>
        <v>105.31250000000001</v>
      </c>
      <c r="P796" s="11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3.2" x14ac:dyDescent="0.3">
      <c r="A797" s="7">
        <v>795</v>
      </c>
      <c r="B797" s="8" t="s">
        <v>796</v>
      </c>
      <c r="C797" s="8" t="s">
        <v>4905</v>
      </c>
      <c r="D797" s="13">
        <v>14000</v>
      </c>
      <c r="E797" s="13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19">
        <f t="shared" si="72"/>
        <v>111.78571428571429</v>
      </c>
      <c r="P797" s="11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57.6" x14ac:dyDescent="0.3">
      <c r="A798" s="7">
        <v>796</v>
      </c>
      <c r="B798" s="8" t="s">
        <v>797</v>
      </c>
      <c r="C798" s="8" t="s">
        <v>4906</v>
      </c>
      <c r="D798" s="13">
        <v>10000</v>
      </c>
      <c r="E798" s="13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19">
        <f t="shared" si="72"/>
        <v>101.35000000000001</v>
      </c>
      <c r="P798" s="11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3.2" x14ac:dyDescent="0.3">
      <c r="A799" s="7">
        <v>797</v>
      </c>
      <c r="B799" s="8" t="s">
        <v>798</v>
      </c>
      <c r="C799" s="8" t="s">
        <v>4907</v>
      </c>
      <c r="D799" s="13">
        <v>3000</v>
      </c>
      <c r="E799" s="13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19">
        <f t="shared" si="72"/>
        <v>107.53333333333333</v>
      </c>
      <c r="P799" s="11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3.2" x14ac:dyDescent="0.3">
      <c r="A800" s="7">
        <v>798</v>
      </c>
      <c r="B800" s="8" t="s">
        <v>799</v>
      </c>
      <c r="C800" s="8" t="s">
        <v>4908</v>
      </c>
      <c r="D800" s="13">
        <v>3500</v>
      </c>
      <c r="E800" s="13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19">
        <f t="shared" si="72"/>
        <v>114.88571428571429</v>
      </c>
      <c r="P800" s="11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3.2" x14ac:dyDescent="0.3">
      <c r="A801" s="7">
        <v>799</v>
      </c>
      <c r="B801" s="8" t="s">
        <v>800</v>
      </c>
      <c r="C801" s="8" t="s">
        <v>4909</v>
      </c>
      <c r="D801" s="13">
        <v>5000</v>
      </c>
      <c r="E801" s="13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19">
        <f t="shared" si="72"/>
        <v>100.02</v>
      </c>
      <c r="P801" s="11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3.2" x14ac:dyDescent="0.3">
      <c r="A802" s="7">
        <v>800</v>
      </c>
      <c r="B802" s="8" t="s">
        <v>801</v>
      </c>
      <c r="C802" s="8" t="s">
        <v>4910</v>
      </c>
      <c r="D802" s="13">
        <v>1500</v>
      </c>
      <c r="E802" s="13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19">
        <f t="shared" si="72"/>
        <v>152.13333333333335</v>
      </c>
      <c r="P802" s="11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3.2" x14ac:dyDescent="0.3">
      <c r="A803" s="7">
        <v>801</v>
      </c>
      <c r="B803" s="8" t="s">
        <v>802</v>
      </c>
      <c r="C803" s="8" t="s">
        <v>4911</v>
      </c>
      <c r="D803" s="13">
        <v>2000</v>
      </c>
      <c r="E803" s="13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19">
        <f t="shared" si="72"/>
        <v>111.52149999999999</v>
      </c>
      <c r="P803" s="11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43.2" x14ac:dyDescent="0.3">
      <c r="A804" s="7">
        <v>802</v>
      </c>
      <c r="B804" s="8" t="s">
        <v>803</v>
      </c>
      <c r="C804" s="8" t="s">
        <v>4912</v>
      </c>
      <c r="D804" s="13">
        <v>6000</v>
      </c>
      <c r="E804" s="13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19">
        <f t="shared" si="72"/>
        <v>101.33333333333334</v>
      </c>
      <c r="P804" s="11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3.2" x14ac:dyDescent="0.3">
      <c r="A805" s="7">
        <v>803</v>
      </c>
      <c r="B805" s="8" t="s">
        <v>804</v>
      </c>
      <c r="C805" s="8" t="s">
        <v>4913</v>
      </c>
      <c r="D805" s="13">
        <v>2300</v>
      </c>
      <c r="E805" s="13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19">
        <f t="shared" si="72"/>
        <v>123.2608695652174</v>
      </c>
      <c r="P805" s="11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3.2" x14ac:dyDescent="0.3">
      <c r="A806" s="7">
        <v>804</v>
      </c>
      <c r="B806" s="8" t="s">
        <v>805</v>
      </c>
      <c r="C806" s="8" t="s">
        <v>4914</v>
      </c>
      <c r="D806" s="13">
        <v>5500</v>
      </c>
      <c r="E806" s="13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19">
        <f t="shared" si="72"/>
        <v>100</v>
      </c>
      <c r="P806" s="11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3.2" x14ac:dyDescent="0.3">
      <c r="A807" s="7">
        <v>805</v>
      </c>
      <c r="B807" s="8" t="s">
        <v>806</v>
      </c>
      <c r="C807" s="8" t="s">
        <v>4915</v>
      </c>
      <c r="D807" s="13">
        <v>3000</v>
      </c>
      <c r="E807" s="13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19">
        <f t="shared" si="72"/>
        <v>105</v>
      </c>
      <c r="P807" s="11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x14ac:dyDescent="0.3">
      <c r="A808" s="7">
        <v>806</v>
      </c>
      <c r="B808" s="8" t="s">
        <v>807</v>
      </c>
      <c r="C808" s="8" t="s">
        <v>4916</v>
      </c>
      <c r="D808" s="13">
        <v>8000</v>
      </c>
      <c r="E808" s="13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19">
        <f t="shared" si="72"/>
        <v>104.4375</v>
      </c>
      <c r="P808" s="11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28.8" x14ac:dyDescent="0.3">
      <c r="A809" s="7">
        <v>807</v>
      </c>
      <c r="B809" s="8" t="s">
        <v>808</v>
      </c>
      <c r="C809" s="8" t="s">
        <v>4917</v>
      </c>
      <c r="D809" s="13">
        <v>4000</v>
      </c>
      <c r="E809" s="13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19">
        <f t="shared" si="72"/>
        <v>105.125</v>
      </c>
      <c r="P809" s="11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3.2" x14ac:dyDescent="0.3">
      <c r="A810" s="7">
        <v>808</v>
      </c>
      <c r="B810" s="8" t="s">
        <v>809</v>
      </c>
      <c r="C810" s="8" t="s">
        <v>4918</v>
      </c>
      <c r="D810" s="13">
        <v>4500</v>
      </c>
      <c r="E810" s="13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19">
        <f t="shared" si="72"/>
        <v>100</v>
      </c>
      <c r="P810" s="11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28.8" x14ac:dyDescent="0.3">
      <c r="A811" s="7">
        <v>809</v>
      </c>
      <c r="B811" s="8" t="s">
        <v>810</v>
      </c>
      <c r="C811" s="8" t="s">
        <v>4919</v>
      </c>
      <c r="D811" s="13">
        <v>4000</v>
      </c>
      <c r="E811" s="13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19">
        <f t="shared" si="72"/>
        <v>103.77499999999999</v>
      </c>
      <c r="P811" s="11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3.2" x14ac:dyDescent="0.3">
      <c r="A812" s="7">
        <v>810</v>
      </c>
      <c r="B812" s="8" t="s">
        <v>811</v>
      </c>
      <c r="C812" s="8" t="s">
        <v>4920</v>
      </c>
      <c r="D812" s="13">
        <v>1500</v>
      </c>
      <c r="E812" s="13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19">
        <f t="shared" si="72"/>
        <v>105</v>
      </c>
      <c r="P812" s="11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8.8" x14ac:dyDescent="0.3">
      <c r="A813" s="7">
        <v>811</v>
      </c>
      <c r="B813" s="8" t="s">
        <v>812</v>
      </c>
      <c r="C813" s="8" t="s">
        <v>4921</v>
      </c>
      <c r="D813" s="13">
        <v>1000</v>
      </c>
      <c r="E813" s="13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19">
        <f t="shared" si="72"/>
        <v>104</v>
      </c>
      <c r="P813" s="11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3.2" x14ac:dyDescent="0.3">
      <c r="A814" s="7">
        <v>812</v>
      </c>
      <c r="B814" s="8" t="s">
        <v>813</v>
      </c>
      <c r="C814" s="8" t="s">
        <v>4922</v>
      </c>
      <c r="D814" s="13">
        <v>600</v>
      </c>
      <c r="E814" s="13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19">
        <f t="shared" si="72"/>
        <v>151.83333333333334</v>
      </c>
      <c r="P814" s="11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28.8" x14ac:dyDescent="0.3">
      <c r="A815" s="7">
        <v>813</v>
      </c>
      <c r="B815" s="8" t="s">
        <v>814</v>
      </c>
      <c r="C815" s="8" t="s">
        <v>4923</v>
      </c>
      <c r="D815" s="13">
        <v>1500</v>
      </c>
      <c r="E815" s="13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19">
        <f t="shared" si="72"/>
        <v>159.99600000000001</v>
      </c>
      <c r="P815" s="11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3.2" x14ac:dyDescent="0.3">
      <c r="A816" s="7">
        <v>814</v>
      </c>
      <c r="B816" s="8" t="s">
        <v>815</v>
      </c>
      <c r="C816" s="8" t="s">
        <v>4924</v>
      </c>
      <c r="D816" s="13">
        <v>1000</v>
      </c>
      <c r="E816" s="13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19">
        <f t="shared" si="72"/>
        <v>127.3</v>
      </c>
      <c r="P816" s="11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28.8" x14ac:dyDescent="0.3">
      <c r="A817" s="7">
        <v>815</v>
      </c>
      <c r="B817" s="8" t="s">
        <v>816</v>
      </c>
      <c r="C817" s="8" t="s">
        <v>4925</v>
      </c>
      <c r="D817" s="13">
        <v>4000</v>
      </c>
      <c r="E817" s="13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19">
        <f t="shared" si="72"/>
        <v>107</v>
      </c>
      <c r="P817" s="11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8.8" x14ac:dyDescent="0.3">
      <c r="A818" s="7">
        <v>816</v>
      </c>
      <c r="B818" s="8" t="s">
        <v>817</v>
      </c>
      <c r="C818" s="8" t="s">
        <v>4926</v>
      </c>
      <c r="D818" s="13">
        <v>7000</v>
      </c>
      <c r="E818" s="13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19">
        <f t="shared" si="72"/>
        <v>115.12214285714286</v>
      </c>
      <c r="P818" s="11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3.2" x14ac:dyDescent="0.3">
      <c r="A819" s="7">
        <v>817</v>
      </c>
      <c r="B819" s="8" t="s">
        <v>818</v>
      </c>
      <c r="C819" s="8" t="s">
        <v>4927</v>
      </c>
      <c r="D819" s="13">
        <v>1500</v>
      </c>
      <c r="E819" s="13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19">
        <f t="shared" si="72"/>
        <v>137.11066666666665</v>
      </c>
      <c r="P819" s="11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3.2" x14ac:dyDescent="0.3">
      <c r="A820" s="7">
        <v>818</v>
      </c>
      <c r="B820" s="8" t="s">
        <v>819</v>
      </c>
      <c r="C820" s="8" t="s">
        <v>4928</v>
      </c>
      <c r="D820" s="13">
        <v>350</v>
      </c>
      <c r="E820" s="13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19">
        <f t="shared" si="72"/>
        <v>155.71428571428572</v>
      </c>
      <c r="P820" s="11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28.8" x14ac:dyDescent="0.3">
      <c r="A821" s="7">
        <v>819</v>
      </c>
      <c r="B821" s="8" t="s">
        <v>820</v>
      </c>
      <c r="C821" s="8" t="s">
        <v>4929</v>
      </c>
      <c r="D821" s="13">
        <v>400</v>
      </c>
      <c r="E821" s="13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19">
        <f t="shared" si="72"/>
        <v>108.74999999999999</v>
      </c>
      <c r="P821" s="11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3.2" x14ac:dyDescent="0.3">
      <c r="A822" s="7">
        <v>820</v>
      </c>
      <c r="B822" s="8" t="s">
        <v>821</v>
      </c>
      <c r="C822" s="8" t="s">
        <v>4930</v>
      </c>
      <c r="D822" s="13">
        <v>2000</v>
      </c>
      <c r="E822" s="13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19">
        <f t="shared" si="72"/>
        <v>134.05000000000001</v>
      </c>
      <c r="P822" s="11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3.2" x14ac:dyDescent="0.3">
      <c r="A823" s="7">
        <v>821</v>
      </c>
      <c r="B823" s="8" t="s">
        <v>822</v>
      </c>
      <c r="C823" s="8" t="s">
        <v>4931</v>
      </c>
      <c r="D823" s="13">
        <v>17482</v>
      </c>
      <c r="E823" s="13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19">
        <f t="shared" si="72"/>
        <v>100</v>
      </c>
      <c r="P823" s="11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28.8" x14ac:dyDescent="0.3">
      <c r="A824" s="7">
        <v>822</v>
      </c>
      <c r="B824" s="8" t="s">
        <v>823</v>
      </c>
      <c r="C824" s="8" t="s">
        <v>4932</v>
      </c>
      <c r="D824" s="13">
        <v>3000</v>
      </c>
      <c r="E824" s="13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19">
        <f t="shared" si="72"/>
        <v>119.16666666666667</v>
      </c>
      <c r="P824" s="11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3.2" x14ac:dyDescent="0.3">
      <c r="A825" s="7">
        <v>823</v>
      </c>
      <c r="B825" s="8" t="s">
        <v>824</v>
      </c>
      <c r="C825" s="8" t="s">
        <v>4933</v>
      </c>
      <c r="D825" s="13">
        <v>800</v>
      </c>
      <c r="E825" s="13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19">
        <f t="shared" si="72"/>
        <v>179.5</v>
      </c>
      <c r="P825" s="11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43.2" x14ac:dyDescent="0.3">
      <c r="A826" s="7">
        <v>824</v>
      </c>
      <c r="B826" s="8" t="s">
        <v>825</v>
      </c>
      <c r="C826" s="8" t="s">
        <v>4934</v>
      </c>
      <c r="D826" s="13">
        <v>1600</v>
      </c>
      <c r="E826" s="13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19">
        <f t="shared" si="72"/>
        <v>134.38124999999999</v>
      </c>
      <c r="P826" s="11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8.8" x14ac:dyDescent="0.3">
      <c r="A827" s="7">
        <v>825</v>
      </c>
      <c r="B827" s="8" t="s">
        <v>826</v>
      </c>
      <c r="C827" s="8" t="s">
        <v>4935</v>
      </c>
      <c r="D827" s="13">
        <v>12500</v>
      </c>
      <c r="E827" s="13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19">
        <f t="shared" si="72"/>
        <v>100.43200000000002</v>
      </c>
      <c r="P827" s="11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3.2" x14ac:dyDescent="0.3">
      <c r="A828" s="7">
        <v>826</v>
      </c>
      <c r="B828" s="8" t="s">
        <v>827</v>
      </c>
      <c r="C828" s="8" t="s">
        <v>4936</v>
      </c>
      <c r="D828" s="13">
        <v>5500</v>
      </c>
      <c r="E828" s="13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19">
        <f t="shared" si="72"/>
        <v>101.45454545454547</v>
      </c>
      <c r="P828" s="11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43.2" x14ac:dyDescent="0.3">
      <c r="A829" s="7">
        <v>827</v>
      </c>
      <c r="B829" s="8" t="s">
        <v>828</v>
      </c>
      <c r="C829" s="8" t="s">
        <v>4937</v>
      </c>
      <c r="D829" s="13">
        <v>300</v>
      </c>
      <c r="E829" s="13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19">
        <f t="shared" si="72"/>
        <v>103.33333333333334</v>
      </c>
      <c r="P829" s="11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43.2" x14ac:dyDescent="0.3">
      <c r="A830" s="7">
        <v>828</v>
      </c>
      <c r="B830" s="8" t="s">
        <v>829</v>
      </c>
      <c r="C830" s="8" t="s">
        <v>4938</v>
      </c>
      <c r="D830" s="13">
        <v>1300</v>
      </c>
      <c r="E830" s="13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19">
        <f t="shared" si="72"/>
        <v>107</v>
      </c>
      <c r="P830" s="11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43.2" x14ac:dyDescent="0.3">
      <c r="A831" s="7">
        <v>829</v>
      </c>
      <c r="B831" s="8" t="s">
        <v>830</v>
      </c>
      <c r="C831" s="8" t="s">
        <v>4939</v>
      </c>
      <c r="D831" s="13">
        <v>500</v>
      </c>
      <c r="E831" s="13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19">
        <f t="shared" si="72"/>
        <v>104</v>
      </c>
      <c r="P831" s="11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3.2" x14ac:dyDescent="0.3">
      <c r="A832" s="7">
        <v>830</v>
      </c>
      <c r="B832" s="8" t="s">
        <v>831</v>
      </c>
      <c r="C832" s="8" t="s">
        <v>4940</v>
      </c>
      <c r="D832" s="13">
        <v>1800</v>
      </c>
      <c r="E832" s="13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19">
        <f t="shared" si="72"/>
        <v>107.83333333333334</v>
      </c>
      <c r="P832" s="11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28.8" x14ac:dyDescent="0.3">
      <c r="A833" s="7">
        <v>831</v>
      </c>
      <c r="B833" s="8" t="s">
        <v>832</v>
      </c>
      <c r="C833" s="8" t="s">
        <v>4941</v>
      </c>
      <c r="D833" s="13">
        <v>1500</v>
      </c>
      <c r="E833" s="13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19">
        <f t="shared" si="72"/>
        <v>233.33333333333334</v>
      </c>
      <c r="P833" s="11">
        <f t="shared" si="73"/>
        <v>175</v>
      </c>
      <c r="Q833" s="7" t="str">
        <f t="shared" si="74"/>
        <v>music</v>
      </c>
      <c r="R833" s="7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3.2" x14ac:dyDescent="0.3">
      <c r="A834" s="7">
        <v>832</v>
      </c>
      <c r="B834" s="8" t="s">
        <v>833</v>
      </c>
      <c r="C834" s="8" t="s">
        <v>4942</v>
      </c>
      <c r="D834" s="13">
        <v>15000</v>
      </c>
      <c r="E834" s="13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19">
        <f t="shared" si="72"/>
        <v>100.60706666666665</v>
      </c>
      <c r="P834" s="11">
        <f t="shared" si="73"/>
        <v>97.993896103896105</v>
      </c>
      <c r="Q834" s="7" t="str">
        <f t="shared" si="74"/>
        <v>music</v>
      </c>
      <c r="R834" s="7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3">
      <c r="A835" s="7">
        <v>833</v>
      </c>
      <c r="B835" s="8" t="s">
        <v>834</v>
      </c>
      <c r="C835" s="8" t="s">
        <v>4943</v>
      </c>
      <c r="D835" s="13">
        <v>6000</v>
      </c>
      <c r="E835" s="13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19">
        <f t="shared" ref="O835:O898" si="78">E835/D835*100</f>
        <v>101.66666666666666</v>
      </c>
      <c r="P835" s="11">
        <f t="shared" ref="P835:P898" si="79">E835/L835</f>
        <v>148.78048780487805</v>
      </c>
      <c r="Q835" s="7" t="str">
        <f t="shared" ref="Q835:Q898" si="80">LEFT(N835, SEARCH("/",N835,1)-1)</f>
        <v>music</v>
      </c>
      <c r="R835" s="7" t="str">
        <f t="shared" ref="R835:R898" si="81">RIGHT(N835,LEN(N835)-SEARCH("/",N835,1))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43.2" x14ac:dyDescent="0.3">
      <c r="A836" s="7">
        <v>834</v>
      </c>
      <c r="B836" s="8" t="s">
        <v>835</v>
      </c>
      <c r="C836" s="8" t="s">
        <v>4944</v>
      </c>
      <c r="D836" s="13">
        <v>5500</v>
      </c>
      <c r="E836" s="13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19">
        <f t="shared" si="78"/>
        <v>131.0181818181818</v>
      </c>
      <c r="P836" s="11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3.2" x14ac:dyDescent="0.3">
      <c r="A837" s="7">
        <v>835</v>
      </c>
      <c r="B837" s="8" t="s">
        <v>836</v>
      </c>
      <c r="C837" s="8" t="s">
        <v>4945</v>
      </c>
      <c r="D837" s="13">
        <v>2000</v>
      </c>
      <c r="E837" s="13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19">
        <f t="shared" si="78"/>
        <v>117.25000000000001</v>
      </c>
      <c r="P837" s="11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3">
      <c r="A838" s="7">
        <v>836</v>
      </c>
      <c r="B838" s="8" t="s">
        <v>837</v>
      </c>
      <c r="C838" s="8" t="s">
        <v>4946</v>
      </c>
      <c r="D838" s="13">
        <v>5000</v>
      </c>
      <c r="E838" s="13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19">
        <f t="shared" si="78"/>
        <v>100.93039999999999</v>
      </c>
      <c r="P838" s="11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28.8" x14ac:dyDescent="0.3">
      <c r="A839" s="7">
        <v>837</v>
      </c>
      <c r="B839" s="8" t="s">
        <v>838</v>
      </c>
      <c r="C839" s="8" t="s">
        <v>4947</v>
      </c>
      <c r="D839" s="13">
        <v>2500</v>
      </c>
      <c r="E839" s="13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19">
        <f t="shared" si="78"/>
        <v>121.8</v>
      </c>
      <c r="P839" s="11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3.2" x14ac:dyDescent="0.3">
      <c r="A840" s="7">
        <v>838</v>
      </c>
      <c r="B840" s="8" t="s">
        <v>839</v>
      </c>
      <c r="C840" s="8" t="s">
        <v>4948</v>
      </c>
      <c r="D840" s="13">
        <v>2000</v>
      </c>
      <c r="E840" s="13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19">
        <f t="shared" si="78"/>
        <v>145.4</v>
      </c>
      <c r="P840" s="11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3.2" x14ac:dyDescent="0.3">
      <c r="A841" s="7">
        <v>839</v>
      </c>
      <c r="B841" s="8" t="s">
        <v>840</v>
      </c>
      <c r="C841" s="8" t="s">
        <v>4949</v>
      </c>
      <c r="D841" s="13">
        <v>5000</v>
      </c>
      <c r="E841" s="13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19">
        <f t="shared" si="78"/>
        <v>116.61660000000001</v>
      </c>
      <c r="P841" s="11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28.8" x14ac:dyDescent="0.3">
      <c r="A842" s="7">
        <v>840</v>
      </c>
      <c r="B842" s="8" t="s">
        <v>841</v>
      </c>
      <c r="C842" s="8" t="s">
        <v>4950</v>
      </c>
      <c r="D842" s="13">
        <v>10000</v>
      </c>
      <c r="E842" s="13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19">
        <f t="shared" si="78"/>
        <v>120.4166</v>
      </c>
      <c r="P842" s="11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3.2" x14ac:dyDescent="0.3">
      <c r="A843" s="7">
        <v>841</v>
      </c>
      <c r="B843" s="8" t="s">
        <v>842</v>
      </c>
      <c r="C843" s="8" t="s">
        <v>4951</v>
      </c>
      <c r="D843" s="13">
        <v>5000</v>
      </c>
      <c r="E843" s="13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19">
        <f t="shared" si="78"/>
        <v>101.32000000000001</v>
      </c>
      <c r="P843" s="11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3.2" x14ac:dyDescent="0.3">
      <c r="A844" s="7">
        <v>842</v>
      </c>
      <c r="B844" s="8" t="s">
        <v>843</v>
      </c>
      <c r="C844" s="8" t="s">
        <v>4952</v>
      </c>
      <c r="D844" s="13">
        <v>2500</v>
      </c>
      <c r="E844" s="13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19">
        <f t="shared" si="78"/>
        <v>104.32</v>
      </c>
      <c r="P844" s="11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3.2" x14ac:dyDescent="0.3">
      <c r="A845" s="7">
        <v>843</v>
      </c>
      <c r="B845" s="8" t="s">
        <v>844</v>
      </c>
      <c r="C845" s="8" t="s">
        <v>4953</v>
      </c>
      <c r="D845" s="13">
        <v>3000</v>
      </c>
      <c r="E845" s="13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19">
        <f t="shared" si="78"/>
        <v>267.13333333333333</v>
      </c>
      <c r="P845" s="11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43.2" x14ac:dyDescent="0.3">
      <c r="A846" s="7">
        <v>844</v>
      </c>
      <c r="B846" s="8" t="s">
        <v>845</v>
      </c>
      <c r="C846" s="8" t="s">
        <v>4954</v>
      </c>
      <c r="D846" s="13">
        <v>3000</v>
      </c>
      <c r="E846" s="13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19">
        <f t="shared" si="78"/>
        <v>194.13333333333333</v>
      </c>
      <c r="P846" s="11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3.2" x14ac:dyDescent="0.3">
      <c r="A847" s="7">
        <v>845</v>
      </c>
      <c r="B847" s="8" t="s">
        <v>846</v>
      </c>
      <c r="C847" s="8" t="s">
        <v>4955</v>
      </c>
      <c r="D847" s="13">
        <v>5000</v>
      </c>
      <c r="E847" s="13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19">
        <f t="shared" si="78"/>
        <v>120.3802</v>
      </c>
      <c r="P847" s="11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3.2" x14ac:dyDescent="0.3">
      <c r="A848" s="7">
        <v>846</v>
      </c>
      <c r="B848" s="8" t="s">
        <v>847</v>
      </c>
      <c r="C848" s="8" t="s">
        <v>4956</v>
      </c>
      <c r="D848" s="13">
        <v>1100</v>
      </c>
      <c r="E848" s="13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19">
        <f t="shared" si="78"/>
        <v>122.00090909090908</v>
      </c>
      <c r="P848" s="11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x14ac:dyDescent="0.3">
      <c r="A849" s="7">
        <v>847</v>
      </c>
      <c r="B849" s="8" t="s">
        <v>848</v>
      </c>
      <c r="C849" s="8" t="s">
        <v>4957</v>
      </c>
      <c r="D849" s="13">
        <v>10</v>
      </c>
      <c r="E849" s="13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19">
        <f t="shared" si="78"/>
        <v>100</v>
      </c>
      <c r="P849" s="11">
        <f t="shared" si="79"/>
        <v>10</v>
      </c>
      <c r="Q849" s="7" t="str">
        <f t="shared" si="80"/>
        <v>music</v>
      </c>
      <c r="R849" s="7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3.2" x14ac:dyDescent="0.3">
      <c r="A850" s="7">
        <v>848</v>
      </c>
      <c r="B850" s="8" t="s">
        <v>849</v>
      </c>
      <c r="C850" s="8" t="s">
        <v>4958</v>
      </c>
      <c r="D850" s="13">
        <v>300</v>
      </c>
      <c r="E850" s="13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19">
        <f t="shared" si="78"/>
        <v>100</v>
      </c>
      <c r="P850" s="11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57.6" x14ac:dyDescent="0.3">
      <c r="A851" s="7">
        <v>849</v>
      </c>
      <c r="B851" s="8" t="s">
        <v>850</v>
      </c>
      <c r="C851" s="8" t="s">
        <v>4959</v>
      </c>
      <c r="D851" s="13">
        <v>4000</v>
      </c>
      <c r="E851" s="13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19">
        <f t="shared" si="78"/>
        <v>119.9</v>
      </c>
      <c r="P851" s="11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3.2" x14ac:dyDescent="0.3">
      <c r="A852" s="7">
        <v>850</v>
      </c>
      <c r="B852" s="8" t="s">
        <v>851</v>
      </c>
      <c r="C852" s="8" t="s">
        <v>4960</v>
      </c>
      <c r="D852" s="13">
        <v>4000</v>
      </c>
      <c r="E852" s="13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19">
        <f t="shared" si="78"/>
        <v>155.17499999999998</v>
      </c>
      <c r="P852" s="11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28.8" x14ac:dyDescent="0.3">
      <c r="A853" s="7">
        <v>851</v>
      </c>
      <c r="B853" s="8" t="s">
        <v>852</v>
      </c>
      <c r="C853" s="8" t="s">
        <v>4961</v>
      </c>
      <c r="D853" s="13">
        <v>2000</v>
      </c>
      <c r="E853" s="13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19">
        <f t="shared" si="78"/>
        <v>130.44999999999999</v>
      </c>
      <c r="P853" s="11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28.8" x14ac:dyDescent="0.3">
      <c r="A854" s="7">
        <v>852</v>
      </c>
      <c r="B854" s="8" t="s">
        <v>853</v>
      </c>
      <c r="C854" s="8" t="s">
        <v>4962</v>
      </c>
      <c r="D854" s="13">
        <v>3500</v>
      </c>
      <c r="E854" s="13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19">
        <f t="shared" si="78"/>
        <v>104.97142857142859</v>
      </c>
      <c r="P854" s="11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3.2" x14ac:dyDescent="0.3">
      <c r="A855" s="7">
        <v>853</v>
      </c>
      <c r="B855" s="8" t="s">
        <v>854</v>
      </c>
      <c r="C855" s="8" t="s">
        <v>4963</v>
      </c>
      <c r="D855" s="13">
        <v>300</v>
      </c>
      <c r="E855" s="13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19">
        <f t="shared" si="78"/>
        <v>100</v>
      </c>
      <c r="P855" s="11">
        <f t="shared" si="79"/>
        <v>30</v>
      </c>
      <c r="Q855" s="7" t="str">
        <f t="shared" si="80"/>
        <v>music</v>
      </c>
      <c r="R855" s="7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28.8" x14ac:dyDescent="0.3">
      <c r="A856" s="7">
        <v>854</v>
      </c>
      <c r="B856" s="8" t="s">
        <v>855</v>
      </c>
      <c r="C856" s="8" t="s">
        <v>4964</v>
      </c>
      <c r="D856" s="13">
        <v>27800</v>
      </c>
      <c r="E856" s="13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19">
        <f t="shared" si="78"/>
        <v>118.2205035971223</v>
      </c>
      <c r="P856" s="11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8.8" x14ac:dyDescent="0.3">
      <c r="A857" s="7">
        <v>855</v>
      </c>
      <c r="B857" s="8" t="s">
        <v>856</v>
      </c>
      <c r="C857" s="8" t="s">
        <v>4965</v>
      </c>
      <c r="D857" s="13">
        <v>1450</v>
      </c>
      <c r="E857" s="13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19">
        <f t="shared" si="78"/>
        <v>103.44827586206897</v>
      </c>
      <c r="P857" s="11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43.2" x14ac:dyDescent="0.3">
      <c r="A858" s="7">
        <v>856</v>
      </c>
      <c r="B858" s="8" t="s">
        <v>857</v>
      </c>
      <c r="C858" s="8" t="s">
        <v>4966</v>
      </c>
      <c r="D858" s="13">
        <v>250</v>
      </c>
      <c r="E858" s="13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19">
        <f t="shared" si="78"/>
        <v>218.00000000000003</v>
      </c>
      <c r="P858" s="11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28.8" x14ac:dyDescent="0.3">
      <c r="A859" s="7">
        <v>857</v>
      </c>
      <c r="B859" s="8" t="s">
        <v>858</v>
      </c>
      <c r="C859" s="8" t="s">
        <v>4967</v>
      </c>
      <c r="D859" s="13">
        <v>1200</v>
      </c>
      <c r="E859" s="13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19">
        <f t="shared" si="78"/>
        <v>100</v>
      </c>
      <c r="P859" s="11">
        <f t="shared" si="79"/>
        <v>50</v>
      </c>
      <c r="Q859" s="7" t="str">
        <f t="shared" si="80"/>
        <v>music</v>
      </c>
      <c r="R859" s="7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3.2" x14ac:dyDescent="0.3">
      <c r="A860" s="7">
        <v>858</v>
      </c>
      <c r="B860" s="8" t="s">
        <v>859</v>
      </c>
      <c r="C860" s="8" t="s">
        <v>4968</v>
      </c>
      <c r="D860" s="13">
        <v>1200</v>
      </c>
      <c r="E860" s="13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19">
        <f t="shared" si="78"/>
        <v>144.00583333333333</v>
      </c>
      <c r="P860" s="11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28.8" x14ac:dyDescent="0.3">
      <c r="A861" s="7">
        <v>859</v>
      </c>
      <c r="B861" s="8" t="s">
        <v>860</v>
      </c>
      <c r="C861" s="8" t="s">
        <v>4969</v>
      </c>
      <c r="D861" s="13">
        <v>4000</v>
      </c>
      <c r="E861" s="13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19">
        <f t="shared" si="78"/>
        <v>104.67500000000001</v>
      </c>
      <c r="P861" s="11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3.2" x14ac:dyDescent="0.3">
      <c r="A862" s="7">
        <v>860</v>
      </c>
      <c r="B862" s="8" t="s">
        <v>861</v>
      </c>
      <c r="C862" s="8" t="s">
        <v>4970</v>
      </c>
      <c r="D862" s="13">
        <v>14000</v>
      </c>
      <c r="E862" s="13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19">
        <f t="shared" si="78"/>
        <v>18.142857142857142</v>
      </c>
      <c r="P862" s="11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3.2" x14ac:dyDescent="0.3">
      <c r="A863" s="7">
        <v>861</v>
      </c>
      <c r="B863" s="8" t="s">
        <v>862</v>
      </c>
      <c r="C863" s="8" t="s">
        <v>4971</v>
      </c>
      <c r="D863" s="13">
        <v>4500</v>
      </c>
      <c r="E863" s="13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19">
        <f t="shared" si="78"/>
        <v>2.2444444444444445</v>
      </c>
      <c r="P863" s="11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3.2" x14ac:dyDescent="0.3">
      <c r="A864" s="7">
        <v>862</v>
      </c>
      <c r="B864" s="8" t="s">
        <v>863</v>
      </c>
      <c r="C864" s="8" t="s">
        <v>4972</v>
      </c>
      <c r="D864" s="13">
        <v>50000</v>
      </c>
      <c r="E864" s="13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19">
        <f t="shared" si="78"/>
        <v>0.33999999999999997</v>
      </c>
      <c r="P864" s="11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28.8" x14ac:dyDescent="0.3">
      <c r="A865" s="7">
        <v>863</v>
      </c>
      <c r="B865" s="8" t="s">
        <v>864</v>
      </c>
      <c r="C865" s="8" t="s">
        <v>4973</v>
      </c>
      <c r="D865" s="13">
        <v>2000</v>
      </c>
      <c r="E865" s="13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19">
        <f t="shared" si="78"/>
        <v>4.5</v>
      </c>
      <c r="P865" s="11">
        <f t="shared" si="79"/>
        <v>18</v>
      </c>
      <c r="Q865" s="7" t="str">
        <f t="shared" si="80"/>
        <v>music</v>
      </c>
      <c r="R865" s="7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3.2" x14ac:dyDescent="0.3">
      <c r="A866" s="7">
        <v>864</v>
      </c>
      <c r="B866" s="8" t="s">
        <v>865</v>
      </c>
      <c r="C866" s="8" t="s">
        <v>4974</v>
      </c>
      <c r="D866" s="13">
        <v>6500</v>
      </c>
      <c r="E866" s="13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19">
        <f t="shared" si="78"/>
        <v>41.53846153846154</v>
      </c>
      <c r="P866" s="11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3.2" x14ac:dyDescent="0.3">
      <c r="A867" s="7">
        <v>865</v>
      </c>
      <c r="B867" s="8" t="s">
        <v>866</v>
      </c>
      <c r="C867" s="8" t="s">
        <v>4975</v>
      </c>
      <c r="D867" s="13">
        <v>2200</v>
      </c>
      <c r="E867" s="13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19">
        <f t="shared" si="78"/>
        <v>2.0454545454545454</v>
      </c>
      <c r="P867" s="11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3.2" x14ac:dyDescent="0.3">
      <c r="A868" s="7">
        <v>866</v>
      </c>
      <c r="B868" s="8" t="s">
        <v>867</v>
      </c>
      <c r="C868" s="8" t="s">
        <v>4976</v>
      </c>
      <c r="D868" s="13">
        <v>3500</v>
      </c>
      <c r="E868" s="13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19">
        <f t="shared" si="78"/>
        <v>18.285714285714285</v>
      </c>
      <c r="P868" s="11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3.2" x14ac:dyDescent="0.3">
      <c r="A869" s="7">
        <v>867</v>
      </c>
      <c r="B869" s="8" t="s">
        <v>868</v>
      </c>
      <c r="C869" s="8" t="s">
        <v>4977</v>
      </c>
      <c r="D869" s="13">
        <v>5000</v>
      </c>
      <c r="E869" s="13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19">
        <f t="shared" si="78"/>
        <v>24.02</v>
      </c>
      <c r="P869" s="11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57.6" x14ac:dyDescent="0.3">
      <c r="A870" s="7">
        <v>868</v>
      </c>
      <c r="B870" s="8" t="s">
        <v>869</v>
      </c>
      <c r="C870" s="8" t="s">
        <v>4978</v>
      </c>
      <c r="D870" s="13">
        <v>45000</v>
      </c>
      <c r="E870" s="13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19">
        <f t="shared" si="78"/>
        <v>0.1111111111111111</v>
      </c>
      <c r="P870" s="11">
        <f t="shared" si="79"/>
        <v>50</v>
      </c>
      <c r="Q870" s="7" t="str">
        <f t="shared" si="80"/>
        <v>music</v>
      </c>
      <c r="R870" s="7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43.2" x14ac:dyDescent="0.3">
      <c r="A871" s="7">
        <v>869</v>
      </c>
      <c r="B871" s="8" t="s">
        <v>870</v>
      </c>
      <c r="C871" s="8" t="s">
        <v>4979</v>
      </c>
      <c r="D871" s="13">
        <v>8800</v>
      </c>
      <c r="E871" s="13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19">
        <f t="shared" si="78"/>
        <v>11.818181818181818</v>
      </c>
      <c r="P871" s="11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3.2" x14ac:dyDescent="0.3">
      <c r="A872" s="7">
        <v>870</v>
      </c>
      <c r="B872" s="8" t="s">
        <v>871</v>
      </c>
      <c r="C872" s="8" t="s">
        <v>4980</v>
      </c>
      <c r="D872" s="13">
        <v>20000</v>
      </c>
      <c r="E872" s="13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19">
        <f t="shared" si="78"/>
        <v>0.31</v>
      </c>
      <c r="P872" s="11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3.2" x14ac:dyDescent="0.3">
      <c r="A873" s="7">
        <v>871</v>
      </c>
      <c r="B873" s="8" t="s">
        <v>872</v>
      </c>
      <c r="C873" s="8" t="s">
        <v>4981</v>
      </c>
      <c r="D873" s="13">
        <v>6000</v>
      </c>
      <c r="E873" s="13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19">
        <f t="shared" si="78"/>
        <v>5.416666666666667</v>
      </c>
      <c r="P873" s="11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3.2" x14ac:dyDescent="0.3">
      <c r="A874" s="7">
        <v>872</v>
      </c>
      <c r="B874" s="8" t="s">
        <v>873</v>
      </c>
      <c r="C874" s="8" t="s">
        <v>4982</v>
      </c>
      <c r="D874" s="13">
        <v>8000</v>
      </c>
      <c r="E874" s="13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19">
        <f t="shared" si="78"/>
        <v>0.8125</v>
      </c>
      <c r="P874" s="11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28.8" x14ac:dyDescent="0.3">
      <c r="A875" s="7">
        <v>873</v>
      </c>
      <c r="B875" s="8" t="s">
        <v>874</v>
      </c>
      <c r="C875" s="8" t="s">
        <v>4983</v>
      </c>
      <c r="D875" s="13">
        <v>3500</v>
      </c>
      <c r="E875" s="13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19">
        <f t="shared" si="78"/>
        <v>1.2857142857142856</v>
      </c>
      <c r="P875" s="11">
        <f t="shared" si="79"/>
        <v>9</v>
      </c>
      <c r="Q875" s="7" t="str">
        <f t="shared" si="80"/>
        <v>music</v>
      </c>
      <c r="R875" s="7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43.2" x14ac:dyDescent="0.3">
      <c r="A876" s="7">
        <v>874</v>
      </c>
      <c r="B876" s="8" t="s">
        <v>875</v>
      </c>
      <c r="C876" s="8" t="s">
        <v>4984</v>
      </c>
      <c r="D876" s="13">
        <v>3000</v>
      </c>
      <c r="E876" s="13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19">
        <f t="shared" si="78"/>
        <v>24.333333333333336</v>
      </c>
      <c r="P876" s="11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43.2" x14ac:dyDescent="0.3">
      <c r="A877" s="7">
        <v>875</v>
      </c>
      <c r="B877" s="8" t="s">
        <v>876</v>
      </c>
      <c r="C877" s="8" t="s">
        <v>4985</v>
      </c>
      <c r="D877" s="13">
        <v>5000</v>
      </c>
      <c r="E877" s="13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19">
        <f t="shared" si="78"/>
        <v>0</v>
      </c>
      <c r="P877" s="11" t="e">
        <f t="shared" si="79"/>
        <v>#DIV/0!</v>
      </c>
      <c r="Q877" s="7" t="str">
        <f t="shared" si="80"/>
        <v>music</v>
      </c>
      <c r="R877" s="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28.8" x14ac:dyDescent="0.3">
      <c r="A878" s="7">
        <v>876</v>
      </c>
      <c r="B878" s="8" t="s">
        <v>877</v>
      </c>
      <c r="C878" s="8" t="s">
        <v>4986</v>
      </c>
      <c r="D878" s="13">
        <v>3152</v>
      </c>
      <c r="E878" s="13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19">
        <f t="shared" si="78"/>
        <v>40.799492385786799</v>
      </c>
      <c r="P878" s="11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3.2" x14ac:dyDescent="0.3">
      <c r="A879" s="7">
        <v>877</v>
      </c>
      <c r="B879" s="8" t="s">
        <v>878</v>
      </c>
      <c r="C879" s="8" t="s">
        <v>4987</v>
      </c>
      <c r="D879" s="13">
        <v>2000</v>
      </c>
      <c r="E879" s="13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19">
        <f t="shared" si="78"/>
        <v>67.55</v>
      </c>
      <c r="P879" s="11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3.2" x14ac:dyDescent="0.3">
      <c r="A880" s="7">
        <v>878</v>
      </c>
      <c r="B880" s="8" t="s">
        <v>879</v>
      </c>
      <c r="C880" s="8" t="s">
        <v>4988</v>
      </c>
      <c r="D880" s="13">
        <v>5000</v>
      </c>
      <c r="E880" s="13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19">
        <f t="shared" si="78"/>
        <v>1.3</v>
      </c>
      <c r="P880" s="11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3.2" x14ac:dyDescent="0.3">
      <c r="A881" s="7">
        <v>879</v>
      </c>
      <c r="B881" s="8" t="s">
        <v>880</v>
      </c>
      <c r="C881" s="8" t="s">
        <v>4989</v>
      </c>
      <c r="D881" s="13">
        <v>2100</v>
      </c>
      <c r="E881" s="13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19">
        <f t="shared" si="78"/>
        <v>30.666666666666664</v>
      </c>
      <c r="P881" s="11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3.2" x14ac:dyDescent="0.3">
      <c r="A882" s="7">
        <v>880</v>
      </c>
      <c r="B882" s="8" t="s">
        <v>881</v>
      </c>
      <c r="C882" s="8" t="s">
        <v>4990</v>
      </c>
      <c r="D882" s="13">
        <v>3780</v>
      </c>
      <c r="E882" s="13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19">
        <f t="shared" si="78"/>
        <v>2.9894179894179893</v>
      </c>
      <c r="P882" s="11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3.2" x14ac:dyDescent="0.3">
      <c r="A883" s="7">
        <v>881</v>
      </c>
      <c r="B883" s="8" t="s">
        <v>882</v>
      </c>
      <c r="C883" s="8" t="s">
        <v>4991</v>
      </c>
      <c r="D883" s="13">
        <v>3750</v>
      </c>
      <c r="E883" s="13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19">
        <f t="shared" si="78"/>
        <v>0.8</v>
      </c>
      <c r="P883" s="11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3.2" x14ac:dyDescent="0.3">
      <c r="A884" s="7">
        <v>882</v>
      </c>
      <c r="B884" s="8" t="s">
        <v>883</v>
      </c>
      <c r="C884" s="8" t="s">
        <v>4992</v>
      </c>
      <c r="D884" s="13">
        <v>1500</v>
      </c>
      <c r="E884" s="13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19">
        <f t="shared" si="78"/>
        <v>20.133333333333333</v>
      </c>
      <c r="P884" s="11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43.2" x14ac:dyDescent="0.3">
      <c r="A885" s="7">
        <v>883</v>
      </c>
      <c r="B885" s="8" t="s">
        <v>884</v>
      </c>
      <c r="C885" s="8" t="s">
        <v>4993</v>
      </c>
      <c r="D885" s="13">
        <v>5000</v>
      </c>
      <c r="E885" s="13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19">
        <f t="shared" si="78"/>
        <v>40.020000000000003</v>
      </c>
      <c r="P885" s="11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3.2" x14ac:dyDescent="0.3">
      <c r="A886" s="7">
        <v>884</v>
      </c>
      <c r="B886" s="8" t="s">
        <v>885</v>
      </c>
      <c r="C886" s="8" t="s">
        <v>4994</v>
      </c>
      <c r="D886" s="13">
        <v>2000</v>
      </c>
      <c r="E886" s="13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19">
        <f t="shared" si="78"/>
        <v>1</v>
      </c>
      <c r="P886" s="11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3.2" x14ac:dyDescent="0.3">
      <c r="A887" s="7">
        <v>885</v>
      </c>
      <c r="B887" s="8" t="s">
        <v>886</v>
      </c>
      <c r="C887" s="8" t="s">
        <v>4995</v>
      </c>
      <c r="D887" s="13">
        <v>1000</v>
      </c>
      <c r="E887" s="13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19">
        <f t="shared" si="78"/>
        <v>75</v>
      </c>
      <c r="P887" s="11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3.2" x14ac:dyDescent="0.3">
      <c r="A888" s="7">
        <v>886</v>
      </c>
      <c r="B888" s="8" t="s">
        <v>887</v>
      </c>
      <c r="C888" s="8" t="s">
        <v>4996</v>
      </c>
      <c r="D888" s="13">
        <v>500</v>
      </c>
      <c r="E888" s="13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19">
        <f t="shared" si="78"/>
        <v>41</v>
      </c>
      <c r="P888" s="11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3.2" x14ac:dyDescent="0.3">
      <c r="A889" s="7">
        <v>887</v>
      </c>
      <c r="B889" s="8" t="s">
        <v>888</v>
      </c>
      <c r="C889" s="8" t="s">
        <v>4997</v>
      </c>
      <c r="D889" s="13">
        <v>1000</v>
      </c>
      <c r="E889" s="13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19">
        <f t="shared" si="78"/>
        <v>0</v>
      </c>
      <c r="P889" s="11" t="e">
        <f t="shared" si="79"/>
        <v>#DIV/0!</v>
      </c>
      <c r="Q889" s="7" t="str">
        <f t="shared" si="80"/>
        <v>music</v>
      </c>
      <c r="R889" s="7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43.2" x14ac:dyDescent="0.3">
      <c r="A890" s="7">
        <v>888</v>
      </c>
      <c r="B890" s="8" t="s">
        <v>889</v>
      </c>
      <c r="C890" s="8" t="s">
        <v>4998</v>
      </c>
      <c r="D890" s="13">
        <v>1000</v>
      </c>
      <c r="E890" s="13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19">
        <f t="shared" si="78"/>
        <v>7.1999999999999993</v>
      </c>
      <c r="P890" s="11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3.2" x14ac:dyDescent="0.3">
      <c r="A891" s="7">
        <v>889</v>
      </c>
      <c r="B891" s="8" t="s">
        <v>890</v>
      </c>
      <c r="C891" s="8" t="s">
        <v>4999</v>
      </c>
      <c r="D891" s="13">
        <v>25000</v>
      </c>
      <c r="E891" s="13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19">
        <f t="shared" si="78"/>
        <v>9.4412800000000008</v>
      </c>
      <c r="P891" s="11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43.2" x14ac:dyDescent="0.3">
      <c r="A892" s="7">
        <v>890</v>
      </c>
      <c r="B892" s="8" t="s">
        <v>891</v>
      </c>
      <c r="C892" s="8" t="s">
        <v>5000</v>
      </c>
      <c r="D892" s="13">
        <v>3000</v>
      </c>
      <c r="E892" s="13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19">
        <f t="shared" si="78"/>
        <v>4.1666666666666661</v>
      </c>
      <c r="P892" s="11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3.2" x14ac:dyDescent="0.3">
      <c r="A893" s="7">
        <v>891</v>
      </c>
      <c r="B893" s="8" t="s">
        <v>892</v>
      </c>
      <c r="C893" s="8" t="s">
        <v>5001</v>
      </c>
      <c r="D893" s="13">
        <v>8000</v>
      </c>
      <c r="E893" s="13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19">
        <f t="shared" si="78"/>
        <v>3.25</v>
      </c>
      <c r="P893" s="11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3.2" x14ac:dyDescent="0.3">
      <c r="A894" s="7">
        <v>892</v>
      </c>
      <c r="B894" s="8" t="s">
        <v>893</v>
      </c>
      <c r="C894" s="8" t="s">
        <v>5002</v>
      </c>
      <c r="D894" s="13">
        <v>6000</v>
      </c>
      <c r="E894" s="13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19">
        <f t="shared" si="78"/>
        <v>40.75</v>
      </c>
      <c r="P894" s="11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3.2" x14ac:dyDescent="0.3">
      <c r="A895" s="7">
        <v>893</v>
      </c>
      <c r="B895" s="8" t="s">
        <v>894</v>
      </c>
      <c r="C895" s="8" t="s">
        <v>5003</v>
      </c>
      <c r="D895" s="13">
        <v>2000</v>
      </c>
      <c r="E895" s="13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19">
        <f t="shared" si="78"/>
        <v>10</v>
      </c>
      <c r="P895" s="11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3.2" x14ac:dyDescent="0.3">
      <c r="A896" s="7">
        <v>894</v>
      </c>
      <c r="B896" s="8" t="s">
        <v>895</v>
      </c>
      <c r="C896" s="8" t="s">
        <v>5004</v>
      </c>
      <c r="D896" s="13">
        <v>20000</v>
      </c>
      <c r="E896" s="13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19">
        <f t="shared" si="78"/>
        <v>39.17</v>
      </c>
      <c r="P896" s="11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3.2" x14ac:dyDescent="0.3">
      <c r="A897" s="7">
        <v>895</v>
      </c>
      <c r="B897" s="8" t="s">
        <v>896</v>
      </c>
      <c r="C897" s="8" t="s">
        <v>5005</v>
      </c>
      <c r="D897" s="13">
        <v>8000</v>
      </c>
      <c r="E897" s="13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19">
        <f t="shared" si="78"/>
        <v>2.4375</v>
      </c>
      <c r="P897" s="11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3.2" x14ac:dyDescent="0.3">
      <c r="A898" s="7">
        <v>896</v>
      </c>
      <c r="B898" s="8" t="s">
        <v>897</v>
      </c>
      <c r="C898" s="8" t="s">
        <v>5006</v>
      </c>
      <c r="D898" s="13">
        <v>8000</v>
      </c>
      <c r="E898" s="13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19">
        <f t="shared" si="78"/>
        <v>40</v>
      </c>
      <c r="P898" s="11">
        <f t="shared" si="79"/>
        <v>44.444444444444443</v>
      </c>
      <c r="Q898" s="7" t="str">
        <f t="shared" si="80"/>
        <v>music</v>
      </c>
      <c r="R898" s="7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3.2" x14ac:dyDescent="0.3">
      <c r="A899" s="7">
        <v>897</v>
      </c>
      <c r="B899" s="8" t="s">
        <v>898</v>
      </c>
      <c r="C899" s="8" t="s">
        <v>5007</v>
      </c>
      <c r="D899" s="13">
        <v>3000</v>
      </c>
      <c r="E899" s="13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19">
        <f t="shared" ref="O899:O962" si="84">E899/D899*100</f>
        <v>0</v>
      </c>
      <c r="P899" s="11" t="e">
        <f t="shared" ref="P899:P962" si="85">E899/L899</f>
        <v>#DIV/0!</v>
      </c>
      <c r="Q899" s="7" t="str">
        <f t="shared" ref="Q899:Q962" si="86">LEFT(N899, SEARCH("/",N899,1)-1)</f>
        <v>music</v>
      </c>
      <c r="R899" s="7" t="str">
        <f t="shared" ref="R899:R962" si="87">RIGHT(N899,LEN(N899)-SEARCH("/",N899,1))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3.2" x14ac:dyDescent="0.3">
      <c r="A900" s="7">
        <v>898</v>
      </c>
      <c r="B900" s="8" t="s">
        <v>899</v>
      </c>
      <c r="C900" s="8" t="s">
        <v>5008</v>
      </c>
      <c r="D900" s="13">
        <v>2500</v>
      </c>
      <c r="E900" s="13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19">
        <f t="shared" si="84"/>
        <v>2.8000000000000003</v>
      </c>
      <c r="P900" s="11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3.2" x14ac:dyDescent="0.3">
      <c r="A901" s="7">
        <v>899</v>
      </c>
      <c r="B901" s="8" t="s">
        <v>900</v>
      </c>
      <c r="C901" s="8" t="s">
        <v>5009</v>
      </c>
      <c r="D901" s="13">
        <v>750</v>
      </c>
      <c r="E901" s="13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19">
        <f t="shared" si="84"/>
        <v>37.333333333333336</v>
      </c>
      <c r="P901" s="11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28.8" x14ac:dyDescent="0.3">
      <c r="A902" s="7">
        <v>900</v>
      </c>
      <c r="B902" s="8" t="s">
        <v>901</v>
      </c>
      <c r="C902" s="8" t="s">
        <v>5010</v>
      </c>
      <c r="D902" s="13">
        <v>5000</v>
      </c>
      <c r="E902" s="13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19">
        <f t="shared" si="84"/>
        <v>0.42</v>
      </c>
      <c r="P902" s="11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57.6" x14ac:dyDescent="0.3">
      <c r="A903" s="7">
        <v>901</v>
      </c>
      <c r="B903" s="8" t="s">
        <v>902</v>
      </c>
      <c r="C903" s="8" t="s">
        <v>5011</v>
      </c>
      <c r="D903" s="13">
        <v>6500</v>
      </c>
      <c r="E903" s="13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19">
        <f t="shared" si="84"/>
        <v>0</v>
      </c>
      <c r="P903" s="11" t="e">
        <f t="shared" si="85"/>
        <v>#DIV/0!</v>
      </c>
      <c r="Q903" s="7" t="str">
        <f t="shared" si="86"/>
        <v>music</v>
      </c>
      <c r="R903" s="7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57.6" x14ac:dyDescent="0.3">
      <c r="A904" s="7">
        <v>902</v>
      </c>
      <c r="B904" s="8" t="s">
        <v>903</v>
      </c>
      <c r="C904" s="8" t="s">
        <v>5012</v>
      </c>
      <c r="D904" s="13">
        <v>30000</v>
      </c>
      <c r="E904" s="13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19">
        <f t="shared" si="84"/>
        <v>0.3</v>
      </c>
      <c r="P904" s="11">
        <f t="shared" si="85"/>
        <v>30</v>
      </c>
      <c r="Q904" s="7" t="str">
        <f t="shared" si="86"/>
        <v>music</v>
      </c>
      <c r="R904" s="7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3.2" x14ac:dyDescent="0.3">
      <c r="A905" s="7">
        <v>903</v>
      </c>
      <c r="B905" s="8" t="s">
        <v>904</v>
      </c>
      <c r="C905" s="8" t="s">
        <v>5013</v>
      </c>
      <c r="D905" s="13">
        <v>5000</v>
      </c>
      <c r="E905" s="13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19">
        <f t="shared" si="84"/>
        <v>3.2</v>
      </c>
      <c r="P905" s="11">
        <f t="shared" si="85"/>
        <v>40</v>
      </c>
      <c r="Q905" s="7" t="str">
        <f t="shared" si="86"/>
        <v>music</v>
      </c>
      <c r="R905" s="7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3.2" x14ac:dyDescent="0.3">
      <c r="A906" s="7">
        <v>904</v>
      </c>
      <c r="B906" s="8" t="s">
        <v>905</v>
      </c>
      <c r="C906" s="8" t="s">
        <v>5014</v>
      </c>
      <c r="D906" s="13">
        <v>50000</v>
      </c>
      <c r="E906" s="13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19">
        <f t="shared" si="84"/>
        <v>0.30199999999999999</v>
      </c>
      <c r="P906" s="11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3.2" x14ac:dyDescent="0.3">
      <c r="A907" s="7">
        <v>905</v>
      </c>
      <c r="B907" s="8" t="s">
        <v>906</v>
      </c>
      <c r="C907" s="8" t="s">
        <v>5015</v>
      </c>
      <c r="D907" s="13">
        <v>6500</v>
      </c>
      <c r="E907" s="13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19">
        <f t="shared" si="84"/>
        <v>3.0153846153846153</v>
      </c>
      <c r="P907" s="11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28.8" x14ac:dyDescent="0.3">
      <c r="A908" s="7">
        <v>906</v>
      </c>
      <c r="B908" s="8" t="s">
        <v>907</v>
      </c>
      <c r="C908" s="8" t="s">
        <v>5016</v>
      </c>
      <c r="D908" s="13">
        <v>15000</v>
      </c>
      <c r="E908" s="13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19">
        <f t="shared" si="84"/>
        <v>0</v>
      </c>
      <c r="P908" s="11" t="e">
        <f t="shared" si="85"/>
        <v>#DIV/0!</v>
      </c>
      <c r="Q908" s="7" t="str">
        <f t="shared" si="86"/>
        <v>music</v>
      </c>
      <c r="R908" s="7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28.8" x14ac:dyDescent="0.3">
      <c r="A909" s="7">
        <v>907</v>
      </c>
      <c r="B909" s="8" t="s">
        <v>908</v>
      </c>
      <c r="C909" s="8" t="s">
        <v>5017</v>
      </c>
      <c r="D909" s="13">
        <v>2900</v>
      </c>
      <c r="E909" s="13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19">
        <f t="shared" si="84"/>
        <v>0</v>
      </c>
      <c r="P909" s="11" t="e">
        <f t="shared" si="85"/>
        <v>#DIV/0!</v>
      </c>
      <c r="Q909" s="7" t="str">
        <f t="shared" si="86"/>
        <v>music</v>
      </c>
      <c r="R909" s="7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3.2" x14ac:dyDescent="0.3">
      <c r="A910" s="7">
        <v>908</v>
      </c>
      <c r="B910" s="8" t="s">
        <v>909</v>
      </c>
      <c r="C910" s="8" t="s">
        <v>5018</v>
      </c>
      <c r="D910" s="13">
        <v>2500</v>
      </c>
      <c r="E910" s="13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19">
        <f t="shared" si="84"/>
        <v>0</v>
      </c>
      <c r="P910" s="11" t="e">
        <f t="shared" si="85"/>
        <v>#DIV/0!</v>
      </c>
      <c r="Q910" s="7" t="str">
        <f t="shared" si="86"/>
        <v>music</v>
      </c>
      <c r="R910" s="7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43.2" x14ac:dyDescent="0.3">
      <c r="A911" s="7">
        <v>909</v>
      </c>
      <c r="B911" s="8" t="s">
        <v>910</v>
      </c>
      <c r="C911" s="8" t="s">
        <v>5019</v>
      </c>
      <c r="D911" s="13">
        <v>16000</v>
      </c>
      <c r="E911" s="13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19">
        <f t="shared" si="84"/>
        <v>3.25</v>
      </c>
      <c r="P911" s="11">
        <f t="shared" si="85"/>
        <v>65</v>
      </c>
      <c r="Q911" s="7" t="str">
        <f t="shared" si="86"/>
        <v>music</v>
      </c>
      <c r="R911" s="7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3.2" x14ac:dyDescent="0.3">
      <c r="A912" s="7">
        <v>910</v>
      </c>
      <c r="B912" s="8" t="s">
        <v>911</v>
      </c>
      <c r="C912" s="8" t="s">
        <v>5020</v>
      </c>
      <c r="D912" s="13">
        <v>550</v>
      </c>
      <c r="E912" s="13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19">
        <f t="shared" si="84"/>
        <v>22.363636363636363</v>
      </c>
      <c r="P912" s="11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3.2" x14ac:dyDescent="0.3">
      <c r="A913" s="7">
        <v>911</v>
      </c>
      <c r="B913" s="8" t="s">
        <v>912</v>
      </c>
      <c r="C913" s="8" t="s">
        <v>5021</v>
      </c>
      <c r="D913" s="13">
        <v>100000</v>
      </c>
      <c r="E913" s="13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19">
        <f t="shared" si="84"/>
        <v>0</v>
      </c>
      <c r="P913" s="11" t="e">
        <f t="shared" si="85"/>
        <v>#DIV/0!</v>
      </c>
      <c r="Q913" s="7" t="str">
        <f t="shared" si="86"/>
        <v>music</v>
      </c>
      <c r="R913" s="7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3.2" x14ac:dyDescent="0.3">
      <c r="A914" s="7">
        <v>912</v>
      </c>
      <c r="B914" s="8" t="s">
        <v>913</v>
      </c>
      <c r="C914" s="8" t="s">
        <v>5022</v>
      </c>
      <c r="D914" s="13">
        <v>3500</v>
      </c>
      <c r="E914" s="13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19">
        <f t="shared" si="84"/>
        <v>0.85714285714285721</v>
      </c>
      <c r="P914" s="11">
        <f t="shared" si="85"/>
        <v>15</v>
      </c>
      <c r="Q914" s="7" t="str">
        <f t="shared" si="86"/>
        <v>music</v>
      </c>
      <c r="R914" s="7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3.2" x14ac:dyDescent="0.3">
      <c r="A915" s="7">
        <v>913</v>
      </c>
      <c r="B915" s="8" t="s">
        <v>914</v>
      </c>
      <c r="C915" s="8" t="s">
        <v>5023</v>
      </c>
      <c r="D915" s="13">
        <v>30000</v>
      </c>
      <c r="E915" s="13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19">
        <f t="shared" si="84"/>
        <v>6.6066666666666665</v>
      </c>
      <c r="P915" s="11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3.2" x14ac:dyDescent="0.3">
      <c r="A916" s="7">
        <v>914</v>
      </c>
      <c r="B916" s="8" t="s">
        <v>915</v>
      </c>
      <c r="C916" s="8" t="s">
        <v>5024</v>
      </c>
      <c r="D916" s="13">
        <v>1500</v>
      </c>
      <c r="E916" s="13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19">
        <f t="shared" si="84"/>
        <v>0</v>
      </c>
      <c r="P916" s="11" t="e">
        <f t="shared" si="85"/>
        <v>#DIV/0!</v>
      </c>
      <c r="Q916" s="7" t="str">
        <f t="shared" si="86"/>
        <v>music</v>
      </c>
      <c r="R916" s="7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3.2" x14ac:dyDescent="0.3">
      <c r="A917" s="7">
        <v>915</v>
      </c>
      <c r="B917" s="8" t="s">
        <v>916</v>
      </c>
      <c r="C917" s="8" t="s">
        <v>5025</v>
      </c>
      <c r="D917" s="13">
        <v>6500</v>
      </c>
      <c r="E917" s="13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19">
        <f t="shared" si="84"/>
        <v>5.7692307692307692</v>
      </c>
      <c r="P917" s="11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3.2" x14ac:dyDescent="0.3">
      <c r="A918" s="7">
        <v>916</v>
      </c>
      <c r="B918" s="8" t="s">
        <v>917</v>
      </c>
      <c r="C918" s="8" t="s">
        <v>5026</v>
      </c>
      <c r="D918" s="13">
        <v>3300</v>
      </c>
      <c r="E918" s="13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19">
        <f t="shared" si="84"/>
        <v>0</v>
      </c>
      <c r="P918" s="11" t="e">
        <f t="shared" si="85"/>
        <v>#DIV/0!</v>
      </c>
      <c r="Q918" s="7" t="str">
        <f t="shared" si="86"/>
        <v>music</v>
      </c>
      <c r="R918" s="7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3.2" x14ac:dyDescent="0.3">
      <c r="A919" s="7">
        <v>917</v>
      </c>
      <c r="B919" s="8" t="s">
        <v>918</v>
      </c>
      <c r="C919" s="8" t="s">
        <v>5027</v>
      </c>
      <c r="D919" s="13">
        <v>5000</v>
      </c>
      <c r="E919" s="13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19">
        <f t="shared" si="84"/>
        <v>0.6</v>
      </c>
      <c r="P919" s="11">
        <f t="shared" si="85"/>
        <v>30</v>
      </c>
      <c r="Q919" s="7" t="str">
        <f t="shared" si="86"/>
        <v>music</v>
      </c>
      <c r="R919" s="7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43.2" x14ac:dyDescent="0.3">
      <c r="A920" s="7">
        <v>918</v>
      </c>
      <c r="B920" s="8" t="s">
        <v>919</v>
      </c>
      <c r="C920" s="8" t="s">
        <v>5028</v>
      </c>
      <c r="D920" s="13">
        <v>3900</v>
      </c>
      <c r="E920" s="13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19">
        <f t="shared" si="84"/>
        <v>5.0256410256410255</v>
      </c>
      <c r="P920" s="11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3">
      <c r="A921" s="7">
        <v>919</v>
      </c>
      <c r="B921" s="8" t="s">
        <v>920</v>
      </c>
      <c r="C921" s="8" t="s">
        <v>5029</v>
      </c>
      <c r="D921" s="13">
        <v>20000</v>
      </c>
      <c r="E921" s="13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19">
        <f t="shared" si="84"/>
        <v>0.5</v>
      </c>
      <c r="P921" s="11">
        <f t="shared" si="85"/>
        <v>100</v>
      </c>
      <c r="Q921" s="7" t="str">
        <f t="shared" si="86"/>
        <v>music</v>
      </c>
      <c r="R921" s="7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3.2" x14ac:dyDescent="0.3">
      <c r="A922" s="7">
        <v>920</v>
      </c>
      <c r="B922" s="8" t="s">
        <v>921</v>
      </c>
      <c r="C922" s="8" t="s">
        <v>5030</v>
      </c>
      <c r="D922" s="13">
        <v>5500</v>
      </c>
      <c r="E922" s="13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19">
        <f t="shared" si="84"/>
        <v>0</v>
      </c>
      <c r="P922" s="11" t="e">
        <f t="shared" si="85"/>
        <v>#DIV/0!</v>
      </c>
      <c r="Q922" s="7" t="str">
        <f t="shared" si="86"/>
        <v>music</v>
      </c>
      <c r="R922" s="7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3.2" x14ac:dyDescent="0.3">
      <c r="A923" s="7">
        <v>921</v>
      </c>
      <c r="B923" s="8" t="s">
        <v>922</v>
      </c>
      <c r="C923" s="8" t="s">
        <v>5031</v>
      </c>
      <c r="D923" s="13">
        <v>15000</v>
      </c>
      <c r="E923" s="13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19">
        <f t="shared" si="84"/>
        <v>30.9</v>
      </c>
      <c r="P923" s="11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3.2" x14ac:dyDescent="0.3">
      <c r="A924" s="7">
        <v>922</v>
      </c>
      <c r="B924" s="8" t="s">
        <v>923</v>
      </c>
      <c r="C924" s="8" t="s">
        <v>5032</v>
      </c>
      <c r="D924" s="13">
        <v>27000</v>
      </c>
      <c r="E924" s="13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19">
        <f t="shared" si="84"/>
        <v>21.037037037037038</v>
      </c>
      <c r="P924" s="11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3.2" x14ac:dyDescent="0.3">
      <c r="A925" s="7">
        <v>923</v>
      </c>
      <c r="B925" s="8" t="s">
        <v>924</v>
      </c>
      <c r="C925" s="8" t="s">
        <v>5033</v>
      </c>
      <c r="D925" s="13">
        <v>15000</v>
      </c>
      <c r="E925" s="13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19">
        <f t="shared" si="84"/>
        <v>2.1999999999999997</v>
      </c>
      <c r="P925" s="11">
        <f t="shared" si="85"/>
        <v>55</v>
      </c>
      <c r="Q925" s="7" t="str">
        <f t="shared" si="86"/>
        <v>music</v>
      </c>
      <c r="R925" s="7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3.2" x14ac:dyDescent="0.3">
      <c r="A926" s="7">
        <v>924</v>
      </c>
      <c r="B926" s="8" t="s">
        <v>925</v>
      </c>
      <c r="C926" s="8" t="s">
        <v>5034</v>
      </c>
      <c r="D926" s="13">
        <v>3000</v>
      </c>
      <c r="E926" s="13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19">
        <f t="shared" si="84"/>
        <v>10.9</v>
      </c>
      <c r="P926" s="11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3.2" x14ac:dyDescent="0.3">
      <c r="A927" s="7">
        <v>925</v>
      </c>
      <c r="B927" s="8" t="s">
        <v>926</v>
      </c>
      <c r="C927" s="8" t="s">
        <v>5035</v>
      </c>
      <c r="D927" s="13">
        <v>6000</v>
      </c>
      <c r="E927" s="13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19">
        <f t="shared" si="84"/>
        <v>2.666666666666667</v>
      </c>
      <c r="P927" s="11">
        <f t="shared" si="85"/>
        <v>32</v>
      </c>
      <c r="Q927" s="7" t="str">
        <f t="shared" si="86"/>
        <v>music</v>
      </c>
      <c r="R927" s="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43.2" x14ac:dyDescent="0.3">
      <c r="A928" s="7">
        <v>926</v>
      </c>
      <c r="B928" s="8" t="s">
        <v>927</v>
      </c>
      <c r="C928" s="8" t="s">
        <v>5036</v>
      </c>
      <c r="D928" s="13">
        <v>7000</v>
      </c>
      <c r="E928" s="13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19">
        <f t="shared" si="84"/>
        <v>0</v>
      </c>
      <c r="P928" s="11" t="e">
        <f t="shared" si="85"/>
        <v>#DIV/0!</v>
      </c>
      <c r="Q928" s="7" t="str">
        <f t="shared" si="86"/>
        <v>music</v>
      </c>
      <c r="R928" s="7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28.8" x14ac:dyDescent="0.3">
      <c r="A929" s="7">
        <v>927</v>
      </c>
      <c r="B929" s="8" t="s">
        <v>928</v>
      </c>
      <c r="C929" s="8" t="s">
        <v>5037</v>
      </c>
      <c r="D929" s="13">
        <v>20000</v>
      </c>
      <c r="E929" s="13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19">
        <f t="shared" si="84"/>
        <v>0</v>
      </c>
      <c r="P929" s="11" t="e">
        <f t="shared" si="85"/>
        <v>#DIV/0!</v>
      </c>
      <c r="Q929" s="7" t="str">
        <f t="shared" si="86"/>
        <v>music</v>
      </c>
      <c r="R929" s="7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3.2" x14ac:dyDescent="0.3">
      <c r="A930" s="7">
        <v>928</v>
      </c>
      <c r="B930" s="8" t="s">
        <v>929</v>
      </c>
      <c r="C930" s="8" t="s">
        <v>5038</v>
      </c>
      <c r="D930" s="13">
        <v>14500</v>
      </c>
      <c r="E930" s="13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19">
        <f t="shared" si="84"/>
        <v>10.86206896551724</v>
      </c>
      <c r="P930" s="11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3.2" x14ac:dyDescent="0.3">
      <c r="A931" s="7">
        <v>929</v>
      </c>
      <c r="B931" s="8" t="s">
        <v>930</v>
      </c>
      <c r="C931" s="8" t="s">
        <v>5039</v>
      </c>
      <c r="D931" s="13">
        <v>500</v>
      </c>
      <c r="E931" s="13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19">
        <f t="shared" si="84"/>
        <v>0</v>
      </c>
      <c r="P931" s="11" t="e">
        <f t="shared" si="85"/>
        <v>#DIV/0!</v>
      </c>
      <c r="Q931" s="7" t="str">
        <f t="shared" si="86"/>
        <v>music</v>
      </c>
      <c r="R931" s="7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43.2" x14ac:dyDescent="0.3">
      <c r="A932" s="7">
        <v>930</v>
      </c>
      <c r="B932" s="8" t="s">
        <v>931</v>
      </c>
      <c r="C932" s="8" t="s">
        <v>5040</v>
      </c>
      <c r="D932" s="13">
        <v>900</v>
      </c>
      <c r="E932" s="13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19">
        <f t="shared" si="84"/>
        <v>38.333333333333336</v>
      </c>
      <c r="P932" s="11">
        <f t="shared" si="85"/>
        <v>69</v>
      </c>
      <c r="Q932" s="7" t="str">
        <f t="shared" si="86"/>
        <v>music</v>
      </c>
      <c r="R932" s="7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3.2" x14ac:dyDescent="0.3">
      <c r="A933" s="7">
        <v>931</v>
      </c>
      <c r="B933" s="8" t="s">
        <v>932</v>
      </c>
      <c r="C933" s="8" t="s">
        <v>5041</v>
      </c>
      <c r="D933" s="13">
        <v>2000</v>
      </c>
      <c r="E933" s="13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19">
        <f t="shared" si="84"/>
        <v>6.5500000000000007</v>
      </c>
      <c r="P933" s="11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28.8" x14ac:dyDescent="0.3">
      <c r="A934" s="7">
        <v>932</v>
      </c>
      <c r="B934" s="8" t="s">
        <v>933</v>
      </c>
      <c r="C934" s="8" t="s">
        <v>5042</v>
      </c>
      <c r="D934" s="13">
        <v>9500</v>
      </c>
      <c r="E934" s="13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19">
        <f t="shared" si="84"/>
        <v>14.536842105263158</v>
      </c>
      <c r="P934" s="11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3.2" x14ac:dyDescent="0.3">
      <c r="A935" s="7">
        <v>933</v>
      </c>
      <c r="B935" s="8" t="s">
        <v>934</v>
      </c>
      <c r="C935" s="8" t="s">
        <v>5043</v>
      </c>
      <c r="D935" s="13">
        <v>2000</v>
      </c>
      <c r="E935" s="13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19">
        <f t="shared" si="84"/>
        <v>6</v>
      </c>
      <c r="P935" s="11">
        <f t="shared" si="85"/>
        <v>60</v>
      </c>
      <c r="Q935" s="7" t="str">
        <f t="shared" si="86"/>
        <v>music</v>
      </c>
      <c r="R935" s="7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3.2" x14ac:dyDescent="0.3">
      <c r="A936" s="7">
        <v>934</v>
      </c>
      <c r="B936" s="8" t="s">
        <v>935</v>
      </c>
      <c r="C936" s="8" t="s">
        <v>5044</v>
      </c>
      <c r="D936" s="13">
        <v>5000</v>
      </c>
      <c r="E936" s="13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19">
        <f t="shared" si="84"/>
        <v>30.4</v>
      </c>
      <c r="P936" s="11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3.2" x14ac:dyDescent="0.3">
      <c r="A937" s="7">
        <v>935</v>
      </c>
      <c r="B937" s="8" t="s">
        <v>936</v>
      </c>
      <c r="C937" s="8" t="s">
        <v>5045</v>
      </c>
      <c r="D937" s="13">
        <v>3500</v>
      </c>
      <c r="E937" s="13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19">
        <f t="shared" si="84"/>
        <v>1.4285714285714286</v>
      </c>
      <c r="P937" s="11">
        <f t="shared" si="85"/>
        <v>25</v>
      </c>
      <c r="Q937" s="7" t="str">
        <f t="shared" si="86"/>
        <v>music</v>
      </c>
      <c r="R937" s="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3.2" x14ac:dyDescent="0.3">
      <c r="A938" s="7">
        <v>936</v>
      </c>
      <c r="B938" s="8" t="s">
        <v>937</v>
      </c>
      <c r="C938" s="8" t="s">
        <v>5046</v>
      </c>
      <c r="D938" s="13">
        <v>1400</v>
      </c>
      <c r="E938" s="13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19">
        <f t="shared" si="84"/>
        <v>0</v>
      </c>
      <c r="P938" s="11" t="e">
        <f t="shared" si="85"/>
        <v>#DIV/0!</v>
      </c>
      <c r="Q938" s="7" t="str">
        <f t="shared" si="86"/>
        <v>music</v>
      </c>
      <c r="R938" s="7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3.2" x14ac:dyDescent="0.3">
      <c r="A939" s="7">
        <v>937</v>
      </c>
      <c r="B939" s="8" t="s">
        <v>938</v>
      </c>
      <c r="C939" s="8" t="s">
        <v>5047</v>
      </c>
      <c r="D939" s="13">
        <v>3500</v>
      </c>
      <c r="E939" s="13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19">
        <f t="shared" si="84"/>
        <v>1.1428571428571428</v>
      </c>
      <c r="P939" s="11">
        <f t="shared" si="85"/>
        <v>20</v>
      </c>
      <c r="Q939" s="7" t="str">
        <f t="shared" si="86"/>
        <v>music</v>
      </c>
      <c r="R939" s="7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3.2" x14ac:dyDescent="0.3">
      <c r="A940" s="7">
        <v>938</v>
      </c>
      <c r="B940" s="8" t="s">
        <v>939</v>
      </c>
      <c r="C940" s="8" t="s">
        <v>5048</v>
      </c>
      <c r="D940" s="13">
        <v>7000</v>
      </c>
      <c r="E940" s="13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19">
        <f t="shared" si="84"/>
        <v>0.35714285714285715</v>
      </c>
      <c r="P940" s="11">
        <f t="shared" si="85"/>
        <v>25</v>
      </c>
      <c r="Q940" s="7" t="str">
        <f t="shared" si="86"/>
        <v>music</v>
      </c>
      <c r="R940" s="7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3.2" x14ac:dyDescent="0.3">
      <c r="A941" s="7">
        <v>939</v>
      </c>
      <c r="B941" s="8" t="s">
        <v>940</v>
      </c>
      <c r="C941" s="8" t="s">
        <v>5049</v>
      </c>
      <c r="D941" s="13">
        <v>2750</v>
      </c>
      <c r="E941" s="13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19">
        <f t="shared" si="84"/>
        <v>1.4545454545454546</v>
      </c>
      <c r="P941" s="11">
        <f t="shared" si="85"/>
        <v>20</v>
      </c>
      <c r="Q941" s="7" t="str">
        <f t="shared" si="86"/>
        <v>music</v>
      </c>
      <c r="R941" s="7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3.2" x14ac:dyDescent="0.3">
      <c r="A942" s="7">
        <v>940</v>
      </c>
      <c r="B942" s="8" t="s">
        <v>941</v>
      </c>
      <c r="C942" s="8" t="s">
        <v>5050</v>
      </c>
      <c r="D942" s="13">
        <v>9000</v>
      </c>
      <c r="E942" s="13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19">
        <f t="shared" si="84"/>
        <v>17.155555555555555</v>
      </c>
      <c r="P942" s="11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43.2" x14ac:dyDescent="0.3">
      <c r="A943" s="7">
        <v>941</v>
      </c>
      <c r="B943" s="8" t="s">
        <v>942</v>
      </c>
      <c r="C943" s="8" t="s">
        <v>5051</v>
      </c>
      <c r="D943" s="13">
        <v>50000</v>
      </c>
      <c r="E943" s="13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19">
        <f t="shared" si="84"/>
        <v>2.3220000000000001</v>
      </c>
      <c r="P943" s="11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43.2" x14ac:dyDescent="0.3">
      <c r="A944" s="7">
        <v>942</v>
      </c>
      <c r="B944" s="8" t="s">
        <v>943</v>
      </c>
      <c r="C944" s="8" t="s">
        <v>5052</v>
      </c>
      <c r="D944" s="13">
        <v>7500</v>
      </c>
      <c r="E944" s="13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19">
        <f t="shared" si="84"/>
        <v>8.9066666666666663</v>
      </c>
      <c r="P944" s="11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28.8" x14ac:dyDescent="0.3">
      <c r="A945" s="7">
        <v>943</v>
      </c>
      <c r="B945" s="8" t="s">
        <v>944</v>
      </c>
      <c r="C945" s="8" t="s">
        <v>5053</v>
      </c>
      <c r="D945" s="13">
        <v>3000</v>
      </c>
      <c r="E945" s="13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19">
        <f t="shared" si="84"/>
        <v>9.6333333333333346</v>
      </c>
      <c r="P945" s="11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3.2" x14ac:dyDescent="0.3">
      <c r="A946" s="7">
        <v>944</v>
      </c>
      <c r="B946" s="8" t="s">
        <v>945</v>
      </c>
      <c r="C946" s="8" t="s">
        <v>5054</v>
      </c>
      <c r="D946" s="13">
        <v>50000</v>
      </c>
      <c r="E946" s="13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19">
        <f t="shared" si="84"/>
        <v>13.325999999999999</v>
      </c>
      <c r="P946" s="11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3.2" x14ac:dyDescent="0.3">
      <c r="A947" s="7">
        <v>945</v>
      </c>
      <c r="B947" s="8" t="s">
        <v>946</v>
      </c>
      <c r="C947" s="8" t="s">
        <v>5055</v>
      </c>
      <c r="D947" s="13">
        <v>100000</v>
      </c>
      <c r="E947" s="13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19">
        <f t="shared" si="84"/>
        <v>2.484</v>
      </c>
      <c r="P947" s="11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28.8" x14ac:dyDescent="0.3">
      <c r="A948" s="7">
        <v>946</v>
      </c>
      <c r="B948" s="8" t="s">
        <v>947</v>
      </c>
      <c r="C948" s="8" t="s">
        <v>5056</v>
      </c>
      <c r="D948" s="13">
        <v>15000</v>
      </c>
      <c r="E948" s="13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19">
        <f t="shared" si="84"/>
        <v>1.9066666666666665</v>
      </c>
      <c r="P948" s="11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3.2" x14ac:dyDescent="0.3">
      <c r="A949" s="7">
        <v>947</v>
      </c>
      <c r="B949" s="8" t="s">
        <v>948</v>
      </c>
      <c r="C949" s="8" t="s">
        <v>5057</v>
      </c>
      <c r="D949" s="13">
        <v>850</v>
      </c>
      <c r="E949" s="13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19">
        <f t="shared" si="84"/>
        <v>0</v>
      </c>
      <c r="P949" s="11" t="e">
        <f t="shared" si="85"/>
        <v>#DIV/0!</v>
      </c>
      <c r="Q949" s="7" t="str">
        <f t="shared" si="86"/>
        <v>technology</v>
      </c>
      <c r="R949" s="7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43.2" x14ac:dyDescent="0.3">
      <c r="A950" s="7">
        <v>948</v>
      </c>
      <c r="B950" s="8" t="s">
        <v>949</v>
      </c>
      <c r="C950" s="8" t="s">
        <v>5058</v>
      </c>
      <c r="D950" s="13">
        <v>4000</v>
      </c>
      <c r="E950" s="13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19">
        <f t="shared" si="84"/>
        <v>12</v>
      </c>
      <c r="P950" s="11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3.2" x14ac:dyDescent="0.3">
      <c r="A951" s="7">
        <v>949</v>
      </c>
      <c r="B951" s="8" t="s">
        <v>950</v>
      </c>
      <c r="C951" s="8" t="s">
        <v>5059</v>
      </c>
      <c r="D951" s="13">
        <v>20000</v>
      </c>
      <c r="E951" s="13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19">
        <f t="shared" si="84"/>
        <v>1.365</v>
      </c>
      <c r="P951" s="11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3.2" x14ac:dyDescent="0.3">
      <c r="A952" s="7">
        <v>950</v>
      </c>
      <c r="B952" s="8" t="s">
        <v>951</v>
      </c>
      <c r="C952" s="8" t="s">
        <v>5060</v>
      </c>
      <c r="D952" s="13">
        <v>5000</v>
      </c>
      <c r="E952" s="13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19">
        <f t="shared" si="84"/>
        <v>28.04</v>
      </c>
      <c r="P952" s="11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3">
      <c r="A953" s="7">
        <v>951</v>
      </c>
      <c r="B953" s="8" t="s">
        <v>952</v>
      </c>
      <c r="C953" s="8" t="s">
        <v>5061</v>
      </c>
      <c r="D953" s="13">
        <v>50000</v>
      </c>
      <c r="E953" s="13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19">
        <f t="shared" si="84"/>
        <v>38.39</v>
      </c>
      <c r="P953" s="11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28.8" x14ac:dyDescent="0.3">
      <c r="A954" s="7">
        <v>952</v>
      </c>
      <c r="B954" s="8" t="s">
        <v>953</v>
      </c>
      <c r="C954" s="8" t="s">
        <v>5062</v>
      </c>
      <c r="D954" s="13">
        <v>49000</v>
      </c>
      <c r="E954" s="13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19">
        <f t="shared" si="84"/>
        <v>39.942857142857143</v>
      </c>
      <c r="P954" s="11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3.2" x14ac:dyDescent="0.3">
      <c r="A955" s="7">
        <v>953</v>
      </c>
      <c r="B955" s="8" t="s">
        <v>954</v>
      </c>
      <c r="C955" s="8" t="s">
        <v>5063</v>
      </c>
      <c r="D955" s="13">
        <v>15000</v>
      </c>
      <c r="E955" s="13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19">
        <f t="shared" si="84"/>
        <v>0.84</v>
      </c>
      <c r="P955" s="11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3.2" x14ac:dyDescent="0.3">
      <c r="A956" s="7">
        <v>954</v>
      </c>
      <c r="B956" s="8" t="s">
        <v>955</v>
      </c>
      <c r="C956" s="8" t="s">
        <v>5064</v>
      </c>
      <c r="D956" s="13">
        <v>15000</v>
      </c>
      <c r="E956" s="13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19">
        <f t="shared" si="84"/>
        <v>43.406666666666666</v>
      </c>
      <c r="P956" s="11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3.2" x14ac:dyDescent="0.3">
      <c r="A957" s="7">
        <v>955</v>
      </c>
      <c r="B957" s="8" t="s">
        <v>956</v>
      </c>
      <c r="C957" s="8" t="s">
        <v>5065</v>
      </c>
      <c r="D957" s="13">
        <v>300000</v>
      </c>
      <c r="E957" s="13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19">
        <f t="shared" si="84"/>
        <v>5.6613333333333333</v>
      </c>
      <c r="P957" s="11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57.6" x14ac:dyDescent="0.3">
      <c r="A958" s="7">
        <v>956</v>
      </c>
      <c r="B958" s="8" t="s">
        <v>957</v>
      </c>
      <c r="C958" s="8" t="s">
        <v>5066</v>
      </c>
      <c r="D958" s="13">
        <v>50000</v>
      </c>
      <c r="E958" s="13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19">
        <f t="shared" si="84"/>
        <v>1.722</v>
      </c>
      <c r="P958" s="11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28.8" x14ac:dyDescent="0.3">
      <c r="A959" s="7">
        <v>957</v>
      </c>
      <c r="B959" s="8" t="s">
        <v>958</v>
      </c>
      <c r="C959" s="8" t="s">
        <v>5067</v>
      </c>
      <c r="D959" s="13">
        <v>12000</v>
      </c>
      <c r="E959" s="13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19">
        <f t="shared" si="84"/>
        <v>1.9416666666666664</v>
      </c>
      <c r="P959" s="11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43.2" x14ac:dyDescent="0.3">
      <c r="A960" s="7">
        <v>958</v>
      </c>
      <c r="B960" s="8" t="s">
        <v>959</v>
      </c>
      <c r="C960" s="8" t="s">
        <v>5068</v>
      </c>
      <c r="D960" s="13">
        <v>7777</v>
      </c>
      <c r="E960" s="13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19">
        <f t="shared" si="84"/>
        <v>11.328275684711327</v>
      </c>
      <c r="P960" s="11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3.2" x14ac:dyDescent="0.3">
      <c r="A961" s="7">
        <v>959</v>
      </c>
      <c r="B961" s="8" t="s">
        <v>960</v>
      </c>
      <c r="C961" s="8" t="s">
        <v>5069</v>
      </c>
      <c r="D961" s="13">
        <v>50000</v>
      </c>
      <c r="E961" s="13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19">
        <f t="shared" si="84"/>
        <v>38.86</v>
      </c>
      <c r="P961" s="11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3.2" x14ac:dyDescent="0.3">
      <c r="A962" s="7">
        <v>960</v>
      </c>
      <c r="B962" s="8" t="s">
        <v>961</v>
      </c>
      <c r="C962" s="8" t="s">
        <v>5070</v>
      </c>
      <c r="D962" s="13">
        <v>55650</v>
      </c>
      <c r="E962" s="13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19">
        <f t="shared" si="84"/>
        <v>46.100628930817614</v>
      </c>
      <c r="P962" s="11">
        <f t="shared" si="85"/>
        <v>136.46276595744681</v>
      </c>
      <c r="Q962" s="7" t="str">
        <f t="shared" si="86"/>
        <v>technology</v>
      </c>
      <c r="R962" s="7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28.8" x14ac:dyDescent="0.3">
      <c r="A963" s="7">
        <v>961</v>
      </c>
      <c r="B963" s="8" t="s">
        <v>962</v>
      </c>
      <c r="C963" s="8" t="s">
        <v>5071</v>
      </c>
      <c r="D963" s="13">
        <v>95000</v>
      </c>
      <c r="E963" s="13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19">
        <f t="shared" ref="O963:O1026" si="90">E963/D963*100</f>
        <v>42.188421052631583</v>
      </c>
      <c r="P963" s="11">
        <f t="shared" ref="P963:P1026" si="91">E963/L963</f>
        <v>364.35454545454547</v>
      </c>
      <c r="Q963" s="7" t="str">
        <f t="shared" ref="Q963:Q1026" si="92">LEFT(N963, SEARCH("/",N963,1)-1)</f>
        <v>technology</v>
      </c>
      <c r="R963" s="7" t="str">
        <f t="shared" ref="R963:R1026" si="93">RIGHT(N963,LEN(N963)-SEARCH("/",N963,1))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3.2" x14ac:dyDescent="0.3">
      <c r="A964" s="7">
        <v>962</v>
      </c>
      <c r="B964" s="8" t="s">
        <v>963</v>
      </c>
      <c r="C964" s="8" t="s">
        <v>5072</v>
      </c>
      <c r="D964" s="13">
        <v>2500</v>
      </c>
      <c r="E964" s="13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19">
        <f t="shared" si="90"/>
        <v>28.48</v>
      </c>
      <c r="P964" s="11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28.8" x14ac:dyDescent="0.3">
      <c r="A965" s="7">
        <v>963</v>
      </c>
      <c r="B965" s="8" t="s">
        <v>964</v>
      </c>
      <c r="C965" s="8" t="s">
        <v>5073</v>
      </c>
      <c r="D965" s="13">
        <v>35000</v>
      </c>
      <c r="E965" s="13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19">
        <f t="shared" si="90"/>
        <v>1.077142857142857</v>
      </c>
      <c r="P965" s="11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3.2" x14ac:dyDescent="0.3">
      <c r="A966" s="7">
        <v>964</v>
      </c>
      <c r="B966" s="8" t="s">
        <v>965</v>
      </c>
      <c r="C966" s="8" t="s">
        <v>5074</v>
      </c>
      <c r="D966" s="13">
        <v>110000</v>
      </c>
      <c r="E966" s="13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19">
        <f t="shared" si="90"/>
        <v>0.79909090909090907</v>
      </c>
      <c r="P966" s="11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3.2" x14ac:dyDescent="0.3">
      <c r="A967" s="7">
        <v>965</v>
      </c>
      <c r="B967" s="8" t="s">
        <v>966</v>
      </c>
      <c r="C967" s="8" t="s">
        <v>5075</v>
      </c>
      <c r="D967" s="13">
        <v>25000</v>
      </c>
      <c r="E967" s="13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19">
        <f t="shared" si="90"/>
        <v>1.1919999999999999</v>
      </c>
      <c r="P967" s="11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3.2" x14ac:dyDescent="0.3">
      <c r="A968" s="7">
        <v>966</v>
      </c>
      <c r="B968" s="8" t="s">
        <v>967</v>
      </c>
      <c r="C968" s="8" t="s">
        <v>5076</v>
      </c>
      <c r="D968" s="13">
        <v>12000</v>
      </c>
      <c r="E968" s="13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19">
        <f t="shared" si="90"/>
        <v>14.799999999999999</v>
      </c>
      <c r="P968" s="11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3.2" x14ac:dyDescent="0.3">
      <c r="A969" s="7">
        <v>967</v>
      </c>
      <c r="B969" s="8" t="s">
        <v>968</v>
      </c>
      <c r="C969" s="8" t="s">
        <v>5077</v>
      </c>
      <c r="D969" s="13">
        <v>20000</v>
      </c>
      <c r="E969" s="13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19">
        <f t="shared" si="90"/>
        <v>17.810000000000002</v>
      </c>
      <c r="P969" s="11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3.2" x14ac:dyDescent="0.3">
      <c r="A970" s="7">
        <v>968</v>
      </c>
      <c r="B970" s="8" t="s">
        <v>969</v>
      </c>
      <c r="C970" s="8" t="s">
        <v>5078</v>
      </c>
      <c r="D970" s="13">
        <v>8000</v>
      </c>
      <c r="E970" s="13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19">
        <f t="shared" si="90"/>
        <v>1.325</v>
      </c>
      <c r="P970" s="11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28.8" x14ac:dyDescent="0.3">
      <c r="A971" s="7">
        <v>969</v>
      </c>
      <c r="B971" s="8" t="s">
        <v>970</v>
      </c>
      <c r="C971" s="8" t="s">
        <v>5079</v>
      </c>
      <c r="D971" s="13">
        <v>30000</v>
      </c>
      <c r="E971" s="13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19">
        <f t="shared" si="90"/>
        <v>46.666666666666664</v>
      </c>
      <c r="P971" s="11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43.2" x14ac:dyDescent="0.3">
      <c r="A972" s="7">
        <v>970</v>
      </c>
      <c r="B972" s="8" t="s">
        <v>971</v>
      </c>
      <c r="C972" s="8" t="s">
        <v>5080</v>
      </c>
      <c r="D972" s="13">
        <v>5000</v>
      </c>
      <c r="E972" s="13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19">
        <f t="shared" si="90"/>
        <v>45.92</v>
      </c>
      <c r="P972" s="11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3.2" x14ac:dyDescent="0.3">
      <c r="A973" s="7">
        <v>971</v>
      </c>
      <c r="B973" s="8" t="s">
        <v>972</v>
      </c>
      <c r="C973" s="8" t="s">
        <v>5081</v>
      </c>
      <c r="D973" s="13">
        <v>100000</v>
      </c>
      <c r="E973" s="13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19">
        <f t="shared" si="90"/>
        <v>0.22599999999999998</v>
      </c>
      <c r="P973" s="11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3.2" x14ac:dyDescent="0.3">
      <c r="A974" s="7">
        <v>972</v>
      </c>
      <c r="B974" s="8" t="s">
        <v>973</v>
      </c>
      <c r="C974" s="8" t="s">
        <v>5082</v>
      </c>
      <c r="D974" s="13">
        <v>20000</v>
      </c>
      <c r="E974" s="13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19">
        <f t="shared" si="90"/>
        <v>34.625</v>
      </c>
      <c r="P974" s="11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3.2" x14ac:dyDescent="0.3">
      <c r="A975" s="7">
        <v>973</v>
      </c>
      <c r="B975" s="8" t="s">
        <v>974</v>
      </c>
      <c r="C975" s="8" t="s">
        <v>5083</v>
      </c>
      <c r="D975" s="13">
        <v>20000</v>
      </c>
      <c r="E975" s="13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19">
        <f t="shared" si="90"/>
        <v>2.0549999999999997</v>
      </c>
      <c r="P975" s="11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3.2" x14ac:dyDescent="0.3">
      <c r="A976" s="7">
        <v>974</v>
      </c>
      <c r="B976" s="8" t="s">
        <v>975</v>
      </c>
      <c r="C976" s="8" t="s">
        <v>5084</v>
      </c>
      <c r="D976" s="13">
        <v>50000</v>
      </c>
      <c r="E976" s="13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19">
        <f t="shared" si="90"/>
        <v>0.55999999999999994</v>
      </c>
      <c r="P976" s="11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3.2" x14ac:dyDescent="0.3">
      <c r="A977" s="7">
        <v>975</v>
      </c>
      <c r="B977" s="8" t="s">
        <v>976</v>
      </c>
      <c r="C977" s="8" t="s">
        <v>5085</v>
      </c>
      <c r="D977" s="13">
        <v>100000</v>
      </c>
      <c r="E977" s="13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19">
        <f t="shared" si="90"/>
        <v>2.6069999999999998</v>
      </c>
      <c r="P977" s="11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3.2" x14ac:dyDescent="0.3">
      <c r="A978" s="7">
        <v>976</v>
      </c>
      <c r="B978" s="8" t="s">
        <v>977</v>
      </c>
      <c r="C978" s="8" t="s">
        <v>5086</v>
      </c>
      <c r="D978" s="13">
        <v>150000</v>
      </c>
      <c r="E978" s="13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19">
        <f t="shared" si="90"/>
        <v>1.9259999999999999</v>
      </c>
      <c r="P978" s="11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3.2" x14ac:dyDescent="0.3">
      <c r="A979" s="7">
        <v>977</v>
      </c>
      <c r="B979" s="8" t="s">
        <v>978</v>
      </c>
      <c r="C979" s="8" t="s">
        <v>5087</v>
      </c>
      <c r="D979" s="13">
        <v>2700</v>
      </c>
      <c r="E979" s="13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19">
        <f t="shared" si="90"/>
        <v>33.666666666666664</v>
      </c>
      <c r="P979" s="11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3.2" x14ac:dyDescent="0.3">
      <c r="A980" s="7">
        <v>978</v>
      </c>
      <c r="B980" s="8" t="s">
        <v>979</v>
      </c>
      <c r="C980" s="8" t="s">
        <v>5088</v>
      </c>
      <c r="D980" s="13">
        <v>172889</v>
      </c>
      <c r="E980" s="13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19">
        <f t="shared" si="90"/>
        <v>56.263267182990241</v>
      </c>
      <c r="P980" s="11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3.2" x14ac:dyDescent="0.3">
      <c r="A981" s="7">
        <v>979</v>
      </c>
      <c r="B981" s="8" t="s">
        <v>980</v>
      </c>
      <c r="C981" s="8" t="s">
        <v>5089</v>
      </c>
      <c r="D981" s="13">
        <v>35000</v>
      </c>
      <c r="E981" s="13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19">
        <f t="shared" si="90"/>
        <v>82.817599999999999</v>
      </c>
      <c r="P981" s="11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43.2" x14ac:dyDescent="0.3">
      <c r="A982" s="7">
        <v>980</v>
      </c>
      <c r="B982" s="8" t="s">
        <v>981</v>
      </c>
      <c r="C982" s="8" t="s">
        <v>5090</v>
      </c>
      <c r="D982" s="13">
        <v>10000</v>
      </c>
      <c r="E982" s="13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19">
        <f t="shared" si="90"/>
        <v>14.860000000000001</v>
      </c>
      <c r="P982" s="11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43.2" x14ac:dyDescent="0.3">
      <c r="A983" s="7">
        <v>981</v>
      </c>
      <c r="B983" s="8" t="s">
        <v>982</v>
      </c>
      <c r="C983" s="8" t="s">
        <v>5091</v>
      </c>
      <c r="D983" s="13">
        <v>88888</v>
      </c>
      <c r="E983" s="13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19">
        <f t="shared" si="90"/>
        <v>1.2375123751237513E-2</v>
      </c>
      <c r="P983" s="11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8.8" x14ac:dyDescent="0.3">
      <c r="A984" s="7">
        <v>982</v>
      </c>
      <c r="B984" s="8" t="s">
        <v>983</v>
      </c>
      <c r="C984" s="8" t="s">
        <v>5092</v>
      </c>
      <c r="D984" s="13">
        <v>17500</v>
      </c>
      <c r="E984" s="13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19">
        <f t="shared" si="90"/>
        <v>1.7142857142857144E-2</v>
      </c>
      <c r="P984" s="11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43.2" x14ac:dyDescent="0.3">
      <c r="A985" s="7">
        <v>983</v>
      </c>
      <c r="B985" s="8" t="s">
        <v>984</v>
      </c>
      <c r="C985" s="8" t="s">
        <v>5093</v>
      </c>
      <c r="D985" s="13">
        <v>104219</v>
      </c>
      <c r="E985" s="13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19">
        <f t="shared" si="90"/>
        <v>29.506136117214709</v>
      </c>
      <c r="P985" s="11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72" x14ac:dyDescent="0.3">
      <c r="A986" s="7">
        <v>984</v>
      </c>
      <c r="B986" s="8" t="s">
        <v>985</v>
      </c>
      <c r="C986" s="8" t="s">
        <v>5094</v>
      </c>
      <c r="D986" s="13">
        <v>10000</v>
      </c>
      <c r="E986" s="13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19">
        <f t="shared" si="90"/>
        <v>1.06</v>
      </c>
      <c r="P986" s="11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3.2" x14ac:dyDescent="0.3">
      <c r="A987" s="7">
        <v>985</v>
      </c>
      <c r="B987" s="8" t="s">
        <v>986</v>
      </c>
      <c r="C987" s="8" t="s">
        <v>5095</v>
      </c>
      <c r="D987" s="13">
        <v>30000</v>
      </c>
      <c r="E987" s="13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19">
        <f t="shared" si="90"/>
        <v>6.293333333333333</v>
      </c>
      <c r="P987" s="11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43.2" x14ac:dyDescent="0.3">
      <c r="A988" s="7">
        <v>986</v>
      </c>
      <c r="B988" s="8" t="s">
        <v>987</v>
      </c>
      <c r="C988" s="8" t="s">
        <v>5096</v>
      </c>
      <c r="D988" s="13">
        <v>20000</v>
      </c>
      <c r="E988" s="13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19">
        <f t="shared" si="90"/>
        <v>12.75</v>
      </c>
      <c r="P988" s="11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3.2" x14ac:dyDescent="0.3">
      <c r="A989" s="7">
        <v>987</v>
      </c>
      <c r="B989" s="8" t="s">
        <v>988</v>
      </c>
      <c r="C989" s="8" t="s">
        <v>5097</v>
      </c>
      <c r="D989" s="13">
        <v>50000</v>
      </c>
      <c r="E989" s="13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19">
        <f t="shared" si="90"/>
        <v>13.22</v>
      </c>
      <c r="P989" s="11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57.6" x14ac:dyDescent="0.3">
      <c r="A990" s="7">
        <v>988</v>
      </c>
      <c r="B990" s="8" t="s">
        <v>989</v>
      </c>
      <c r="C990" s="8" t="s">
        <v>5098</v>
      </c>
      <c r="D990" s="13">
        <v>5000</v>
      </c>
      <c r="E990" s="13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19">
        <f t="shared" si="90"/>
        <v>0</v>
      </c>
      <c r="P990" s="11" t="e">
        <f t="shared" si="91"/>
        <v>#DIV/0!</v>
      </c>
      <c r="Q990" s="7" t="str">
        <f t="shared" si="92"/>
        <v>technology</v>
      </c>
      <c r="R990" s="7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x14ac:dyDescent="0.3">
      <c r="A991" s="7">
        <v>989</v>
      </c>
      <c r="B991" s="8" t="s">
        <v>990</v>
      </c>
      <c r="C991" s="8" t="s">
        <v>5099</v>
      </c>
      <c r="D991" s="13">
        <v>10000</v>
      </c>
      <c r="E991" s="13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19">
        <f t="shared" si="90"/>
        <v>16.77</v>
      </c>
      <c r="P991" s="11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3.2" x14ac:dyDescent="0.3">
      <c r="A992" s="7">
        <v>990</v>
      </c>
      <c r="B992" s="8" t="s">
        <v>991</v>
      </c>
      <c r="C992" s="8" t="s">
        <v>5100</v>
      </c>
      <c r="D992" s="13">
        <v>25000</v>
      </c>
      <c r="E992" s="13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19">
        <f t="shared" si="90"/>
        <v>0.104</v>
      </c>
      <c r="P992" s="11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2" x14ac:dyDescent="0.3">
      <c r="A993" s="7">
        <v>991</v>
      </c>
      <c r="B993" s="8" t="s">
        <v>992</v>
      </c>
      <c r="C993" s="8" t="s">
        <v>5101</v>
      </c>
      <c r="D993" s="13">
        <v>5000</v>
      </c>
      <c r="E993" s="13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19">
        <f t="shared" si="90"/>
        <v>4.24</v>
      </c>
      <c r="P993" s="11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3.2" x14ac:dyDescent="0.3">
      <c r="A994" s="7">
        <v>992</v>
      </c>
      <c r="B994" s="8" t="s">
        <v>993</v>
      </c>
      <c r="C994" s="8" t="s">
        <v>5102</v>
      </c>
      <c r="D994" s="13">
        <v>100000</v>
      </c>
      <c r="E994" s="13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19">
        <f t="shared" si="90"/>
        <v>0.46699999999999997</v>
      </c>
      <c r="P994" s="11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3.2" x14ac:dyDescent="0.3">
      <c r="A995" s="7">
        <v>993</v>
      </c>
      <c r="B995" s="8" t="s">
        <v>994</v>
      </c>
      <c r="C995" s="8" t="s">
        <v>5103</v>
      </c>
      <c r="D995" s="13">
        <v>70000</v>
      </c>
      <c r="E995" s="13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19">
        <f t="shared" si="90"/>
        <v>25.087142857142858</v>
      </c>
      <c r="P995" s="11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7.6" x14ac:dyDescent="0.3">
      <c r="A996" s="7">
        <v>994</v>
      </c>
      <c r="B996" s="8" t="s">
        <v>995</v>
      </c>
      <c r="C996" s="8" t="s">
        <v>5104</v>
      </c>
      <c r="D996" s="13">
        <v>200000</v>
      </c>
      <c r="E996" s="13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19">
        <f t="shared" si="90"/>
        <v>2.3345000000000002</v>
      </c>
      <c r="P996" s="11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3.2" x14ac:dyDescent="0.3">
      <c r="A997" s="7">
        <v>995</v>
      </c>
      <c r="B997" s="8" t="s">
        <v>996</v>
      </c>
      <c r="C997" s="8" t="s">
        <v>5105</v>
      </c>
      <c r="D997" s="13">
        <v>10000</v>
      </c>
      <c r="E997" s="13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19">
        <f t="shared" si="90"/>
        <v>7.26</v>
      </c>
      <c r="P997" s="11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28.8" x14ac:dyDescent="0.3">
      <c r="A998" s="7">
        <v>996</v>
      </c>
      <c r="B998" s="8" t="s">
        <v>997</v>
      </c>
      <c r="C998" s="8" t="s">
        <v>5106</v>
      </c>
      <c r="D998" s="13">
        <v>4000</v>
      </c>
      <c r="E998" s="13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19">
        <f t="shared" si="90"/>
        <v>1.625</v>
      </c>
      <c r="P998" s="11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28.8" x14ac:dyDescent="0.3">
      <c r="A999" s="7">
        <v>997</v>
      </c>
      <c r="B999" s="8" t="s">
        <v>998</v>
      </c>
      <c r="C999" s="8" t="s">
        <v>5107</v>
      </c>
      <c r="D999" s="13">
        <v>5000</v>
      </c>
      <c r="E999" s="13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19">
        <f t="shared" si="90"/>
        <v>1.3</v>
      </c>
      <c r="P999" s="11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28.8" x14ac:dyDescent="0.3">
      <c r="A1000" s="7">
        <v>998</v>
      </c>
      <c r="B1000" s="8" t="s">
        <v>999</v>
      </c>
      <c r="C1000" s="8" t="s">
        <v>5108</v>
      </c>
      <c r="D1000" s="13">
        <v>60000</v>
      </c>
      <c r="E1000" s="13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19">
        <f t="shared" si="90"/>
        <v>58.558333333333337</v>
      </c>
      <c r="P1000" s="11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3.2" x14ac:dyDescent="0.3">
      <c r="A1001" s="7">
        <v>999</v>
      </c>
      <c r="B1001" s="8" t="s">
        <v>1000</v>
      </c>
      <c r="C1001" s="8" t="s">
        <v>5109</v>
      </c>
      <c r="D1001" s="13">
        <v>150000</v>
      </c>
      <c r="E1001" s="13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19">
        <f t="shared" si="90"/>
        <v>7.7886666666666677</v>
      </c>
      <c r="P1001" s="11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3.2" x14ac:dyDescent="0.3">
      <c r="A1002" s="7">
        <v>1000</v>
      </c>
      <c r="B1002" s="8" t="s">
        <v>1001</v>
      </c>
      <c r="C1002" s="8" t="s">
        <v>5110</v>
      </c>
      <c r="D1002" s="13">
        <v>894700</v>
      </c>
      <c r="E1002" s="13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19">
        <f t="shared" si="90"/>
        <v>2.2157147647256061</v>
      </c>
      <c r="P1002" s="11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43.2" x14ac:dyDescent="0.3">
      <c r="A1003" s="7">
        <v>1001</v>
      </c>
      <c r="B1003" s="8" t="s">
        <v>1002</v>
      </c>
      <c r="C1003" s="8" t="s">
        <v>5111</v>
      </c>
      <c r="D1003" s="13">
        <v>5000</v>
      </c>
      <c r="E1003" s="13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19">
        <f t="shared" si="90"/>
        <v>104</v>
      </c>
      <c r="P1003" s="11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3.2" x14ac:dyDescent="0.3">
      <c r="A1004" s="7">
        <v>1002</v>
      </c>
      <c r="B1004" s="8" t="s">
        <v>1003</v>
      </c>
      <c r="C1004" s="8" t="s">
        <v>5112</v>
      </c>
      <c r="D1004" s="13">
        <v>9999</v>
      </c>
      <c r="E1004" s="13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19">
        <f t="shared" si="90"/>
        <v>29.6029602960296</v>
      </c>
      <c r="P1004" s="11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3.2" x14ac:dyDescent="0.3">
      <c r="A1005" s="7">
        <v>1003</v>
      </c>
      <c r="B1005" s="8" t="s">
        <v>1004</v>
      </c>
      <c r="C1005" s="8" t="s">
        <v>5113</v>
      </c>
      <c r="D1005" s="13">
        <v>20000</v>
      </c>
      <c r="E1005" s="13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19">
        <f t="shared" si="90"/>
        <v>16.055</v>
      </c>
      <c r="P1005" s="11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28.8" x14ac:dyDescent="0.3">
      <c r="A1006" s="7">
        <v>1004</v>
      </c>
      <c r="B1006" s="8" t="s">
        <v>1005</v>
      </c>
      <c r="C1006" s="8" t="s">
        <v>5114</v>
      </c>
      <c r="D1006" s="13">
        <v>25000</v>
      </c>
      <c r="E1006" s="13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19">
        <f t="shared" si="90"/>
        <v>82.207999999999998</v>
      </c>
      <c r="P1006" s="11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28.8" x14ac:dyDescent="0.3">
      <c r="A1007" s="7">
        <v>1005</v>
      </c>
      <c r="B1007" s="8" t="s">
        <v>1006</v>
      </c>
      <c r="C1007" s="8" t="s">
        <v>5115</v>
      </c>
      <c r="D1007" s="13">
        <v>200000</v>
      </c>
      <c r="E1007" s="13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19">
        <f t="shared" si="90"/>
        <v>75.051000000000002</v>
      </c>
      <c r="P1007" s="11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3.2" x14ac:dyDescent="0.3">
      <c r="A1008" s="7">
        <v>1006</v>
      </c>
      <c r="B1008" s="8" t="s">
        <v>1007</v>
      </c>
      <c r="C1008" s="8" t="s">
        <v>5116</v>
      </c>
      <c r="D1008" s="13">
        <v>4000</v>
      </c>
      <c r="E1008" s="13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19">
        <f t="shared" si="90"/>
        <v>5.8500000000000005</v>
      </c>
      <c r="P1008" s="11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3.2" x14ac:dyDescent="0.3">
      <c r="A1009" s="7">
        <v>1007</v>
      </c>
      <c r="B1009" s="8" t="s">
        <v>1008</v>
      </c>
      <c r="C1009" s="8" t="s">
        <v>5117</v>
      </c>
      <c r="D1009" s="13">
        <v>30000</v>
      </c>
      <c r="E1009" s="13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19">
        <f t="shared" si="90"/>
        <v>44.32</v>
      </c>
      <c r="P1009" s="11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3.2" x14ac:dyDescent="0.3">
      <c r="A1010" s="7">
        <v>1008</v>
      </c>
      <c r="B1010" s="8" t="s">
        <v>1009</v>
      </c>
      <c r="C1010" s="8" t="s">
        <v>5118</v>
      </c>
      <c r="D1010" s="13">
        <v>93500</v>
      </c>
      <c r="E1010" s="13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19">
        <f t="shared" si="90"/>
        <v>0.26737967914438499</v>
      </c>
      <c r="P1010" s="11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43.2" x14ac:dyDescent="0.3">
      <c r="A1011" s="7">
        <v>1009</v>
      </c>
      <c r="B1011" s="8" t="s">
        <v>1010</v>
      </c>
      <c r="C1011" s="8" t="s">
        <v>5119</v>
      </c>
      <c r="D1011" s="13">
        <v>50000</v>
      </c>
      <c r="E1011" s="13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19">
        <f t="shared" si="90"/>
        <v>13.13</v>
      </c>
      <c r="P1011" s="11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3.2" x14ac:dyDescent="0.3">
      <c r="A1012" s="7">
        <v>1010</v>
      </c>
      <c r="B1012" s="8" t="s">
        <v>1011</v>
      </c>
      <c r="C1012" s="8" t="s">
        <v>5120</v>
      </c>
      <c r="D1012" s="13">
        <v>115250</v>
      </c>
      <c r="E1012" s="13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19">
        <f t="shared" si="90"/>
        <v>0.19088937093275488</v>
      </c>
      <c r="P1012" s="11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3.2" x14ac:dyDescent="0.3">
      <c r="A1013" s="7">
        <v>1011</v>
      </c>
      <c r="B1013" s="8" t="s">
        <v>1012</v>
      </c>
      <c r="C1013" s="8" t="s">
        <v>5121</v>
      </c>
      <c r="D1013" s="13">
        <v>20000</v>
      </c>
      <c r="E1013" s="13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19">
        <f t="shared" si="90"/>
        <v>0.375</v>
      </c>
      <c r="P1013" s="11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57.6" x14ac:dyDescent="0.3">
      <c r="A1014" s="7">
        <v>1012</v>
      </c>
      <c r="B1014" s="8" t="s">
        <v>1013</v>
      </c>
      <c r="C1014" s="8" t="s">
        <v>5122</v>
      </c>
      <c r="D1014" s="13">
        <v>5000</v>
      </c>
      <c r="E1014" s="13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19">
        <f t="shared" si="90"/>
        <v>21535.021000000001</v>
      </c>
      <c r="P1014" s="11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3.2" x14ac:dyDescent="0.3">
      <c r="A1015" s="7">
        <v>1013</v>
      </c>
      <c r="B1015" s="8" t="s">
        <v>1014</v>
      </c>
      <c r="C1015" s="8" t="s">
        <v>5123</v>
      </c>
      <c r="D1015" s="13">
        <v>25000</v>
      </c>
      <c r="E1015" s="13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19">
        <f t="shared" si="90"/>
        <v>34.527999999999999</v>
      </c>
      <c r="P1015" s="11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28.8" x14ac:dyDescent="0.3">
      <c r="A1016" s="7">
        <v>1014</v>
      </c>
      <c r="B1016" s="8" t="s">
        <v>1015</v>
      </c>
      <c r="C1016" s="8" t="s">
        <v>5124</v>
      </c>
      <c r="D1016" s="13">
        <v>10000</v>
      </c>
      <c r="E1016" s="13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19">
        <f t="shared" si="90"/>
        <v>30.599999999999998</v>
      </c>
      <c r="P1016" s="11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8.8" x14ac:dyDescent="0.3">
      <c r="A1017" s="7">
        <v>1015</v>
      </c>
      <c r="B1017" s="8" t="s">
        <v>1016</v>
      </c>
      <c r="C1017" s="8" t="s">
        <v>5125</v>
      </c>
      <c r="D1017" s="13">
        <v>9000</v>
      </c>
      <c r="E1017" s="13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19">
        <f t="shared" si="90"/>
        <v>2.666666666666667</v>
      </c>
      <c r="P1017" s="11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3.2" x14ac:dyDescent="0.3">
      <c r="A1018" s="7">
        <v>1016</v>
      </c>
      <c r="B1018" s="8" t="s">
        <v>1017</v>
      </c>
      <c r="C1018" s="8" t="s">
        <v>5126</v>
      </c>
      <c r="D1018" s="13">
        <v>100000</v>
      </c>
      <c r="E1018" s="13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19">
        <f t="shared" si="90"/>
        <v>2.8420000000000001</v>
      </c>
      <c r="P1018" s="11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3.2" x14ac:dyDescent="0.3">
      <c r="A1019" s="7">
        <v>1017</v>
      </c>
      <c r="B1019" s="8" t="s">
        <v>1018</v>
      </c>
      <c r="C1019" s="8" t="s">
        <v>5127</v>
      </c>
      <c r="D1019" s="13">
        <v>250000</v>
      </c>
      <c r="E1019" s="13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19">
        <f t="shared" si="90"/>
        <v>22.878799999999998</v>
      </c>
      <c r="P1019" s="11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3.2" x14ac:dyDescent="0.3">
      <c r="A1020" s="7">
        <v>1018</v>
      </c>
      <c r="B1020" s="8" t="s">
        <v>1019</v>
      </c>
      <c r="C1020" s="8" t="s">
        <v>5128</v>
      </c>
      <c r="D1020" s="13">
        <v>20000</v>
      </c>
      <c r="E1020" s="13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19">
        <f t="shared" si="90"/>
        <v>3.105</v>
      </c>
      <c r="P1020" s="11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28.8" x14ac:dyDescent="0.3">
      <c r="A1021" s="7">
        <v>1019</v>
      </c>
      <c r="B1021" s="8" t="s">
        <v>1020</v>
      </c>
      <c r="C1021" s="8" t="s">
        <v>5129</v>
      </c>
      <c r="D1021" s="13">
        <v>45000</v>
      </c>
      <c r="E1021" s="13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19">
        <f t="shared" si="90"/>
        <v>47.333333333333336</v>
      </c>
      <c r="P1021" s="11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3.2" x14ac:dyDescent="0.3">
      <c r="A1022" s="7">
        <v>1020</v>
      </c>
      <c r="B1022" s="8" t="s">
        <v>1021</v>
      </c>
      <c r="C1022" s="8" t="s">
        <v>5130</v>
      </c>
      <c r="D1022" s="13">
        <v>1550</v>
      </c>
      <c r="E1022" s="13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19">
        <f t="shared" si="90"/>
        <v>205.54838709677421</v>
      </c>
      <c r="P1022" s="11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28.8" x14ac:dyDescent="0.3">
      <c r="A1023" s="7">
        <v>1021</v>
      </c>
      <c r="B1023" s="8" t="s">
        <v>1022</v>
      </c>
      <c r="C1023" s="8" t="s">
        <v>5131</v>
      </c>
      <c r="D1023" s="13">
        <v>3000</v>
      </c>
      <c r="E1023" s="13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19">
        <f t="shared" si="90"/>
        <v>351.80366666666669</v>
      </c>
      <c r="P1023" s="11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28.8" x14ac:dyDescent="0.3">
      <c r="A1024" s="7">
        <v>1022</v>
      </c>
      <c r="B1024" s="8" t="s">
        <v>1023</v>
      </c>
      <c r="C1024" s="8" t="s">
        <v>5132</v>
      </c>
      <c r="D1024" s="13">
        <v>2000</v>
      </c>
      <c r="E1024" s="13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19">
        <f t="shared" si="90"/>
        <v>114.9</v>
      </c>
      <c r="P1024" s="11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3.2" x14ac:dyDescent="0.3">
      <c r="A1025" s="7">
        <v>1023</v>
      </c>
      <c r="B1025" s="8" t="s">
        <v>1024</v>
      </c>
      <c r="C1025" s="8" t="s">
        <v>5133</v>
      </c>
      <c r="D1025" s="13">
        <v>2000</v>
      </c>
      <c r="E1025" s="13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19">
        <f t="shared" si="90"/>
        <v>237.15</v>
      </c>
      <c r="P1025" s="11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3.2" x14ac:dyDescent="0.3">
      <c r="A1026" s="7">
        <v>1024</v>
      </c>
      <c r="B1026" s="8" t="s">
        <v>1025</v>
      </c>
      <c r="C1026" s="8" t="s">
        <v>5134</v>
      </c>
      <c r="D1026" s="13">
        <v>20000</v>
      </c>
      <c r="E1026" s="13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19">
        <f t="shared" si="90"/>
        <v>118.63774999999998</v>
      </c>
      <c r="P1026" s="11">
        <f t="shared" si="91"/>
        <v>388.9762295081967</v>
      </c>
      <c r="Q1026" s="7" t="str">
        <f t="shared" si="92"/>
        <v>music</v>
      </c>
      <c r="R1026" s="7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28.8" x14ac:dyDescent="0.3">
      <c r="A1027" s="7">
        <v>1025</v>
      </c>
      <c r="B1027" s="8" t="s">
        <v>1026</v>
      </c>
      <c r="C1027" s="8" t="s">
        <v>5135</v>
      </c>
      <c r="D1027" s="13">
        <v>70000</v>
      </c>
      <c r="E1027" s="13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19">
        <f t="shared" ref="O1027:O1090" si="96">E1027/D1027*100</f>
        <v>109.92831428571431</v>
      </c>
      <c r="P1027" s="11">
        <f t="shared" ref="P1027:P1090" si="97">E1027/L1027</f>
        <v>71.848571428571432</v>
      </c>
      <c r="Q1027" s="7" t="str">
        <f t="shared" ref="Q1027:Q1090" si="98">LEFT(N1027, SEARCH("/",N1027,1)-1)</f>
        <v>music</v>
      </c>
      <c r="R1027" s="7" t="str">
        <f t="shared" ref="R1027:R1090" si="99">RIGHT(N1027,LEN(N1027)-SEARCH("/",N1027,1))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43.2" x14ac:dyDescent="0.3">
      <c r="A1028" s="7">
        <v>1026</v>
      </c>
      <c r="B1028" s="8" t="s">
        <v>1027</v>
      </c>
      <c r="C1028" s="8" t="s">
        <v>5136</v>
      </c>
      <c r="D1028" s="13">
        <v>7000</v>
      </c>
      <c r="E1028" s="13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19">
        <f t="shared" si="96"/>
        <v>100.00828571428571</v>
      </c>
      <c r="P1028" s="11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3.2" x14ac:dyDescent="0.3">
      <c r="A1029" s="7">
        <v>1027</v>
      </c>
      <c r="B1029" s="8" t="s">
        <v>1028</v>
      </c>
      <c r="C1029" s="8" t="s">
        <v>5137</v>
      </c>
      <c r="D1029" s="13">
        <v>7501</v>
      </c>
      <c r="E1029" s="13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19">
        <f t="shared" si="96"/>
        <v>103.09292094387415</v>
      </c>
      <c r="P1029" s="11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3.2" x14ac:dyDescent="0.3">
      <c r="A1030" s="7">
        <v>1028</v>
      </c>
      <c r="B1030" s="8" t="s">
        <v>1029</v>
      </c>
      <c r="C1030" s="8" t="s">
        <v>5138</v>
      </c>
      <c r="D1030" s="13">
        <v>10000</v>
      </c>
      <c r="E1030" s="13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19">
        <f t="shared" si="96"/>
        <v>117.27000000000001</v>
      </c>
      <c r="P1030" s="11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8.8" x14ac:dyDescent="0.3">
      <c r="A1031" s="7">
        <v>1029</v>
      </c>
      <c r="B1031" s="8" t="s">
        <v>1030</v>
      </c>
      <c r="C1031" s="8" t="s">
        <v>5139</v>
      </c>
      <c r="D1031" s="13">
        <v>10000</v>
      </c>
      <c r="E1031" s="13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19">
        <f t="shared" si="96"/>
        <v>111.75999999999999</v>
      </c>
      <c r="P1031" s="11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28.8" x14ac:dyDescent="0.3">
      <c r="A1032" s="7">
        <v>1030</v>
      </c>
      <c r="B1032" s="8" t="s">
        <v>1031</v>
      </c>
      <c r="C1032" s="8" t="s">
        <v>5140</v>
      </c>
      <c r="D1032" s="13">
        <v>2000</v>
      </c>
      <c r="E1032" s="13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19">
        <f t="shared" si="96"/>
        <v>342.09999999999997</v>
      </c>
      <c r="P1032" s="11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43.2" x14ac:dyDescent="0.3">
      <c r="A1033" s="7">
        <v>1031</v>
      </c>
      <c r="B1033" s="8" t="s">
        <v>1032</v>
      </c>
      <c r="C1033" s="8" t="s">
        <v>5141</v>
      </c>
      <c r="D1033" s="13">
        <v>10000</v>
      </c>
      <c r="E1033" s="13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19">
        <f t="shared" si="96"/>
        <v>107.4</v>
      </c>
      <c r="P1033" s="11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3">
      <c r="A1034" s="7">
        <v>1032</v>
      </c>
      <c r="B1034" s="8" t="s">
        <v>1033</v>
      </c>
      <c r="C1034" s="8" t="s">
        <v>5142</v>
      </c>
      <c r="D1034" s="13">
        <v>5400</v>
      </c>
      <c r="E1034" s="13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19">
        <f t="shared" si="96"/>
        <v>108.49703703703703</v>
      </c>
      <c r="P1034" s="11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3.2" x14ac:dyDescent="0.3">
      <c r="A1035" s="7">
        <v>1033</v>
      </c>
      <c r="B1035" s="8" t="s">
        <v>1034</v>
      </c>
      <c r="C1035" s="8" t="s">
        <v>5143</v>
      </c>
      <c r="D1035" s="13">
        <v>1328</v>
      </c>
      <c r="E1035" s="13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19">
        <f t="shared" si="96"/>
        <v>102.86144578313252</v>
      </c>
      <c r="P1035" s="11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3.2" x14ac:dyDescent="0.3">
      <c r="A1036" s="7">
        <v>1034</v>
      </c>
      <c r="B1036" s="8" t="s">
        <v>1035</v>
      </c>
      <c r="C1036" s="8" t="s">
        <v>5144</v>
      </c>
      <c r="D1036" s="13">
        <v>5000</v>
      </c>
      <c r="E1036" s="13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19">
        <f t="shared" si="96"/>
        <v>130.0018</v>
      </c>
      <c r="P1036" s="11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3.2" x14ac:dyDescent="0.3">
      <c r="A1037" s="7">
        <v>1035</v>
      </c>
      <c r="B1037" s="8" t="s">
        <v>1036</v>
      </c>
      <c r="C1037" s="8" t="s">
        <v>5145</v>
      </c>
      <c r="D1037" s="13">
        <v>4600</v>
      </c>
      <c r="E1037" s="13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19">
        <f t="shared" si="96"/>
        <v>107.65217391304347</v>
      </c>
      <c r="P1037" s="11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28.8" x14ac:dyDescent="0.3">
      <c r="A1038" s="7">
        <v>1036</v>
      </c>
      <c r="B1038" s="8" t="s">
        <v>1037</v>
      </c>
      <c r="C1038" s="8" t="s">
        <v>5146</v>
      </c>
      <c r="D1038" s="13">
        <v>4500</v>
      </c>
      <c r="E1038" s="13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19">
        <f t="shared" si="96"/>
        <v>112.36044444444444</v>
      </c>
      <c r="P1038" s="11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3.2" x14ac:dyDescent="0.3">
      <c r="A1039" s="7">
        <v>1037</v>
      </c>
      <c r="B1039" s="8" t="s">
        <v>1038</v>
      </c>
      <c r="C1039" s="8" t="s">
        <v>5147</v>
      </c>
      <c r="D1039" s="13">
        <v>1000</v>
      </c>
      <c r="E1039" s="13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19">
        <f t="shared" si="96"/>
        <v>102.1</v>
      </c>
      <c r="P1039" s="11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3.2" x14ac:dyDescent="0.3">
      <c r="A1040" s="7">
        <v>1038</v>
      </c>
      <c r="B1040" s="8" t="s">
        <v>1039</v>
      </c>
      <c r="C1040" s="8" t="s">
        <v>5148</v>
      </c>
      <c r="D1040" s="13">
        <v>1500</v>
      </c>
      <c r="E1040" s="13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19">
        <f t="shared" si="96"/>
        <v>145.33333333333334</v>
      </c>
      <c r="P1040" s="11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3.2" x14ac:dyDescent="0.3">
      <c r="A1041" s="7">
        <v>1039</v>
      </c>
      <c r="B1041" s="8" t="s">
        <v>1040</v>
      </c>
      <c r="C1041" s="8" t="s">
        <v>5149</v>
      </c>
      <c r="D1041" s="13">
        <v>500</v>
      </c>
      <c r="E1041" s="13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19">
        <f t="shared" si="96"/>
        <v>128.19999999999999</v>
      </c>
      <c r="P1041" s="11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3.2" x14ac:dyDescent="0.3">
      <c r="A1042" s="7">
        <v>1040</v>
      </c>
      <c r="B1042" s="8" t="s">
        <v>1041</v>
      </c>
      <c r="C1042" s="8" t="s">
        <v>5150</v>
      </c>
      <c r="D1042" s="13">
        <v>85000</v>
      </c>
      <c r="E1042" s="13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19">
        <f t="shared" si="96"/>
        <v>0.29411764705882354</v>
      </c>
      <c r="P1042" s="11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3.2" x14ac:dyDescent="0.3">
      <c r="A1043" s="7">
        <v>1041</v>
      </c>
      <c r="B1043" s="8" t="s">
        <v>1042</v>
      </c>
      <c r="C1043" s="8" t="s">
        <v>5151</v>
      </c>
      <c r="D1043" s="13">
        <v>50</v>
      </c>
      <c r="E1043" s="13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19">
        <f t="shared" si="96"/>
        <v>0</v>
      </c>
      <c r="P1043" s="11" t="e">
        <f t="shared" si="97"/>
        <v>#DIV/0!</v>
      </c>
      <c r="Q1043" s="7" t="str">
        <f t="shared" si="98"/>
        <v>journalism</v>
      </c>
      <c r="R1043" s="7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3.2" x14ac:dyDescent="0.3">
      <c r="A1044" s="7">
        <v>1042</v>
      </c>
      <c r="B1044" s="8" t="s">
        <v>1043</v>
      </c>
      <c r="C1044" s="8" t="s">
        <v>5152</v>
      </c>
      <c r="D1044" s="13">
        <v>650</v>
      </c>
      <c r="E1044" s="13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19">
        <f t="shared" si="96"/>
        <v>1.5384615384615385</v>
      </c>
      <c r="P1044" s="11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3.2" x14ac:dyDescent="0.3">
      <c r="A1045" s="7">
        <v>1043</v>
      </c>
      <c r="B1045" s="8" t="s">
        <v>1044</v>
      </c>
      <c r="C1045" s="8" t="s">
        <v>5153</v>
      </c>
      <c r="D1045" s="13">
        <v>100000</v>
      </c>
      <c r="E1045" s="13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19">
        <f t="shared" si="96"/>
        <v>8.5370000000000008</v>
      </c>
      <c r="P1045" s="11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3.2" x14ac:dyDescent="0.3">
      <c r="A1046" s="7">
        <v>1044</v>
      </c>
      <c r="B1046" s="8" t="s">
        <v>1045</v>
      </c>
      <c r="C1046" s="8" t="s">
        <v>5154</v>
      </c>
      <c r="D1046" s="13">
        <v>7000</v>
      </c>
      <c r="E1046" s="13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19">
        <f t="shared" si="96"/>
        <v>8.5714285714285715E-2</v>
      </c>
      <c r="P1046" s="11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3.2" x14ac:dyDescent="0.3">
      <c r="A1047" s="7">
        <v>1045</v>
      </c>
      <c r="B1047" s="8" t="s">
        <v>1046</v>
      </c>
      <c r="C1047" s="8" t="s">
        <v>5155</v>
      </c>
      <c r="D1047" s="13">
        <v>10000</v>
      </c>
      <c r="E1047" s="13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19">
        <f t="shared" si="96"/>
        <v>2.6599999999999997</v>
      </c>
      <c r="P1047" s="11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3.2" x14ac:dyDescent="0.3">
      <c r="A1048" s="7">
        <v>1046</v>
      </c>
      <c r="B1048" s="8" t="s">
        <v>1047</v>
      </c>
      <c r="C1048" s="8" t="s">
        <v>5156</v>
      </c>
      <c r="D1048" s="13">
        <v>3000</v>
      </c>
      <c r="E1048" s="13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19">
        <f t="shared" si="96"/>
        <v>0</v>
      </c>
      <c r="P1048" s="11" t="e">
        <f t="shared" si="97"/>
        <v>#DIV/0!</v>
      </c>
      <c r="Q1048" s="7" t="str">
        <f t="shared" si="98"/>
        <v>journalism</v>
      </c>
      <c r="R1048" s="7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3.2" x14ac:dyDescent="0.3">
      <c r="A1049" s="7">
        <v>1047</v>
      </c>
      <c r="B1049" s="8" t="s">
        <v>1048</v>
      </c>
      <c r="C1049" s="8" t="s">
        <v>5157</v>
      </c>
      <c r="D1049" s="13">
        <v>2000</v>
      </c>
      <c r="E1049" s="13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19">
        <f t="shared" si="96"/>
        <v>0.05</v>
      </c>
      <c r="P1049" s="11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3.2" x14ac:dyDescent="0.3">
      <c r="A1050" s="7">
        <v>1048</v>
      </c>
      <c r="B1050" s="8" t="s">
        <v>1049</v>
      </c>
      <c r="C1050" s="8" t="s">
        <v>5158</v>
      </c>
      <c r="D1050" s="13">
        <v>15000</v>
      </c>
      <c r="E1050" s="13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19">
        <f t="shared" si="96"/>
        <v>1.4133333333333333</v>
      </c>
      <c r="P1050" s="11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3">
      <c r="A1051" s="7">
        <v>1049</v>
      </c>
      <c r="B1051" s="8" t="s">
        <v>1050</v>
      </c>
      <c r="C1051" s="8" t="s">
        <v>5159</v>
      </c>
      <c r="D1051" s="13">
        <v>12000</v>
      </c>
      <c r="E1051" s="13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19">
        <f t="shared" si="96"/>
        <v>0</v>
      </c>
      <c r="P1051" s="11" t="e">
        <f t="shared" si="97"/>
        <v>#DIV/0!</v>
      </c>
      <c r="Q1051" s="7" t="str">
        <f t="shared" si="98"/>
        <v>journalism</v>
      </c>
      <c r="R1051" s="7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x14ac:dyDescent="0.3">
      <c r="A1052" s="7">
        <v>1050</v>
      </c>
      <c r="B1052" s="8" t="s">
        <v>1051</v>
      </c>
      <c r="C1052" s="8" t="s">
        <v>5160</v>
      </c>
      <c r="D1052" s="13">
        <v>2500</v>
      </c>
      <c r="E1052" s="13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19">
        <f t="shared" si="96"/>
        <v>0</v>
      </c>
      <c r="P1052" s="11" t="e">
        <f t="shared" si="97"/>
        <v>#DIV/0!</v>
      </c>
      <c r="Q1052" s="7" t="str">
        <f t="shared" si="98"/>
        <v>journalism</v>
      </c>
      <c r="R1052" s="7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3.2" x14ac:dyDescent="0.3">
      <c r="A1053" s="7">
        <v>1051</v>
      </c>
      <c r="B1053" s="8" t="s">
        <v>1052</v>
      </c>
      <c r="C1053" s="8" t="s">
        <v>5161</v>
      </c>
      <c r="D1053" s="13">
        <v>500</v>
      </c>
      <c r="E1053" s="13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19">
        <f t="shared" si="96"/>
        <v>0</v>
      </c>
      <c r="P1053" s="11" t="e">
        <f t="shared" si="97"/>
        <v>#DIV/0!</v>
      </c>
      <c r="Q1053" s="7" t="str">
        <f t="shared" si="98"/>
        <v>journalism</v>
      </c>
      <c r="R1053" s="7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57.6" x14ac:dyDescent="0.3">
      <c r="A1054" s="7">
        <v>1052</v>
      </c>
      <c r="B1054" s="8" t="s">
        <v>1053</v>
      </c>
      <c r="C1054" s="8" t="s">
        <v>5162</v>
      </c>
      <c r="D1054" s="13">
        <v>4336</v>
      </c>
      <c r="E1054" s="13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19">
        <f t="shared" si="96"/>
        <v>0</v>
      </c>
      <c r="P1054" s="11" t="e">
        <f t="shared" si="97"/>
        <v>#DIV/0!</v>
      </c>
      <c r="Q1054" s="7" t="str">
        <f t="shared" si="98"/>
        <v>journalism</v>
      </c>
      <c r="R1054" s="7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3.2" x14ac:dyDescent="0.3">
      <c r="A1055" s="7">
        <v>1053</v>
      </c>
      <c r="B1055" s="8" t="s">
        <v>1054</v>
      </c>
      <c r="C1055" s="8" t="s">
        <v>5163</v>
      </c>
      <c r="D1055" s="13">
        <v>1500</v>
      </c>
      <c r="E1055" s="13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19">
        <f t="shared" si="96"/>
        <v>1</v>
      </c>
      <c r="P1055" s="11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43.2" x14ac:dyDescent="0.3">
      <c r="A1056" s="7">
        <v>1054</v>
      </c>
      <c r="B1056" s="8" t="s">
        <v>1055</v>
      </c>
      <c r="C1056" s="8" t="s">
        <v>5164</v>
      </c>
      <c r="D1056" s="13">
        <v>2500</v>
      </c>
      <c r="E1056" s="13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19">
        <f t="shared" si="96"/>
        <v>0</v>
      </c>
      <c r="P1056" s="11" t="e">
        <f t="shared" si="97"/>
        <v>#DIV/0!</v>
      </c>
      <c r="Q1056" s="7" t="str">
        <f t="shared" si="98"/>
        <v>journalism</v>
      </c>
      <c r="R1056" s="7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3.2" x14ac:dyDescent="0.3">
      <c r="A1057" s="7">
        <v>1055</v>
      </c>
      <c r="B1057" s="8" t="s">
        <v>1056</v>
      </c>
      <c r="C1057" s="8" t="s">
        <v>5165</v>
      </c>
      <c r="D1057" s="13">
        <v>3500</v>
      </c>
      <c r="E1057" s="13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19">
        <f t="shared" si="96"/>
        <v>0</v>
      </c>
      <c r="P1057" s="11" t="e">
        <f t="shared" si="97"/>
        <v>#DIV/0!</v>
      </c>
      <c r="Q1057" s="7" t="str">
        <f t="shared" si="98"/>
        <v>journalism</v>
      </c>
      <c r="R1057" s="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3.2" x14ac:dyDescent="0.3">
      <c r="A1058" s="7">
        <v>1056</v>
      </c>
      <c r="B1058" s="8" t="s">
        <v>1057</v>
      </c>
      <c r="C1058" s="8" t="s">
        <v>5166</v>
      </c>
      <c r="D1058" s="13">
        <v>10000</v>
      </c>
      <c r="E1058" s="13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19">
        <f t="shared" si="96"/>
        <v>0</v>
      </c>
      <c r="P1058" s="11" t="e">
        <f t="shared" si="97"/>
        <v>#DIV/0!</v>
      </c>
      <c r="Q1058" s="7" t="str">
        <f t="shared" si="98"/>
        <v>journalism</v>
      </c>
      <c r="R1058" s="7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28.8" x14ac:dyDescent="0.3">
      <c r="A1059" s="7">
        <v>1057</v>
      </c>
      <c r="B1059" s="8" t="s">
        <v>1058</v>
      </c>
      <c r="C1059" s="8" t="s">
        <v>5167</v>
      </c>
      <c r="D1059" s="13">
        <v>10000</v>
      </c>
      <c r="E1059" s="13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19">
        <f t="shared" si="96"/>
        <v>0</v>
      </c>
      <c r="P1059" s="11" t="e">
        <f t="shared" si="97"/>
        <v>#DIV/0!</v>
      </c>
      <c r="Q1059" s="7" t="str">
        <f t="shared" si="98"/>
        <v>journalism</v>
      </c>
      <c r="R1059" s="7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3.2" x14ac:dyDescent="0.3">
      <c r="A1060" s="7">
        <v>1058</v>
      </c>
      <c r="B1060" s="8" t="s">
        <v>1059</v>
      </c>
      <c r="C1060" s="8" t="s">
        <v>5168</v>
      </c>
      <c r="D1060" s="13">
        <v>40000</v>
      </c>
      <c r="E1060" s="13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19">
        <f t="shared" si="96"/>
        <v>0</v>
      </c>
      <c r="P1060" s="11" t="e">
        <f t="shared" si="97"/>
        <v>#DIV/0!</v>
      </c>
      <c r="Q1060" s="7" t="str">
        <f t="shared" si="98"/>
        <v>journalism</v>
      </c>
      <c r="R1060" s="7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3">
      <c r="A1061" s="7">
        <v>1059</v>
      </c>
      <c r="B1061" s="8" t="s">
        <v>1060</v>
      </c>
      <c r="C1061" s="8" t="s">
        <v>5169</v>
      </c>
      <c r="D1061" s="13">
        <v>1100</v>
      </c>
      <c r="E1061" s="13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19">
        <f t="shared" si="96"/>
        <v>0</v>
      </c>
      <c r="P1061" s="11" t="e">
        <f t="shared" si="97"/>
        <v>#DIV/0!</v>
      </c>
      <c r="Q1061" s="7" t="str">
        <f t="shared" si="98"/>
        <v>journalism</v>
      </c>
      <c r="R1061" s="7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3.2" x14ac:dyDescent="0.3">
      <c r="A1062" s="7">
        <v>1060</v>
      </c>
      <c r="B1062" s="8" t="s">
        <v>1061</v>
      </c>
      <c r="C1062" s="8" t="s">
        <v>5170</v>
      </c>
      <c r="D1062" s="13">
        <v>5000</v>
      </c>
      <c r="E1062" s="13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19">
        <f t="shared" si="96"/>
        <v>1</v>
      </c>
      <c r="P1062" s="11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8.8" x14ac:dyDescent="0.3">
      <c r="A1063" s="7">
        <v>1061</v>
      </c>
      <c r="B1063" s="8" t="s">
        <v>1062</v>
      </c>
      <c r="C1063" s="8" t="s">
        <v>5171</v>
      </c>
      <c r="D1063" s="13">
        <v>4000</v>
      </c>
      <c r="E1063" s="13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19">
        <f t="shared" si="96"/>
        <v>0</v>
      </c>
      <c r="P1063" s="11" t="e">
        <f t="shared" si="97"/>
        <v>#DIV/0!</v>
      </c>
      <c r="Q1063" s="7" t="str">
        <f t="shared" si="98"/>
        <v>journalism</v>
      </c>
      <c r="R1063" s="7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x14ac:dyDescent="0.3">
      <c r="A1064" s="7">
        <v>1062</v>
      </c>
      <c r="B1064" s="8" t="s">
        <v>1063</v>
      </c>
      <c r="C1064" s="8" t="s">
        <v>5172</v>
      </c>
      <c r="D1064" s="13">
        <v>199</v>
      </c>
      <c r="E1064" s="13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19">
        <f t="shared" si="96"/>
        <v>95.477386934673376</v>
      </c>
      <c r="P1064" s="11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3.2" x14ac:dyDescent="0.3">
      <c r="A1065" s="7">
        <v>1063</v>
      </c>
      <c r="B1065" s="8" t="s">
        <v>1064</v>
      </c>
      <c r="C1065" s="8" t="s">
        <v>5173</v>
      </c>
      <c r="D1065" s="13">
        <v>1000</v>
      </c>
      <c r="E1065" s="13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19">
        <f t="shared" si="96"/>
        <v>0</v>
      </c>
      <c r="P1065" s="11" t="e">
        <f t="shared" si="97"/>
        <v>#DIV/0!</v>
      </c>
      <c r="Q1065" s="7" t="str">
        <f t="shared" si="98"/>
        <v>journalism</v>
      </c>
      <c r="R1065" s="7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3.2" x14ac:dyDescent="0.3">
      <c r="A1066" s="7">
        <v>1064</v>
      </c>
      <c r="B1066" s="8" t="s">
        <v>1065</v>
      </c>
      <c r="C1066" s="8" t="s">
        <v>5174</v>
      </c>
      <c r="D1066" s="13">
        <v>90000</v>
      </c>
      <c r="E1066" s="13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19">
        <f t="shared" si="96"/>
        <v>8.974444444444444</v>
      </c>
      <c r="P1066" s="11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3.2" x14ac:dyDescent="0.3">
      <c r="A1067" s="7">
        <v>1065</v>
      </c>
      <c r="B1067" s="8" t="s">
        <v>1066</v>
      </c>
      <c r="C1067" s="8" t="s">
        <v>5175</v>
      </c>
      <c r="D1067" s="13">
        <v>3000</v>
      </c>
      <c r="E1067" s="13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19">
        <f t="shared" si="96"/>
        <v>2.7</v>
      </c>
      <c r="P1067" s="11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3.2" x14ac:dyDescent="0.3">
      <c r="A1068" s="7">
        <v>1066</v>
      </c>
      <c r="B1068" s="8" t="s">
        <v>1067</v>
      </c>
      <c r="C1068" s="8" t="s">
        <v>5176</v>
      </c>
      <c r="D1068" s="13">
        <v>150000</v>
      </c>
      <c r="E1068" s="13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19">
        <f t="shared" si="96"/>
        <v>3.3673333333333333</v>
      </c>
      <c r="P1068" s="11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3.2" x14ac:dyDescent="0.3">
      <c r="A1069" s="7">
        <v>1067</v>
      </c>
      <c r="B1069" s="8" t="s">
        <v>1068</v>
      </c>
      <c r="C1069" s="8" t="s">
        <v>5177</v>
      </c>
      <c r="D1069" s="13">
        <v>500</v>
      </c>
      <c r="E1069" s="13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19">
        <f t="shared" si="96"/>
        <v>26</v>
      </c>
      <c r="P1069" s="11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43.2" x14ac:dyDescent="0.3">
      <c r="A1070" s="7">
        <v>1068</v>
      </c>
      <c r="B1070" s="8" t="s">
        <v>1069</v>
      </c>
      <c r="C1070" s="8" t="s">
        <v>5178</v>
      </c>
      <c r="D1070" s="13">
        <v>30000</v>
      </c>
      <c r="E1070" s="13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19">
        <f t="shared" si="96"/>
        <v>0.15</v>
      </c>
      <c r="P1070" s="11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3.2" x14ac:dyDescent="0.3">
      <c r="A1071" s="7">
        <v>1069</v>
      </c>
      <c r="B1071" s="8" t="s">
        <v>1070</v>
      </c>
      <c r="C1071" s="8" t="s">
        <v>5179</v>
      </c>
      <c r="D1071" s="13">
        <v>2200</v>
      </c>
      <c r="E1071" s="13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19">
        <f t="shared" si="96"/>
        <v>38.636363636363633</v>
      </c>
      <c r="P1071" s="11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3.2" x14ac:dyDescent="0.3">
      <c r="A1072" s="7">
        <v>1070</v>
      </c>
      <c r="B1072" s="8" t="s">
        <v>1071</v>
      </c>
      <c r="C1072" s="8" t="s">
        <v>5180</v>
      </c>
      <c r="D1072" s="13">
        <v>10000</v>
      </c>
      <c r="E1072" s="13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19">
        <f t="shared" si="96"/>
        <v>0.70000000000000007</v>
      </c>
      <c r="P1072" s="11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3.2" x14ac:dyDescent="0.3">
      <c r="A1073" s="7">
        <v>1071</v>
      </c>
      <c r="B1073" s="8" t="s">
        <v>1072</v>
      </c>
      <c r="C1073" s="8" t="s">
        <v>5181</v>
      </c>
      <c r="D1073" s="13">
        <v>100</v>
      </c>
      <c r="E1073" s="13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19">
        <f t="shared" si="96"/>
        <v>0</v>
      </c>
      <c r="P1073" s="11" t="e">
        <f t="shared" si="97"/>
        <v>#DIV/0!</v>
      </c>
      <c r="Q1073" s="7" t="str">
        <f t="shared" si="98"/>
        <v>games</v>
      </c>
      <c r="R1073" s="7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3.2" x14ac:dyDescent="0.3">
      <c r="A1074" s="7">
        <v>1072</v>
      </c>
      <c r="B1074" s="8" t="s">
        <v>1073</v>
      </c>
      <c r="C1074" s="8" t="s">
        <v>5182</v>
      </c>
      <c r="D1074" s="13">
        <v>75000</v>
      </c>
      <c r="E1074" s="13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19">
        <f t="shared" si="96"/>
        <v>6.8000000000000005E-2</v>
      </c>
      <c r="P1074" s="11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8.8" x14ac:dyDescent="0.3">
      <c r="A1075" s="7">
        <v>1073</v>
      </c>
      <c r="B1075" s="8" t="s">
        <v>1074</v>
      </c>
      <c r="C1075" s="8" t="s">
        <v>5183</v>
      </c>
      <c r="D1075" s="13">
        <v>750</v>
      </c>
      <c r="E1075" s="13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19">
        <f t="shared" si="96"/>
        <v>1.3333333333333335</v>
      </c>
      <c r="P1075" s="11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43.2" x14ac:dyDescent="0.3">
      <c r="A1076" s="7">
        <v>1074</v>
      </c>
      <c r="B1076" s="8" t="s">
        <v>1075</v>
      </c>
      <c r="C1076" s="8" t="s">
        <v>5184</v>
      </c>
      <c r="D1076" s="13">
        <v>54000</v>
      </c>
      <c r="E1076" s="13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19">
        <f t="shared" si="96"/>
        <v>6.3092592592592585</v>
      </c>
      <c r="P1076" s="11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28.8" x14ac:dyDescent="0.3">
      <c r="A1077" s="7">
        <v>1075</v>
      </c>
      <c r="B1077" s="8" t="s">
        <v>1076</v>
      </c>
      <c r="C1077" s="8" t="s">
        <v>5185</v>
      </c>
      <c r="D1077" s="13">
        <v>1000</v>
      </c>
      <c r="E1077" s="13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19">
        <f t="shared" si="96"/>
        <v>4.5</v>
      </c>
      <c r="P1077" s="11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3.2" x14ac:dyDescent="0.3">
      <c r="A1078" s="7">
        <v>1076</v>
      </c>
      <c r="B1078" s="8" t="s">
        <v>1077</v>
      </c>
      <c r="C1078" s="8" t="s">
        <v>5186</v>
      </c>
      <c r="D1078" s="13">
        <v>75000</v>
      </c>
      <c r="E1078" s="13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19">
        <f t="shared" si="96"/>
        <v>62.765333333333331</v>
      </c>
      <c r="P1078" s="11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3.2" x14ac:dyDescent="0.3">
      <c r="A1079" s="7">
        <v>1077</v>
      </c>
      <c r="B1079" s="8" t="s">
        <v>1078</v>
      </c>
      <c r="C1079" s="8" t="s">
        <v>5187</v>
      </c>
      <c r="D1079" s="13">
        <v>25000</v>
      </c>
      <c r="E1079" s="13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19">
        <f t="shared" si="96"/>
        <v>29.376000000000001</v>
      </c>
      <c r="P1079" s="11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43.2" x14ac:dyDescent="0.3">
      <c r="A1080" s="7">
        <v>1078</v>
      </c>
      <c r="B1080" s="8" t="s">
        <v>1079</v>
      </c>
      <c r="C1080" s="8" t="s">
        <v>5188</v>
      </c>
      <c r="D1080" s="13">
        <v>600</v>
      </c>
      <c r="E1080" s="13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19">
        <f t="shared" si="96"/>
        <v>7.5</v>
      </c>
      <c r="P1080" s="11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3.2" x14ac:dyDescent="0.3">
      <c r="A1081" s="7">
        <v>1079</v>
      </c>
      <c r="B1081" s="8" t="s">
        <v>1080</v>
      </c>
      <c r="C1081" s="8" t="s">
        <v>5189</v>
      </c>
      <c r="D1081" s="13">
        <v>26000</v>
      </c>
      <c r="E1081" s="13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19">
        <f t="shared" si="96"/>
        <v>2.6076923076923078</v>
      </c>
      <c r="P1081" s="11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3.2" x14ac:dyDescent="0.3">
      <c r="A1082" s="7">
        <v>1080</v>
      </c>
      <c r="B1082" s="8" t="s">
        <v>1081</v>
      </c>
      <c r="C1082" s="8" t="s">
        <v>5190</v>
      </c>
      <c r="D1082" s="13">
        <v>20000</v>
      </c>
      <c r="E1082" s="13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19">
        <f t="shared" si="96"/>
        <v>9.1050000000000004</v>
      </c>
      <c r="P1082" s="11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3.2" x14ac:dyDescent="0.3">
      <c r="A1083" s="7">
        <v>1081</v>
      </c>
      <c r="B1083" s="8" t="s">
        <v>1082</v>
      </c>
      <c r="C1083" s="8" t="s">
        <v>5191</v>
      </c>
      <c r="D1083" s="13">
        <v>68000</v>
      </c>
      <c r="E1083" s="13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19">
        <f t="shared" si="96"/>
        <v>1.7647058823529412E-2</v>
      </c>
      <c r="P1083" s="11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28.8" x14ac:dyDescent="0.3">
      <c r="A1084" s="7">
        <v>1082</v>
      </c>
      <c r="B1084" s="8" t="s">
        <v>1083</v>
      </c>
      <c r="C1084" s="8" t="s">
        <v>5192</v>
      </c>
      <c r="D1084" s="13">
        <v>10000</v>
      </c>
      <c r="E1084" s="13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19">
        <f t="shared" si="96"/>
        <v>0.55999999999999994</v>
      </c>
      <c r="P1084" s="11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3.2" x14ac:dyDescent="0.3">
      <c r="A1085" s="7">
        <v>1083</v>
      </c>
      <c r="B1085" s="8" t="s">
        <v>1084</v>
      </c>
      <c r="C1085" s="8" t="s">
        <v>5193</v>
      </c>
      <c r="D1085" s="13">
        <v>50000</v>
      </c>
      <c r="E1085" s="13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19">
        <f t="shared" si="96"/>
        <v>0.82000000000000006</v>
      </c>
      <c r="P1085" s="11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3">
      <c r="A1086" s="7">
        <v>1084</v>
      </c>
      <c r="B1086" s="8" t="s">
        <v>1085</v>
      </c>
      <c r="C1086" s="8" t="s">
        <v>5194</v>
      </c>
      <c r="D1086" s="13">
        <v>550</v>
      </c>
      <c r="E1086" s="13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19">
        <f t="shared" si="96"/>
        <v>0</v>
      </c>
      <c r="P1086" s="11" t="e">
        <f t="shared" si="97"/>
        <v>#DIV/0!</v>
      </c>
      <c r="Q1086" s="7" t="str">
        <f t="shared" si="98"/>
        <v>games</v>
      </c>
      <c r="R1086" s="7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28.8" x14ac:dyDescent="0.3">
      <c r="A1087" s="7">
        <v>1085</v>
      </c>
      <c r="B1087" s="8" t="s">
        <v>1086</v>
      </c>
      <c r="C1087" s="8" t="s">
        <v>5195</v>
      </c>
      <c r="D1087" s="13">
        <v>30000</v>
      </c>
      <c r="E1087" s="13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19">
        <f t="shared" si="96"/>
        <v>3.42</v>
      </c>
      <c r="P1087" s="11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3">
      <c r="A1088" s="7">
        <v>1086</v>
      </c>
      <c r="B1088" s="8" t="s">
        <v>1087</v>
      </c>
      <c r="C1088" s="8" t="s">
        <v>5196</v>
      </c>
      <c r="D1088" s="13">
        <v>18000</v>
      </c>
      <c r="E1088" s="13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19">
        <f t="shared" si="96"/>
        <v>8.3333333333333343E-2</v>
      </c>
      <c r="P1088" s="11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3.2" x14ac:dyDescent="0.3">
      <c r="A1089" s="7">
        <v>1087</v>
      </c>
      <c r="B1089" s="8" t="s">
        <v>1088</v>
      </c>
      <c r="C1089" s="8" t="s">
        <v>5197</v>
      </c>
      <c r="D1089" s="13">
        <v>1100</v>
      </c>
      <c r="E1089" s="13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19">
        <f t="shared" si="96"/>
        <v>0</v>
      </c>
      <c r="P1089" s="11" t="e">
        <f t="shared" si="97"/>
        <v>#DIV/0!</v>
      </c>
      <c r="Q1089" s="7" t="str">
        <f t="shared" si="98"/>
        <v>games</v>
      </c>
      <c r="R1089" s="7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8.8" x14ac:dyDescent="0.3">
      <c r="A1090" s="7">
        <v>1088</v>
      </c>
      <c r="B1090" s="8" t="s">
        <v>1089</v>
      </c>
      <c r="C1090" s="8" t="s">
        <v>5198</v>
      </c>
      <c r="D1090" s="13">
        <v>45000</v>
      </c>
      <c r="E1090" s="13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19">
        <f t="shared" si="96"/>
        <v>14.182977777777777</v>
      </c>
      <c r="P1090" s="11">
        <f t="shared" si="97"/>
        <v>43.41727891156463</v>
      </c>
      <c r="Q1090" s="7" t="str">
        <f t="shared" si="98"/>
        <v>games</v>
      </c>
      <c r="R1090" s="7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28.8" x14ac:dyDescent="0.3">
      <c r="A1091" s="7">
        <v>1089</v>
      </c>
      <c r="B1091" s="8" t="s">
        <v>1090</v>
      </c>
      <c r="C1091" s="8" t="s">
        <v>5199</v>
      </c>
      <c r="D1091" s="13">
        <v>15000</v>
      </c>
      <c r="E1091" s="13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19">
        <f t="shared" ref="O1091:O1154" si="102">E1091/D1091*100</f>
        <v>7.8266666666666662</v>
      </c>
      <c r="P1091" s="11">
        <f t="shared" ref="P1091:P1154" si="103">E1091/L1091</f>
        <v>23.959183673469386</v>
      </c>
      <c r="Q1091" s="7" t="str">
        <f t="shared" ref="Q1091:Q1154" si="104">LEFT(N1091, SEARCH("/",N1091,1)-1)</f>
        <v>games</v>
      </c>
      <c r="R1091" s="7" t="str">
        <f t="shared" ref="R1091:R1154" si="105">RIGHT(N1091,LEN(N1091)-SEARCH("/",N1091,1))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3.2" x14ac:dyDescent="0.3">
      <c r="A1092" s="7">
        <v>1090</v>
      </c>
      <c r="B1092" s="8" t="s">
        <v>1091</v>
      </c>
      <c r="C1092" s="8" t="s">
        <v>5200</v>
      </c>
      <c r="D1092" s="13">
        <v>12999</v>
      </c>
      <c r="E1092" s="13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19">
        <f t="shared" si="102"/>
        <v>3.8464497269020695E-2</v>
      </c>
      <c r="P1092" s="11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3.2" x14ac:dyDescent="0.3">
      <c r="A1093" s="7">
        <v>1091</v>
      </c>
      <c r="B1093" s="8" t="s">
        <v>1092</v>
      </c>
      <c r="C1093" s="8" t="s">
        <v>5201</v>
      </c>
      <c r="D1093" s="13">
        <v>200</v>
      </c>
      <c r="E1093" s="13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19">
        <f t="shared" si="102"/>
        <v>12.5</v>
      </c>
      <c r="P1093" s="11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43.2" x14ac:dyDescent="0.3">
      <c r="A1094" s="7">
        <v>1092</v>
      </c>
      <c r="B1094" s="8" t="s">
        <v>1093</v>
      </c>
      <c r="C1094" s="8" t="s">
        <v>5202</v>
      </c>
      <c r="D1094" s="13">
        <v>2000</v>
      </c>
      <c r="E1094" s="13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19">
        <f t="shared" si="102"/>
        <v>1.05</v>
      </c>
      <c r="P1094" s="11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3.2" x14ac:dyDescent="0.3">
      <c r="A1095" s="7">
        <v>1093</v>
      </c>
      <c r="B1095" s="8" t="s">
        <v>1094</v>
      </c>
      <c r="C1095" s="8" t="s">
        <v>5203</v>
      </c>
      <c r="D1095" s="13">
        <v>300</v>
      </c>
      <c r="E1095" s="13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19">
        <f t="shared" si="102"/>
        <v>14.083333333333334</v>
      </c>
      <c r="P1095" s="11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3.2" x14ac:dyDescent="0.3">
      <c r="A1096" s="7">
        <v>1094</v>
      </c>
      <c r="B1096" s="8" t="s">
        <v>1095</v>
      </c>
      <c r="C1096" s="8" t="s">
        <v>5204</v>
      </c>
      <c r="D1096" s="13">
        <v>18000</v>
      </c>
      <c r="E1096" s="13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19">
        <f t="shared" si="102"/>
        <v>18.300055555555556</v>
      </c>
      <c r="P1096" s="11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3.2" x14ac:dyDescent="0.3">
      <c r="A1097" s="7">
        <v>1095</v>
      </c>
      <c r="B1097" s="8" t="s">
        <v>1096</v>
      </c>
      <c r="C1097" s="8" t="s">
        <v>5205</v>
      </c>
      <c r="D1097" s="13">
        <v>500000</v>
      </c>
      <c r="E1097" s="13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19">
        <f t="shared" si="102"/>
        <v>5.0347999999999997</v>
      </c>
      <c r="P1097" s="11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3.2" x14ac:dyDescent="0.3">
      <c r="A1098" s="7">
        <v>1096</v>
      </c>
      <c r="B1098" s="8" t="s">
        <v>1097</v>
      </c>
      <c r="C1098" s="8" t="s">
        <v>5206</v>
      </c>
      <c r="D1098" s="13">
        <v>12000</v>
      </c>
      <c r="E1098" s="13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19">
        <f t="shared" si="102"/>
        <v>17.933333333333334</v>
      </c>
      <c r="P1098" s="11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3.2" x14ac:dyDescent="0.3">
      <c r="A1099" s="7">
        <v>1097</v>
      </c>
      <c r="B1099" s="8" t="s">
        <v>1098</v>
      </c>
      <c r="C1099" s="8" t="s">
        <v>5207</v>
      </c>
      <c r="D1099" s="13">
        <v>100000</v>
      </c>
      <c r="E1099" s="13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19">
        <f t="shared" si="102"/>
        <v>4.7E-2</v>
      </c>
      <c r="P1099" s="11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28.8" x14ac:dyDescent="0.3">
      <c r="A1100" s="7">
        <v>1098</v>
      </c>
      <c r="B1100" s="8" t="s">
        <v>1099</v>
      </c>
      <c r="C1100" s="8" t="s">
        <v>5208</v>
      </c>
      <c r="D1100" s="13">
        <v>25000</v>
      </c>
      <c r="E1100" s="13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19">
        <f t="shared" si="102"/>
        <v>7.2120000000000006</v>
      </c>
      <c r="P1100" s="11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43.2" x14ac:dyDescent="0.3">
      <c r="A1101" s="7">
        <v>1099</v>
      </c>
      <c r="B1101" s="8" t="s">
        <v>1100</v>
      </c>
      <c r="C1101" s="8" t="s">
        <v>5209</v>
      </c>
      <c r="D1101" s="13">
        <v>5000</v>
      </c>
      <c r="E1101" s="13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19">
        <f t="shared" si="102"/>
        <v>0.5</v>
      </c>
      <c r="P1101" s="11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3.2" x14ac:dyDescent="0.3">
      <c r="A1102" s="7">
        <v>1100</v>
      </c>
      <c r="B1102" s="8" t="s">
        <v>1101</v>
      </c>
      <c r="C1102" s="8" t="s">
        <v>5210</v>
      </c>
      <c r="D1102" s="13">
        <v>4000</v>
      </c>
      <c r="E1102" s="13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19">
        <f t="shared" si="102"/>
        <v>2.5</v>
      </c>
      <c r="P1102" s="11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8.8" x14ac:dyDescent="0.3">
      <c r="A1103" s="7">
        <v>1101</v>
      </c>
      <c r="B1103" s="8" t="s">
        <v>1102</v>
      </c>
      <c r="C1103" s="8" t="s">
        <v>5211</v>
      </c>
      <c r="D1103" s="13">
        <v>100000</v>
      </c>
      <c r="E1103" s="13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19">
        <f t="shared" si="102"/>
        <v>4.1000000000000002E-2</v>
      </c>
      <c r="P1103" s="11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3.2" x14ac:dyDescent="0.3">
      <c r="A1104" s="7">
        <v>1102</v>
      </c>
      <c r="B1104" s="8" t="s">
        <v>1103</v>
      </c>
      <c r="C1104" s="8" t="s">
        <v>5212</v>
      </c>
      <c r="D1104" s="13">
        <v>8000</v>
      </c>
      <c r="E1104" s="13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19">
        <f t="shared" si="102"/>
        <v>5.3125</v>
      </c>
      <c r="P1104" s="11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3.2" x14ac:dyDescent="0.3">
      <c r="A1105" s="7">
        <v>1103</v>
      </c>
      <c r="B1105" s="8" t="s">
        <v>1104</v>
      </c>
      <c r="C1105" s="8" t="s">
        <v>5213</v>
      </c>
      <c r="D1105" s="13">
        <v>15000</v>
      </c>
      <c r="E1105" s="13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19">
        <f t="shared" si="102"/>
        <v>1.6199999999999999</v>
      </c>
      <c r="P1105" s="11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3.2" x14ac:dyDescent="0.3">
      <c r="A1106" s="7">
        <v>1104</v>
      </c>
      <c r="B1106" s="8" t="s">
        <v>1105</v>
      </c>
      <c r="C1106" s="8" t="s">
        <v>5214</v>
      </c>
      <c r="D1106" s="13">
        <v>60000</v>
      </c>
      <c r="E1106" s="13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19">
        <f t="shared" si="102"/>
        <v>4.9516666666666671</v>
      </c>
      <c r="P1106" s="11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43.2" x14ac:dyDescent="0.3">
      <c r="A1107" s="7">
        <v>1105</v>
      </c>
      <c r="B1107" s="8" t="s">
        <v>1106</v>
      </c>
      <c r="C1107" s="8" t="s">
        <v>5215</v>
      </c>
      <c r="D1107" s="13">
        <v>900000</v>
      </c>
      <c r="E1107" s="13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19">
        <f t="shared" si="102"/>
        <v>0.159</v>
      </c>
      <c r="P1107" s="11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3.2" x14ac:dyDescent="0.3">
      <c r="A1108" s="7">
        <v>1106</v>
      </c>
      <c r="B1108" s="8" t="s">
        <v>1107</v>
      </c>
      <c r="C1108" s="8" t="s">
        <v>5216</v>
      </c>
      <c r="D1108" s="13">
        <v>400</v>
      </c>
      <c r="E1108" s="13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19">
        <f t="shared" si="102"/>
        <v>41.25</v>
      </c>
      <c r="P1108" s="11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57.6" x14ac:dyDescent="0.3">
      <c r="A1109" s="7">
        <v>1107</v>
      </c>
      <c r="B1109" s="8" t="s">
        <v>1108</v>
      </c>
      <c r="C1109" s="8" t="s">
        <v>5217</v>
      </c>
      <c r="D1109" s="13">
        <v>10000</v>
      </c>
      <c r="E1109" s="13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19">
        <f t="shared" si="102"/>
        <v>0</v>
      </c>
      <c r="P1109" s="11" t="e">
        <f t="shared" si="103"/>
        <v>#DIV/0!</v>
      </c>
      <c r="Q1109" s="7" t="str">
        <f t="shared" si="104"/>
        <v>games</v>
      </c>
      <c r="R1109" s="7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43.2" x14ac:dyDescent="0.3">
      <c r="A1110" s="7">
        <v>1108</v>
      </c>
      <c r="B1110" s="8" t="s">
        <v>1109</v>
      </c>
      <c r="C1110" s="8" t="s">
        <v>5218</v>
      </c>
      <c r="D1110" s="13">
        <v>25000</v>
      </c>
      <c r="E1110" s="13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19">
        <f t="shared" si="102"/>
        <v>2.93</v>
      </c>
      <c r="P1110" s="11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3.2" x14ac:dyDescent="0.3">
      <c r="A1111" s="7">
        <v>1109</v>
      </c>
      <c r="B1111" s="8" t="s">
        <v>1110</v>
      </c>
      <c r="C1111" s="8" t="s">
        <v>5219</v>
      </c>
      <c r="D1111" s="13">
        <v>10000</v>
      </c>
      <c r="E1111" s="13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19">
        <f t="shared" si="102"/>
        <v>0.44999999999999996</v>
      </c>
      <c r="P1111" s="11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3.2" x14ac:dyDescent="0.3">
      <c r="A1112" s="7">
        <v>1110</v>
      </c>
      <c r="B1112" s="8" t="s">
        <v>1111</v>
      </c>
      <c r="C1112" s="8" t="s">
        <v>5220</v>
      </c>
      <c r="D1112" s="13">
        <v>50000</v>
      </c>
      <c r="E1112" s="13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19">
        <f t="shared" si="102"/>
        <v>0.51</v>
      </c>
      <c r="P1112" s="11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3.2" x14ac:dyDescent="0.3">
      <c r="A1113" s="7">
        <v>1111</v>
      </c>
      <c r="B1113" s="8" t="s">
        <v>1112</v>
      </c>
      <c r="C1113" s="8" t="s">
        <v>5221</v>
      </c>
      <c r="D1113" s="13">
        <v>2500</v>
      </c>
      <c r="E1113" s="13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19">
        <f t="shared" si="102"/>
        <v>0.04</v>
      </c>
      <c r="P1113" s="11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3.2" x14ac:dyDescent="0.3">
      <c r="A1114" s="7">
        <v>1112</v>
      </c>
      <c r="B1114" s="8" t="s">
        <v>1113</v>
      </c>
      <c r="C1114" s="8" t="s">
        <v>5222</v>
      </c>
      <c r="D1114" s="13">
        <v>88000</v>
      </c>
      <c r="E1114" s="13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19">
        <f t="shared" si="102"/>
        <v>35.537409090909087</v>
      </c>
      <c r="P1114" s="11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3.2" x14ac:dyDescent="0.3">
      <c r="A1115" s="7">
        <v>1113</v>
      </c>
      <c r="B1115" s="8" t="s">
        <v>1114</v>
      </c>
      <c r="C1115" s="8" t="s">
        <v>5223</v>
      </c>
      <c r="D1115" s="13">
        <v>1000</v>
      </c>
      <c r="E1115" s="13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19">
        <f t="shared" si="102"/>
        <v>0.5</v>
      </c>
      <c r="P1115" s="11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3.2" x14ac:dyDescent="0.3">
      <c r="A1116" s="7">
        <v>1114</v>
      </c>
      <c r="B1116" s="8" t="s">
        <v>1115</v>
      </c>
      <c r="C1116" s="8" t="s">
        <v>5224</v>
      </c>
      <c r="D1116" s="13">
        <v>6000</v>
      </c>
      <c r="E1116" s="13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19">
        <f t="shared" si="102"/>
        <v>0.16666666666666669</v>
      </c>
      <c r="P1116" s="11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3.2" x14ac:dyDescent="0.3">
      <c r="A1117" s="7">
        <v>1115</v>
      </c>
      <c r="B1117" s="8" t="s">
        <v>1116</v>
      </c>
      <c r="C1117" s="8" t="s">
        <v>5225</v>
      </c>
      <c r="D1117" s="13">
        <v>40000</v>
      </c>
      <c r="E1117" s="13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19">
        <f t="shared" si="102"/>
        <v>0.13250000000000001</v>
      </c>
      <c r="P1117" s="11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28.8" x14ac:dyDescent="0.3">
      <c r="A1118" s="7">
        <v>1116</v>
      </c>
      <c r="B1118" s="8" t="s">
        <v>1117</v>
      </c>
      <c r="C1118" s="8" t="s">
        <v>5226</v>
      </c>
      <c r="D1118" s="13">
        <v>500000</v>
      </c>
      <c r="E1118" s="13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19">
        <f t="shared" si="102"/>
        <v>3.5704000000000007E-2</v>
      </c>
      <c r="P1118" s="11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3.2" x14ac:dyDescent="0.3">
      <c r="A1119" s="7">
        <v>1117</v>
      </c>
      <c r="B1119" s="8" t="s">
        <v>1118</v>
      </c>
      <c r="C1119" s="8" t="s">
        <v>5227</v>
      </c>
      <c r="D1119" s="13">
        <v>1000</v>
      </c>
      <c r="E1119" s="13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19">
        <f t="shared" si="102"/>
        <v>8.3000000000000007</v>
      </c>
      <c r="P1119" s="11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3.2" x14ac:dyDescent="0.3">
      <c r="A1120" s="7">
        <v>1118</v>
      </c>
      <c r="B1120" s="8" t="s">
        <v>1119</v>
      </c>
      <c r="C1120" s="8" t="s">
        <v>5228</v>
      </c>
      <c r="D1120" s="13">
        <v>4500</v>
      </c>
      <c r="E1120" s="13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19">
        <f t="shared" si="102"/>
        <v>2.4222222222222221</v>
      </c>
      <c r="P1120" s="11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43.2" x14ac:dyDescent="0.3">
      <c r="A1121" s="7">
        <v>1119</v>
      </c>
      <c r="B1121" s="8" t="s">
        <v>1120</v>
      </c>
      <c r="C1121" s="8" t="s">
        <v>5229</v>
      </c>
      <c r="D1121" s="13">
        <v>2100</v>
      </c>
      <c r="E1121" s="13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19">
        <f t="shared" si="102"/>
        <v>0.23809523809523811</v>
      </c>
      <c r="P1121" s="11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28.8" x14ac:dyDescent="0.3">
      <c r="A1122" s="7">
        <v>1120</v>
      </c>
      <c r="B1122" s="8" t="s">
        <v>1121</v>
      </c>
      <c r="C1122" s="8" t="s">
        <v>5230</v>
      </c>
      <c r="D1122" s="13">
        <v>25000</v>
      </c>
      <c r="E1122" s="13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19">
        <f t="shared" si="102"/>
        <v>0</v>
      </c>
      <c r="P1122" s="11" t="e">
        <f t="shared" si="103"/>
        <v>#DIV/0!</v>
      </c>
      <c r="Q1122" s="7" t="str">
        <f t="shared" si="104"/>
        <v>games</v>
      </c>
      <c r="R1122" s="7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3.2" x14ac:dyDescent="0.3">
      <c r="A1123" s="7">
        <v>1121</v>
      </c>
      <c r="B1123" s="8" t="s">
        <v>1122</v>
      </c>
      <c r="C1123" s="8" t="s">
        <v>5231</v>
      </c>
      <c r="D1123" s="13">
        <v>250000</v>
      </c>
      <c r="E1123" s="13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19">
        <f t="shared" si="102"/>
        <v>1.1599999999999999E-2</v>
      </c>
      <c r="P1123" s="11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43.2" x14ac:dyDescent="0.3">
      <c r="A1124" s="7">
        <v>1122</v>
      </c>
      <c r="B1124" s="8" t="s">
        <v>1123</v>
      </c>
      <c r="C1124" s="8" t="s">
        <v>5232</v>
      </c>
      <c r="D1124" s="13">
        <v>3200</v>
      </c>
      <c r="E1124" s="13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19">
        <f t="shared" si="102"/>
        <v>0</v>
      </c>
      <c r="P1124" s="11" t="e">
        <f t="shared" si="103"/>
        <v>#DIV/0!</v>
      </c>
      <c r="Q1124" s="7" t="str">
        <f t="shared" si="104"/>
        <v>games</v>
      </c>
      <c r="R1124" s="7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3.2" x14ac:dyDescent="0.3">
      <c r="A1125" s="7">
        <v>1123</v>
      </c>
      <c r="B1125" s="8" t="s">
        <v>1124</v>
      </c>
      <c r="C1125" s="8" t="s">
        <v>5233</v>
      </c>
      <c r="D1125" s="13">
        <v>5000</v>
      </c>
      <c r="E1125" s="13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19">
        <f t="shared" si="102"/>
        <v>0.22</v>
      </c>
      <c r="P1125" s="11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3.2" x14ac:dyDescent="0.3">
      <c r="A1126" s="7">
        <v>1124</v>
      </c>
      <c r="B1126" s="8" t="s">
        <v>1125</v>
      </c>
      <c r="C1126" s="8" t="s">
        <v>5234</v>
      </c>
      <c r="D1126" s="13">
        <v>90000</v>
      </c>
      <c r="E1126" s="13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19">
        <f t="shared" si="102"/>
        <v>0.47222222222222221</v>
      </c>
      <c r="P1126" s="11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3.2" x14ac:dyDescent="0.3">
      <c r="A1127" s="7">
        <v>1125</v>
      </c>
      <c r="B1127" s="8" t="s">
        <v>1126</v>
      </c>
      <c r="C1127" s="8" t="s">
        <v>5235</v>
      </c>
      <c r="D1127" s="13">
        <v>3000</v>
      </c>
      <c r="E1127" s="13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19">
        <f t="shared" si="102"/>
        <v>0</v>
      </c>
      <c r="P1127" s="11" t="e">
        <f t="shared" si="103"/>
        <v>#DIV/0!</v>
      </c>
      <c r="Q1127" s="7" t="str">
        <f t="shared" si="104"/>
        <v>games</v>
      </c>
      <c r="R1127" s="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28.8" x14ac:dyDescent="0.3">
      <c r="A1128" s="7">
        <v>1126</v>
      </c>
      <c r="B1128" s="8" t="s">
        <v>1127</v>
      </c>
      <c r="C1128" s="8" t="s">
        <v>5236</v>
      </c>
      <c r="D1128" s="13">
        <v>2000</v>
      </c>
      <c r="E1128" s="13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19">
        <f t="shared" si="102"/>
        <v>0.5</v>
      </c>
      <c r="P1128" s="11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57.6" x14ac:dyDescent="0.3">
      <c r="A1129" s="7">
        <v>1127</v>
      </c>
      <c r="B1129" s="8" t="s">
        <v>1128</v>
      </c>
      <c r="C1129" s="8" t="s">
        <v>5237</v>
      </c>
      <c r="D1129" s="13">
        <v>35000</v>
      </c>
      <c r="E1129" s="13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19">
        <f t="shared" si="102"/>
        <v>1.6714285714285713</v>
      </c>
      <c r="P1129" s="11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3">
      <c r="A1130" s="7">
        <v>1128</v>
      </c>
      <c r="B1130" s="8" t="s">
        <v>1129</v>
      </c>
      <c r="C1130" s="8" t="s">
        <v>5238</v>
      </c>
      <c r="D1130" s="13">
        <v>1000</v>
      </c>
      <c r="E1130" s="13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19">
        <f t="shared" si="102"/>
        <v>0.1</v>
      </c>
      <c r="P1130" s="11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3.2" x14ac:dyDescent="0.3">
      <c r="A1131" s="7">
        <v>1129</v>
      </c>
      <c r="B1131" s="8" t="s">
        <v>1130</v>
      </c>
      <c r="C1131" s="8" t="s">
        <v>5239</v>
      </c>
      <c r="D1131" s="13">
        <v>20000</v>
      </c>
      <c r="E1131" s="13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19">
        <f t="shared" si="102"/>
        <v>0.105</v>
      </c>
      <c r="P1131" s="11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3.2" x14ac:dyDescent="0.3">
      <c r="A1132" s="7">
        <v>1130</v>
      </c>
      <c r="B1132" s="8" t="s">
        <v>1131</v>
      </c>
      <c r="C1132" s="8" t="s">
        <v>5240</v>
      </c>
      <c r="D1132" s="13">
        <v>5000</v>
      </c>
      <c r="E1132" s="13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19">
        <f t="shared" si="102"/>
        <v>0.22</v>
      </c>
      <c r="P1132" s="11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3.2" x14ac:dyDescent="0.3">
      <c r="A1133" s="7">
        <v>1131</v>
      </c>
      <c r="B1133" s="8" t="s">
        <v>1132</v>
      </c>
      <c r="C1133" s="8" t="s">
        <v>5241</v>
      </c>
      <c r="D1133" s="13">
        <v>40000</v>
      </c>
      <c r="E1133" s="13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19">
        <f t="shared" si="102"/>
        <v>0</v>
      </c>
      <c r="P1133" s="11" t="e">
        <f t="shared" si="103"/>
        <v>#DIV/0!</v>
      </c>
      <c r="Q1133" s="7" t="str">
        <f t="shared" si="104"/>
        <v>games</v>
      </c>
      <c r="R1133" s="7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3.2" x14ac:dyDescent="0.3">
      <c r="A1134" s="7">
        <v>1132</v>
      </c>
      <c r="B1134" s="8" t="s">
        <v>1133</v>
      </c>
      <c r="C1134" s="8" t="s">
        <v>5242</v>
      </c>
      <c r="D1134" s="13">
        <v>10000</v>
      </c>
      <c r="E1134" s="13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19">
        <f t="shared" si="102"/>
        <v>14.38</v>
      </c>
      <c r="P1134" s="11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3.2" x14ac:dyDescent="0.3">
      <c r="A1135" s="7">
        <v>1133</v>
      </c>
      <c r="B1135" s="8" t="s">
        <v>1134</v>
      </c>
      <c r="C1135" s="8" t="s">
        <v>5243</v>
      </c>
      <c r="D1135" s="13">
        <v>3000</v>
      </c>
      <c r="E1135" s="13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19">
        <f t="shared" si="102"/>
        <v>0.66666666666666674</v>
      </c>
      <c r="P1135" s="11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3.2" x14ac:dyDescent="0.3">
      <c r="A1136" s="7">
        <v>1134</v>
      </c>
      <c r="B1136" s="8" t="s">
        <v>1135</v>
      </c>
      <c r="C1136" s="8" t="s">
        <v>5244</v>
      </c>
      <c r="D1136" s="13">
        <v>25000</v>
      </c>
      <c r="E1136" s="13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19">
        <f t="shared" si="102"/>
        <v>4.0000000000000001E-3</v>
      </c>
      <c r="P1136" s="11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57.6" x14ac:dyDescent="0.3">
      <c r="A1137" s="7">
        <v>1135</v>
      </c>
      <c r="B1137" s="8" t="s">
        <v>1136</v>
      </c>
      <c r="C1137" s="8" t="s">
        <v>5245</v>
      </c>
      <c r="D1137" s="13">
        <v>1000</v>
      </c>
      <c r="E1137" s="13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19">
        <f t="shared" si="102"/>
        <v>5</v>
      </c>
      <c r="P1137" s="11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3.2" x14ac:dyDescent="0.3">
      <c r="A1138" s="7">
        <v>1136</v>
      </c>
      <c r="B1138" s="8" t="s">
        <v>1137</v>
      </c>
      <c r="C1138" s="8" t="s">
        <v>5246</v>
      </c>
      <c r="D1138" s="13">
        <v>4190</v>
      </c>
      <c r="E1138" s="13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19">
        <f t="shared" si="102"/>
        <v>6.4439140811455857</v>
      </c>
      <c r="P1138" s="11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3.2" x14ac:dyDescent="0.3">
      <c r="A1139" s="7">
        <v>1137</v>
      </c>
      <c r="B1139" s="8" t="s">
        <v>1138</v>
      </c>
      <c r="C1139" s="8" t="s">
        <v>5247</v>
      </c>
      <c r="D1139" s="13">
        <v>25000</v>
      </c>
      <c r="E1139" s="13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19">
        <f t="shared" si="102"/>
        <v>39.5</v>
      </c>
      <c r="P1139" s="11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3.2" x14ac:dyDescent="0.3">
      <c r="A1140" s="7">
        <v>1138</v>
      </c>
      <c r="B1140" s="8" t="s">
        <v>1139</v>
      </c>
      <c r="C1140" s="8" t="s">
        <v>5248</v>
      </c>
      <c r="D1140" s="13">
        <v>35000</v>
      </c>
      <c r="E1140" s="13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19">
        <f t="shared" si="102"/>
        <v>0.35714285714285715</v>
      </c>
      <c r="P1140" s="11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3.2" x14ac:dyDescent="0.3">
      <c r="A1141" s="7">
        <v>1139</v>
      </c>
      <c r="B1141" s="8" t="s">
        <v>1140</v>
      </c>
      <c r="C1141" s="8" t="s">
        <v>5249</v>
      </c>
      <c r="D1141" s="13">
        <v>8000</v>
      </c>
      <c r="E1141" s="13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19">
        <f t="shared" si="102"/>
        <v>6.25E-2</v>
      </c>
      <c r="P1141" s="11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3.2" x14ac:dyDescent="0.3">
      <c r="A1142" s="7">
        <v>1140</v>
      </c>
      <c r="B1142" s="8" t="s">
        <v>1141</v>
      </c>
      <c r="C1142" s="8" t="s">
        <v>5250</v>
      </c>
      <c r="D1142" s="13">
        <v>5000</v>
      </c>
      <c r="E1142" s="13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19">
        <f t="shared" si="102"/>
        <v>0</v>
      </c>
      <c r="P1142" s="11" t="e">
        <f t="shared" si="103"/>
        <v>#DIV/0!</v>
      </c>
      <c r="Q1142" s="7" t="str">
        <f t="shared" si="104"/>
        <v>games</v>
      </c>
      <c r="R1142" s="7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3">
      <c r="A1143" s="7">
        <v>1141</v>
      </c>
      <c r="B1143" s="8" t="s">
        <v>1142</v>
      </c>
      <c r="C1143" s="8" t="s">
        <v>5251</v>
      </c>
      <c r="D1143" s="13">
        <v>500</v>
      </c>
      <c r="E1143" s="13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19">
        <f t="shared" si="102"/>
        <v>0</v>
      </c>
      <c r="P1143" s="11" t="e">
        <f t="shared" si="103"/>
        <v>#DIV/0!</v>
      </c>
      <c r="Q1143" s="7" t="str">
        <f t="shared" si="104"/>
        <v>games</v>
      </c>
      <c r="R1143" s="7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3.2" x14ac:dyDescent="0.3">
      <c r="A1144" s="7">
        <v>1142</v>
      </c>
      <c r="B1144" s="8" t="s">
        <v>1143</v>
      </c>
      <c r="C1144" s="8" t="s">
        <v>5252</v>
      </c>
      <c r="D1144" s="13">
        <v>4000</v>
      </c>
      <c r="E1144" s="13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19">
        <f t="shared" si="102"/>
        <v>0</v>
      </c>
      <c r="P1144" s="11" t="e">
        <f t="shared" si="103"/>
        <v>#DIV/0!</v>
      </c>
      <c r="Q1144" s="7" t="str">
        <f t="shared" si="104"/>
        <v>games</v>
      </c>
      <c r="R1144" s="7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3.2" x14ac:dyDescent="0.3">
      <c r="A1145" s="7">
        <v>1143</v>
      </c>
      <c r="B1145" s="8" t="s">
        <v>1144</v>
      </c>
      <c r="C1145" s="8" t="s">
        <v>5253</v>
      </c>
      <c r="D1145" s="13">
        <v>45000</v>
      </c>
      <c r="E1145" s="13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19">
        <f t="shared" si="102"/>
        <v>0.41333333333333333</v>
      </c>
      <c r="P1145" s="11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3.2" x14ac:dyDescent="0.3">
      <c r="A1146" s="7">
        <v>1144</v>
      </c>
      <c r="B1146" s="8" t="s">
        <v>1145</v>
      </c>
      <c r="C1146" s="8" t="s">
        <v>5254</v>
      </c>
      <c r="D1146" s="13">
        <v>9300</v>
      </c>
      <c r="E1146" s="13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19">
        <f t="shared" si="102"/>
        <v>0</v>
      </c>
      <c r="P1146" s="11" t="e">
        <f t="shared" si="103"/>
        <v>#DIV/0!</v>
      </c>
      <c r="Q1146" s="7" t="str">
        <f t="shared" si="104"/>
        <v>food</v>
      </c>
      <c r="R1146" s="7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3.2" x14ac:dyDescent="0.3">
      <c r="A1147" s="7">
        <v>1145</v>
      </c>
      <c r="B1147" s="8" t="s">
        <v>1146</v>
      </c>
      <c r="C1147" s="8" t="s">
        <v>5255</v>
      </c>
      <c r="D1147" s="13">
        <v>80000</v>
      </c>
      <c r="E1147" s="13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19">
        <f t="shared" si="102"/>
        <v>0.125</v>
      </c>
      <c r="P1147" s="11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28.8" x14ac:dyDescent="0.3">
      <c r="A1148" s="7">
        <v>1146</v>
      </c>
      <c r="B1148" s="8" t="s">
        <v>1147</v>
      </c>
      <c r="C1148" s="8" t="s">
        <v>5256</v>
      </c>
      <c r="D1148" s="13">
        <v>6000</v>
      </c>
      <c r="E1148" s="13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19">
        <f t="shared" si="102"/>
        <v>8.8333333333333339</v>
      </c>
      <c r="P1148" s="11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3.2" x14ac:dyDescent="0.3">
      <c r="A1149" s="7">
        <v>1147</v>
      </c>
      <c r="B1149" s="8" t="s">
        <v>1148</v>
      </c>
      <c r="C1149" s="8" t="s">
        <v>5257</v>
      </c>
      <c r="D1149" s="13">
        <v>25000</v>
      </c>
      <c r="E1149" s="13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19">
        <f t="shared" si="102"/>
        <v>0</v>
      </c>
      <c r="P1149" s="11" t="e">
        <f t="shared" si="103"/>
        <v>#DIV/0!</v>
      </c>
      <c r="Q1149" s="7" t="str">
        <f t="shared" si="104"/>
        <v>food</v>
      </c>
      <c r="R1149" s="7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28.8" x14ac:dyDescent="0.3">
      <c r="A1150" s="7">
        <v>1148</v>
      </c>
      <c r="B1150" s="8" t="s">
        <v>1149</v>
      </c>
      <c r="C1150" s="8" t="s">
        <v>5258</v>
      </c>
      <c r="D1150" s="13">
        <v>15000</v>
      </c>
      <c r="E1150" s="13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19">
        <f t="shared" si="102"/>
        <v>0.48666666666666669</v>
      </c>
      <c r="P1150" s="11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28.8" x14ac:dyDescent="0.3">
      <c r="A1151" s="7">
        <v>1149</v>
      </c>
      <c r="B1151" s="8" t="s">
        <v>1150</v>
      </c>
      <c r="C1151" s="8" t="s">
        <v>5259</v>
      </c>
      <c r="D1151" s="13">
        <v>50000</v>
      </c>
      <c r="E1151" s="13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19">
        <f t="shared" si="102"/>
        <v>0.15</v>
      </c>
      <c r="P1151" s="11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28.8" x14ac:dyDescent="0.3">
      <c r="A1152" s="7">
        <v>1150</v>
      </c>
      <c r="B1152" s="8" t="s">
        <v>1151</v>
      </c>
      <c r="C1152" s="8" t="s">
        <v>5260</v>
      </c>
      <c r="D1152" s="13">
        <v>2500</v>
      </c>
      <c r="E1152" s="13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19">
        <f t="shared" si="102"/>
        <v>10.08</v>
      </c>
      <c r="P1152" s="11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43.2" x14ac:dyDescent="0.3">
      <c r="A1153" s="7">
        <v>1151</v>
      </c>
      <c r="B1153" s="8" t="s">
        <v>1152</v>
      </c>
      <c r="C1153" s="8" t="s">
        <v>5261</v>
      </c>
      <c r="D1153" s="13">
        <v>25000</v>
      </c>
      <c r="E1153" s="13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19">
        <f t="shared" si="102"/>
        <v>0</v>
      </c>
      <c r="P1153" s="11" t="e">
        <f t="shared" si="103"/>
        <v>#DIV/0!</v>
      </c>
      <c r="Q1153" s="7" t="str">
        <f t="shared" si="104"/>
        <v>food</v>
      </c>
      <c r="R1153" s="7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3">
      <c r="A1154" s="7">
        <v>1152</v>
      </c>
      <c r="B1154" s="8" t="s">
        <v>1153</v>
      </c>
      <c r="C1154" s="8" t="s">
        <v>5262</v>
      </c>
      <c r="D1154" s="13">
        <v>16000</v>
      </c>
      <c r="E1154" s="13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19">
        <f t="shared" si="102"/>
        <v>5.6937500000000005</v>
      </c>
      <c r="P1154" s="11">
        <f t="shared" si="103"/>
        <v>60.733333333333334</v>
      </c>
      <c r="Q1154" s="7" t="str">
        <f t="shared" si="104"/>
        <v>food</v>
      </c>
      <c r="R1154" s="7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28.8" x14ac:dyDescent="0.3">
      <c r="A1155" s="7">
        <v>1153</v>
      </c>
      <c r="B1155" s="8" t="s">
        <v>1154</v>
      </c>
      <c r="C1155" s="8" t="s">
        <v>5263</v>
      </c>
      <c r="D1155" s="13">
        <v>8000</v>
      </c>
      <c r="E1155" s="13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19">
        <f t="shared" ref="O1155:O1218" si="108">E1155/D1155*100</f>
        <v>0.625</v>
      </c>
      <c r="P1155" s="11">
        <f t="shared" ref="P1155:P1218" si="109">E1155/L1155</f>
        <v>50</v>
      </c>
      <c r="Q1155" s="7" t="str">
        <f t="shared" ref="Q1155:Q1218" si="110">LEFT(N1155, SEARCH("/",N1155,1)-1)</f>
        <v>food</v>
      </c>
      <c r="R1155" s="7" t="str">
        <f t="shared" ref="R1155:R1218" si="111">RIGHT(N1155,LEN(N1155)-SEARCH("/",N1155,1))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3.2" x14ac:dyDescent="0.3">
      <c r="A1156" s="7">
        <v>1154</v>
      </c>
      <c r="B1156" s="8" t="s">
        <v>1155</v>
      </c>
      <c r="C1156" s="8" t="s">
        <v>5264</v>
      </c>
      <c r="D1156" s="13">
        <v>5000</v>
      </c>
      <c r="E1156" s="13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19">
        <f t="shared" si="108"/>
        <v>6.5</v>
      </c>
      <c r="P1156" s="11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3.2" x14ac:dyDescent="0.3">
      <c r="A1157" s="7">
        <v>1155</v>
      </c>
      <c r="B1157" s="8" t="s">
        <v>1156</v>
      </c>
      <c r="C1157" s="8" t="s">
        <v>5265</v>
      </c>
      <c r="D1157" s="13">
        <v>25000</v>
      </c>
      <c r="E1157" s="13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19">
        <f t="shared" si="108"/>
        <v>0.752</v>
      </c>
      <c r="P1157" s="11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3.2" x14ac:dyDescent="0.3">
      <c r="A1158" s="7">
        <v>1156</v>
      </c>
      <c r="B1158" s="8" t="s">
        <v>1157</v>
      </c>
      <c r="C1158" s="8" t="s">
        <v>5266</v>
      </c>
      <c r="D1158" s="13">
        <v>6500</v>
      </c>
      <c r="E1158" s="13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19">
        <f t="shared" si="108"/>
        <v>0</v>
      </c>
      <c r="P1158" s="11" t="e">
        <f t="shared" si="109"/>
        <v>#DIV/0!</v>
      </c>
      <c r="Q1158" s="7" t="str">
        <f t="shared" si="110"/>
        <v>food</v>
      </c>
      <c r="R1158" s="7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3.2" x14ac:dyDescent="0.3">
      <c r="A1159" s="7">
        <v>1157</v>
      </c>
      <c r="B1159" s="8" t="s">
        <v>1158</v>
      </c>
      <c r="C1159" s="8" t="s">
        <v>5267</v>
      </c>
      <c r="D1159" s="13">
        <v>10000</v>
      </c>
      <c r="E1159" s="13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19">
        <f t="shared" si="108"/>
        <v>1.51</v>
      </c>
      <c r="P1159" s="11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3.2" x14ac:dyDescent="0.3">
      <c r="A1160" s="7">
        <v>1158</v>
      </c>
      <c r="B1160" s="8" t="s">
        <v>1159</v>
      </c>
      <c r="C1160" s="8" t="s">
        <v>5268</v>
      </c>
      <c r="D1160" s="13">
        <v>7500</v>
      </c>
      <c r="E1160" s="13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19">
        <f t="shared" si="108"/>
        <v>0.46666666666666673</v>
      </c>
      <c r="P1160" s="11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3.2" x14ac:dyDescent="0.3">
      <c r="A1161" s="7">
        <v>1159</v>
      </c>
      <c r="B1161" s="8" t="s">
        <v>1160</v>
      </c>
      <c r="C1161" s="8" t="s">
        <v>5269</v>
      </c>
      <c r="D1161" s="13">
        <v>6750</v>
      </c>
      <c r="E1161" s="13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19">
        <f t="shared" si="108"/>
        <v>0</v>
      </c>
      <c r="P1161" s="11" t="e">
        <f t="shared" si="109"/>
        <v>#DIV/0!</v>
      </c>
      <c r="Q1161" s="7" t="str">
        <f t="shared" si="110"/>
        <v>food</v>
      </c>
      <c r="R1161" s="7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3.2" x14ac:dyDescent="0.3">
      <c r="A1162" s="7">
        <v>1160</v>
      </c>
      <c r="B1162" s="8" t="s">
        <v>1161</v>
      </c>
      <c r="C1162" s="8" t="s">
        <v>5270</v>
      </c>
      <c r="D1162" s="13">
        <v>30000</v>
      </c>
      <c r="E1162" s="13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19">
        <f t="shared" si="108"/>
        <v>3.85</v>
      </c>
      <c r="P1162" s="11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3.2" x14ac:dyDescent="0.3">
      <c r="A1163" s="7">
        <v>1161</v>
      </c>
      <c r="B1163" s="8" t="s">
        <v>1162</v>
      </c>
      <c r="C1163" s="8" t="s">
        <v>5271</v>
      </c>
      <c r="D1163" s="13">
        <v>18000</v>
      </c>
      <c r="E1163" s="13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19">
        <f t="shared" si="108"/>
        <v>0</v>
      </c>
      <c r="P1163" s="11" t="e">
        <f t="shared" si="109"/>
        <v>#DIV/0!</v>
      </c>
      <c r="Q1163" s="7" t="str">
        <f t="shared" si="110"/>
        <v>food</v>
      </c>
      <c r="R1163" s="7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43.2" x14ac:dyDescent="0.3">
      <c r="A1164" s="7">
        <v>1162</v>
      </c>
      <c r="B1164" s="8" t="s">
        <v>1163</v>
      </c>
      <c r="C1164" s="8" t="s">
        <v>5272</v>
      </c>
      <c r="D1164" s="13">
        <v>60000</v>
      </c>
      <c r="E1164" s="13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19">
        <f t="shared" si="108"/>
        <v>5.8333333333333341E-2</v>
      </c>
      <c r="P1164" s="11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3.2" x14ac:dyDescent="0.3">
      <c r="A1165" s="7">
        <v>1163</v>
      </c>
      <c r="B1165" s="8" t="s">
        <v>1164</v>
      </c>
      <c r="C1165" s="8" t="s">
        <v>5273</v>
      </c>
      <c r="D1165" s="13">
        <v>5200</v>
      </c>
      <c r="E1165" s="13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19">
        <f t="shared" si="108"/>
        <v>0</v>
      </c>
      <c r="P1165" s="11" t="e">
        <f t="shared" si="109"/>
        <v>#DIV/0!</v>
      </c>
      <c r="Q1165" s="7" t="str">
        <f t="shared" si="110"/>
        <v>food</v>
      </c>
      <c r="R1165" s="7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7.6" x14ac:dyDescent="0.3">
      <c r="A1166" s="7">
        <v>1164</v>
      </c>
      <c r="B1166" s="8" t="s">
        <v>1165</v>
      </c>
      <c r="C1166" s="8" t="s">
        <v>5274</v>
      </c>
      <c r="D1166" s="13">
        <v>10000</v>
      </c>
      <c r="E1166" s="13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19">
        <f t="shared" si="108"/>
        <v>0</v>
      </c>
      <c r="P1166" s="11" t="e">
        <f t="shared" si="109"/>
        <v>#DIV/0!</v>
      </c>
      <c r="Q1166" s="7" t="str">
        <f t="shared" si="110"/>
        <v>food</v>
      </c>
      <c r="R1166" s="7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3.2" x14ac:dyDescent="0.3">
      <c r="A1167" s="7">
        <v>1165</v>
      </c>
      <c r="B1167" s="8" t="s">
        <v>1166</v>
      </c>
      <c r="C1167" s="8" t="s">
        <v>5275</v>
      </c>
      <c r="D1167" s="13">
        <v>10000</v>
      </c>
      <c r="E1167" s="13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19">
        <f t="shared" si="108"/>
        <v>20.705000000000002</v>
      </c>
      <c r="P1167" s="11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3.2" x14ac:dyDescent="0.3">
      <c r="A1168" s="7">
        <v>1166</v>
      </c>
      <c r="B1168" s="8" t="s">
        <v>1167</v>
      </c>
      <c r="C1168" s="8" t="s">
        <v>5276</v>
      </c>
      <c r="D1168" s="13">
        <v>15000</v>
      </c>
      <c r="E1168" s="13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19">
        <f t="shared" si="108"/>
        <v>19.139999999999997</v>
      </c>
      <c r="P1168" s="11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3.2" x14ac:dyDescent="0.3">
      <c r="A1169" s="7">
        <v>1167</v>
      </c>
      <c r="B1169" s="8" t="s">
        <v>1168</v>
      </c>
      <c r="C1169" s="8" t="s">
        <v>5277</v>
      </c>
      <c r="D1169" s="13">
        <v>60000</v>
      </c>
      <c r="E1169" s="13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19">
        <f t="shared" si="108"/>
        <v>1.6316666666666666</v>
      </c>
      <c r="P1169" s="11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3.2" x14ac:dyDescent="0.3">
      <c r="A1170" s="7">
        <v>1168</v>
      </c>
      <c r="B1170" s="8" t="s">
        <v>1169</v>
      </c>
      <c r="C1170" s="8" t="s">
        <v>5278</v>
      </c>
      <c r="D1170" s="13">
        <v>18000</v>
      </c>
      <c r="E1170" s="13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19">
        <f t="shared" si="108"/>
        <v>5.6666666666666661</v>
      </c>
      <c r="P1170" s="11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3.2" x14ac:dyDescent="0.3">
      <c r="A1171" s="7">
        <v>1169</v>
      </c>
      <c r="B1171" s="8" t="s">
        <v>1170</v>
      </c>
      <c r="C1171" s="8" t="s">
        <v>5279</v>
      </c>
      <c r="D1171" s="13">
        <v>10000</v>
      </c>
      <c r="E1171" s="13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19">
        <f t="shared" si="108"/>
        <v>0.16999999999999998</v>
      </c>
      <c r="P1171" s="11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3.2" x14ac:dyDescent="0.3">
      <c r="A1172" s="7">
        <v>1170</v>
      </c>
      <c r="B1172" s="8" t="s">
        <v>1171</v>
      </c>
      <c r="C1172" s="8" t="s">
        <v>5280</v>
      </c>
      <c r="D1172" s="13">
        <v>25000</v>
      </c>
      <c r="E1172" s="13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19">
        <f t="shared" si="108"/>
        <v>0.4</v>
      </c>
      <c r="P1172" s="11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28.8" x14ac:dyDescent="0.3">
      <c r="A1173" s="7">
        <v>1171</v>
      </c>
      <c r="B1173" s="8" t="s">
        <v>1172</v>
      </c>
      <c r="C1173" s="8" t="s">
        <v>5281</v>
      </c>
      <c r="D1173" s="13">
        <v>25000</v>
      </c>
      <c r="E1173" s="13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19">
        <f t="shared" si="108"/>
        <v>0.1</v>
      </c>
      <c r="P1173" s="11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x14ac:dyDescent="0.3">
      <c r="A1174" s="7">
        <v>1172</v>
      </c>
      <c r="B1174" s="8" t="s">
        <v>1173</v>
      </c>
      <c r="C1174" s="8" t="s">
        <v>5282</v>
      </c>
      <c r="D1174" s="13">
        <v>9000</v>
      </c>
      <c r="E1174" s="13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19">
        <f t="shared" si="108"/>
        <v>0</v>
      </c>
      <c r="P1174" s="11" t="e">
        <f t="shared" si="109"/>
        <v>#DIV/0!</v>
      </c>
      <c r="Q1174" s="7" t="str">
        <f t="shared" si="110"/>
        <v>food</v>
      </c>
      <c r="R1174" s="7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3.2" x14ac:dyDescent="0.3">
      <c r="A1175" s="7">
        <v>1173</v>
      </c>
      <c r="B1175" s="8" t="s">
        <v>1174</v>
      </c>
      <c r="C1175" s="8" t="s">
        <v>5283</v>
      </c>
      <c r="D1175" s="13">
        <v>125000</v>
      </c>
      <c r="E1175" s="13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19">
        <f t="shared" si="108"/>
        <v>2.4E-2</v>
      </c>
      <c r="P1175" s="11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3.2" x14ac:dyDescent="0.3">
      <c r="A1176" s="7">
        <v>1174</v>
      </c>
      <c r="B1176" s="8" t="s">
        <v>1175</v>
      </c>
      <c r="C1176" s="8" t="s">
        <v>5284</v>
      </c>
      <c r="D1176" s="13">
        <v>15000</v>
      </c>
      <c r="E1176" s="13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19">
        <f t="shared" si="108"/>
        <v>5.9066666666666672</v>
      </c>
      <c r="P1176" s="11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3.2" x14ac:dyDescent="0.3">
      <c r="A1177" s="7">
        <v>1175</v>
      </c>
      <c r="B1177" s="8" t="s">
        <v>1176</v>
      </c>
      <c r="C1177" s="8" t="s">
        <v>5285</v>
      </c>
      <c r="D1177" s="13">
        <v>20000</v>
      </c>
      <c r="E1177" s="13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19">
        <f t="shared" si="108"/>
        <v>2.9250000000000003</v>
      </c>
      <c r="P1177" s="11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57.6" x14ac:dyDescent="0.3">
      <c r="A1178" s="7">
        <v>1176</v>
      </c>
      <c r="B1178" s="8" t="s">
        <v>1177</v>
      </c>
      <c r="C1178" s="8" t="s">
        <v>5286</v>
      </c>
      <c r="D1178" s="13">
        <v>175000</v>
      </c>
      <c r="E1178" s="13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19">
        <f t="shared" si="108"/>
        <v>5.7142857142857143E-3</v>
      </c>
      <c r="P1178" s="11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3.2" x14ac:dyDescent="0.3">
      <c r="A1179" s="7">
        <v>1177</v>
      </c>
      <c r="B1179" s="8" t="s">
        <v>1178</v>
      </c>
      <c r="C1179" s="8" t="s">
        <v>5287</v>
      </c>
      <c r="D1179" s="13">
        <v>6000</v>
      </c>
      <c r="E1179" s="13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19">
        <f t="shared" si="108"/>
        <v>0</v>
      </c>
      <c r="P1179" s="11" t="e">
        <f t="shared" si="109"/>
        <v>#DIV/0!</v>
      </c>
      <c r="Q1179" s="7" t="str">
        <f t="shared" si="110"/>
        <v>food</v>
      </c>
      <c r="R1179" s="7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3.2" x14ac:dyDescent="0.3">
      <c r="A1180" s="7">
        <v>1178</v>
      </c>
      <c r="B1180" s="8" t="s">
        <v>1179</v>
      </c>
      <c r="C1180" s="8" t="s">
        <v>5288</v>
      </c>
      <c r="D1180" s="13">
        <v>75000</v>
      </c>
      <c r="E1180" s="13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19">
        <f t="shared" si="108"/>
        <v>6.6666666666666671E-3</v>
      </c>
      <c r="P1180" s="11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3.2" x14ac:dyDescent="0.3">
      <c r="A1181" s="7">
        <v>1179</v>
      </c>
      <c r="B1181" s="8" t="s">
        <v>1180</v>
      </c>
      <c r="C1181" s="8" t="s">
        <v>5289</v>
      </c>
      <c r="D1181" s="13">
        <v>60000</v>
      </c>
      <c r="E1181" s="13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19">
        <f t="shared" si="108"/>
        <v>5.3333333333333339</v>
      </c>
      <c r="P1181" s="11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28.8" x14ac:dyDescent="0.3">
      <c r="A1182" s="7">
        <v>1180</v>
      </c>
      <c r="B1182" s="8" t="s">
        <v>1181</v>
      </c>
      <c r="C1182" s="8" t="s">
        <v>5290</v>
      </c>
      <c r="D1182" s="13">
        <v>50000</v>
      </c>
      <c r="E1182" s="13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19">
        <f t="shared" si="108"/>
        <v>11.75</v>
      </c>
      <c r="P1182" s="11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x14ac:dyDescent="0.3">
      <c r="A1183" s="7">
        <v>1181</v>
      </c>
      <c r="B1183" s="8" t="s">
        <v>1182</v>
      </c>
      <c r="C1183" s="8" t="s">
        <v>5291</v>
      </c>
      <c r="D1183" s="13">
        <v>50000</v>
      </c>
      <c r="E1183" s="13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19">
        <f t="shared" si="108"/>
        <v>8.0000000000000002E-3</v>
      </c>
      <c r="P1183" s="11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43.2" x14ac:dyDescent="0.3">
      <c r="A1184" s="7">
        <v>1182</v>
      </c>
      <c r="B1184" s="8" t="s">
        <v>1183</v>
      </c>
      <c r="C1184" s="8" t="s">
        <v>5292</v>
      </c>
      <c r="D1184" s="13">
        <v>1000</v>
      </c>
      <c r="E1184" s="13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19">
        <f t="shared" si="108"/>
        <v>4.2</v>
      </c>
      <c r="P1184" s="11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3.2" x14ac:dyDescent="0.3">
      <c r="A1185" s="7">
        <v>1183</v>
      </c>
      <c r="B1185" s="8" t="s">
        <v>1184</v>
      </c>
      <c r="C1185" s="8" t="s">
        <v>5293</v>
      </c>
      <c r="D1185" s="13">
        <v>2500</v>
      </c>
      <c r="E1185" s="13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19">
        <f t="shared" si="108"/>
        <v>4</v>
      </c>
      <c r="P1185" s="11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3.2" x14ac:dyDescent="0.3">
      <c r="A1186" s="7">
        <v>1184</v>
      </c>
      <c r="B1186" s="8" t="s">
        <v>1185</v>
      </c>
      <c r="C1186" s="8" t="s">
        <v>5294</v>
      </c>
      <c r="D1186" s="13">
        <v>22000</v>
      </c>
      <c r="E1186" s="13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19">
        <f t="shared" si="108"/>
        <v>104.93636363636362</v>
      </c>
      <c r="P1186" s="11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43.2" x14ac:dyDescent="0.3">
      <c r="A1187" s="7">
        <v>1185</v>
      </c>
      <c r="B1187" s="8" t="s">
        <v>1186</v>
      </c>
      <c r="C1187" s="8" t="s">
        <v>5295</v>
      </c>
      <c r="D1187" s="13">
        <v>12500</v>
      </c>
      <c r="E1187" s="13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19">
        <f t="shared" si="108"/>
        <v>105.44</v>
      </c>
      <c r="P1187" s="11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3.2" x14ac:dyDescent="0.3">
      <c r="A1188" s="7">
        <v>1186</v>
      </c>
      <c r="B1188" s="8" t="s">
        <v>1187</v>
      </c>
      <c r="C1188" s="8" t="s">
        <v>5296</v>
      </c>
      <c r="D1188" s="13">
        <v>7500</v>
      </c>
      <c r="E1188" s="13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19">
        <f t="shared" si="108"/>
        <v>106.73333333333332</v>
      </c>
      <c r="P1188" s="11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3.2" x14ac:dyDescent="0.3">
      <c r="A1189" s="7">
        <v>1187</v>
      </c>
      <c r="B1189" s="8" t="s">
        <v>1188</v>
      </c>
      <c r="C1189" s="8" t="s">
        <v>5297</v>
      </c>
      <c r="D1189" s="13">
        <v>8750</v>
      </c>
      <c r="E1189" s="13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19">
        <f t="shared" si="108"/>
        <v>104.12571428571428</v>
      </c>
      <c r="P1189" s="11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3.2" x14ac:dyDescent="0.3">
      <c r="A1190" s="7">
        <v>1188</v>
      </c>
      <c r="B1190" s="8" t="s">
        <v>1189</v>
      </c>
      <c r="C1190" s="8" t="s">
        <v>5298</v>
      </c>
      <c r="D1190" s="13">
        <v>2000</v>
      </c>
      <c r="E1190" s="13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19">
        <f t="shared" si="108"/>
        <v>160.54999999999998</v>
      </c>
      <c r="P1190" s="11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3.2" x14ac:dyDescent="0.3">
      <c r="A1191" s="7">
        <v>1189</v>
      </c>
      <c r="B1191" s="8" t="s">
        <v>1190</v>
      </c>
      <c r="C1191" s="8" t="s">
        <v>5299</v>
      </c>
      <c r="D1191" s="13">
        <v>9000</v>
      </c>
      <c r="E1191" s="13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19">
        <f t="shared" si="108"/>
        <v>107.77777777777777</v>
      </c>
      <c r="P1191" s="11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28.8" x14ac:dyDescent="0.3">
      <c r="A1192" s="7">
        <v>1190</v>
      </c>
      <c r="B1192" s="8" t="s">
        <v>1191</v>
      </c>
      <c r="C1192" s="8" t="s">
        <v>5300</v>
      </c>
      <c r="D1192" s="13">
        <v>500</v>
      </c>
      <c r="E1192" s="13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19">
        <f t="shared" si="108"/>
        <v>135</v>
      </c>
      <c r="P1192" s="11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3.2" x14ac:dyDescent="0.3">
      <c r="A1193" s="7">
        <v>1191</v>
      </c>
      <c r="B1193" s="8" t="s">
        <v>1192</v>
      </c>
      <c r="C1193" s="8" t="s">
        <v>5301</v>
      </c>
      <c r="D1193" s="13">
        <v>2700</v>
      </c>
      <c r="E1193" s="13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19">
        <f t="shared" si="108"/>
        <v>109.07407407407408</v>
      </c>
      <c r="P1193" s="11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28.8" x14ac:dyDescent="0.3">
      <c r="A1194" s="7">
        <v>1192</v>
      </c>
      <c r="B1194" s="8" t="s">
        <v>1193</v>
      </c>
      <c r="C1194" s="8" t="s">
        <v>5302</v>
      </c>
      <c r="D1194" s="13">
        <v>100</v>
      </c>
      <c r="E1194" s="13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19">
        <f t="shared" si="108"/>
        <v>290</v>
      </c>
      <c r="P1194" s="11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43.2" x14ac:dyDescent="0.3">
      <c r="A1195" s="7">
        <v>1193</v>
      </c>
      <c r="B1195" s="8" t="s">
        <v>1194</v>
      </c>
      <c r="C1195" s="8" t="s">
        <v>5303</v>
      </c>
      <c r="D1195" s="13">
        <v>21000</v>
      </c>
      <c r="E1195" s="13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19">
        <f t="shared" si="108"/>
        <v>103.95714285714286</v>
      </c>
      <c r="P1195" s="11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3.2" x14ac:dyDescent="0.3">
      <c r="A1196" s="7">
        <v>1194</v>
      </c>
      <c r="B1196" s="8" t="s">
        <v>1195</v>
      </c>
      <c r="C1196" s="8" t="s">
        <v>5304</v>
      </c>
      <c r="D1196" s="13">
        <v>12500</v>
      </c>
      <c r="E1196" s="13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19">
        <f t="shared" si="108"/>
        <v>322.24</v>
      </c>
      <c r="P1196" s="11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57.6" x14ac:dyDescent="0.3">
      <c r="A1197" s="7">
        <v>1195</v>
      </c>
      <c r="B1197" s="8" t="s">
        <v>1196</v>
      </c>
      <c r="C1197" s="8" t="s">
        <v>5305</v>
      </c>
      <c r="D1197" s="13">
        <v>10000</v>
      </c>
      <c r="E1197" s="13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19">
        <f t="shared" si="108"/>
        <v>135</v>
      </c>
      <c r="P1197" s="11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28.8" x14ac:dyDescent="0.3">
      <c r="A1198" s="7">
        <v>1196</v>
      </c>
      <c r="B1198" s="8" t="s">
        <v>1197</v>
      </c>
      <c r="C1198" s="8" t="s">
        <v>5306</v>
      </c>
      <c r="D1198" s="13">
        <v>14500</v>
      </c>
      <c r="E1198" s="13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19">
        <f t="shared" si="108"/>
        <v>269.91034482758624</v>
      </c>
      <c r="P1198" s="11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43.2" x14ac:dyDescent="0.3">
      <c r="A1199" s="7">
        <v>1197</v>
      </c>
      <c r="B1199" s="8" t="s">
        <v>1198</v>
      </c>
      <c r="C1199" s="8" t="s">
        <v>5307</v>
      </c>
      <c r="D1199" s="13">
        <v>15000</v>
      </c>
      <c r="E1199" s="13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19">
        <f t="shared" si="108"/>
        <v>253.29333333333332</v>
      </c>
      <c r="P1199" s="11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3.2" x14ac:dyDescent="0.3">
      <c r="A1200" s="7">
        <v>1198</v>
      </c>
      <c r="B1200" s="8" t="s">
        <v>1199</v>
      </c>
      <c r="C1200" s="8" t="s">
        <v>5308</v>
      </c>
      <c r="D1200" s="13">
        <v>3500</v>
      </c>
      <c r="E1200" s="13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19">
        <f t="shared" si="108"/>
        <v>260.59999999999997</v>
      </c>
      <c r="P1200" s="11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3.2" x14ac:dyDescent="0.3">
      <c r="A1201" s="7">
        <v>1199</v>
      </c>
      <c r="B1201" s="8" t="s">
        <v>1200</v>
      </c>
      <c r="C1201" s="8" t="s">
        <v>5309</v>
      </c>
      <c r="D1201" s="13">
        <v>2658</v>
      </c>
      <c r="E1201" s="13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19">
        <f t="shared" si="108"/>
        <v>101.31677953348381</v>
      </c>
      <c r="P1201" s="11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3.2" x14ac:dyDescent="0.3">
      <c r="A1202" s="7">
        <v>1200</v>
      </c>
      <c r="B1202" s="8" t="s">
        <v>1201</v>
      </c>
      <c r="C1202" s="8" t="s">
        <v>5310</v>
      </c>
      <c r="D1202" s="13">
        <v>4800</v>
      </c>
      <c r="E1202" s="13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19">
        <f t="shared" si="108"/>
        <v>125.60416666666667</v>
      </c>
      <c r="P1202" s="11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3.2" x14ac:dyDescent="0.3">
      <c r="A1203" s="7">
        <v>1201</v>
      </c>
      <c r="B1203" s="8" t="s">
        <v>1202</v>
      </c>
      <c r="C1203" s="8" t="s">
        <v>5311</v>
      </c>
      <c r="D1203" s="13">
        <v>6000</v>
      </c>
      <c r="E1203" s="13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19">
        <f t="shared" si="108"/>
        <v>102.43783333333334</v>
      </c>
      <c r="P1203" s="11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3.2" x14ac:dyDescent="0.3">
      <c r="A1204" s="7">
        <v>1202</v>
      </c>
      <c r="B1204" s="8" t="s">
        <v>1203</v>
      </c>
      <c r="C1204" s="8" t="s">
        <v>5312</v>
      </c>
      <c r="D1204" s="13">
        <v>25000</v>
      </c>
      <c r="E1204" s="13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19">
        <f t="shared" si="108"/>
        <v>199.244</v>
      </c>
      <c r="P1204" s="11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3.2" x14ac:dyDescent="0.3">
      <c r="A1205" s="7">
        <v>1203</v>
      </c>
      <c r="B1205" s="8" t="s">
        <v>1204</v>
      </c>
      <c r="C1205" s="8" t="s">
        <v>5313</v>
      </c>
      <c r="D1205" s="13">
        <v>16300</v>
      </c>
      <c r="E1205" s="13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19">
        <f t="shared" si="108"/>
        <v>102.45398773006136</v>
      </c>
      <c r="P1205" s="11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3.2" x14ac:dyDescent="0.3">
      <c r="A1206" s="7">
        <v>1204</v>
      </c>
      <c r="B1206" s="8" t="s">
        <v>1205</v>
      </c>
      <c r="C1206" s="8" t="s">
        <v>5314</v>
      </c>
      <c r="D1206" s="13">
        <v>13000</v>
      </c>
      <c r="E1206" s="13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19">
        <f t="shared" si="108"/>
        <v>102.94615384615385</v>
      </c>
      <c r="P1206" s="11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3.2" x14ac:dyDescent="0.3">
      <c r="A1207" s="7">
        <v>1205</v>
      </c>
      <c r="B1207" s="8" t="s">
        <v>1206</v>
      </c>
      <c r="C1207" s="8" t="s">
        <v>5315</v>
      </c>
      <c r="D1207" s="13">
        <v>13000</v>
      </c>
      <c r="E1207" s="13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19">
        <f t="shared" si="108"/>
        <v>100.86153846153847</v>
      </c>
      <c r="P1207" s="11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3.2" x14ac:dyDescent="0.3">
      <c r="A1208" s="7">
        <v>1206</v>
      </c>
      <c r="B1208" s="8" t="s">
        <v>1207</v>
      </c>
      <c r="C1208" s="8" t="s">
        <v>5316</v>
      </c>
      <c r="D1208" s="13">
        <v>900</v>
      </c>
      <c r="E1208" s="13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19">
        <f t="shared" si="108"/>
        <v>114.99999999999999</v>
      </c>
      <c r="P1208" s="11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28.8" x14ac:dyDescent="0.3">
      <c r="A1209" s="7">
        <v>1207</v>
      </c>
      <c r="B1209" s="8" t="s">
        <v>1208</v>
      </c>
      <c r="C1209" s="8" t="s">
        <v>5317</v>
      </c>
      <c r="D1209" s="13">
        <v>16700</v>
      </c>
      <c r="E1209" s="13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19">
        <f t="shared" si="108"/>
        <v>104.16766467065868</v>
      </c>
      <c r="P1209" s="11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3.2" x14ac:dyDescent="0.3">
      <c r="A1210" s="7">
        <v>1208</v>
      </c>
      <c r="B1210" s="8" t="s">
        <v>1209</v>
      </c>
      <c r="C1210" s="8" t="s">
        <v>5318</v>
      </c>
      <c r="D1210" s="13">
        <v>10000</v>
      </c>
      <c r="E1210" s="13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19">
        <f t="shared" si="108"/>
        <v>155.29999999999998</v>
      </c>
      <c r="P1210" s="11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3.2" x14ac:dyDescent="0.3">
      <c r="A1211" s="7">
        <v>1209</v>
      </c>
      <c r="B1211" s="8" t="s">
        <v>1210</v>
      </c>
      <c r="C1211" s="8" t="s">
        <v>5319</v>
      </c>
      <c r="D1211" s="13">
        <v>6000</v>
      </c>
      <c r="E1211" s="13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19">
        <f t="shared" si="108"/>
        <v>106</v>
      </c>
      <c r="P1211" s="11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28.8" x14ac:dyDescent="0.3">
      <c r="A1212" s="7">
        <v>1210</v>
      </c>
      <c r="B1212" s="8" t="s">
        <v>1211</v>
      </c>
      <c r="C1212" s="8" t="s">
        <v>5320</v>
      </c>
      <c r="D1212" s="13">
        <v>20000</v>
      </c>
      <c r="E1212" s="13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19">
        <f t="shared" si="108"/>
        <v>254.31499999999997</v>
      </c>
      <c r="P1212" s="11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3.2" x14ac:dyDescent="0.3">
      <c r="A1213" s="7">
        <v>1211</v>
      </c>
      <c r="B1213" s="8" t="s">
        <v>1212</v>
      </c>
      <c r="C1213" s="8" t="s">
        <v>5321</v>
      </c>
      <c r="D1213" s="13">
        <v>1000</v>
      </c>
      <c r="E1213" s="13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19">
        <f t="shared" si="108"/>
        <v>101.1</v>
      </c>
      <c r="P1213" s="11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43.2" x14ac:dyDescent="0.3">
      <c r="A1214" s="7">
        <v>1212</v>
      </c>
      <c r="B1214" s="8" t="s">
        <v>1213</v>
      </c>
      <c r="C1214" s="8" t="s">
        <v>5322</v>
      </c>
      <c r="D1214" s="13">
        <v>2500</v>
      </c>
      <c r="E1214" s="13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19">
        <f t="shared" si="108"/>
        <v>129.04</v>
      </c>
      <c r="P1214" s="11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43.2" x14ac:dyDescent="0.3">
      <c r="A1215" s="7">
        <v>1213</v>
      </c>
      <c r="B1215" s="8" t="s">
        <v>1214</v>
      </c>
      <c r="C1215" s="8" t="s">
        <v>5323</v>
      </c>
      <c r="D1215" s="13">
        <v>6500</v>
      </c>
      <c r="E1215" s="13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19">
        <f t="shared" si="108"/>
        <v>102.23076923076924</v>
      </c>
      <c r="P1215" s="11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3.2" x14ac:dyDescent="0.3">
      <c r="A1216" s="7">
        <v>1214</v>
      </c>
      <c r="B1216" s="8" t="s">
        <v>1215</v>
      </c>
      <c r="C1216" s="8" t="s">
        <v>5324</v>
      </c>
      <c r="D1216" s="13">
        <v>2000</v>
      </c>
      <c r="E1216" s="13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19">
        <f t="shared" si="108"/>
        <v>131.80000000000001</v>
      </c>
      <c r="P1216" s="11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3.2" x14ac:dyDescent="0.3">
      <c r="A1217" s="7">
        <v>1215</v>
      </c>
      <c r="B1217" s="8" t="s">
        <v>1216</v>
      </c>
      <c r="C1217" s="8" t="s">
        <v>5325</v>
      </c>
      <c r="D1217" s="13">
        <v>5000</v>
      </c>
      <c r="E1217" s="13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19">
        <f t="shared" si="108"/>
        <v>786.0802000000001</v>
      </c>
      <c r="P1217" s="11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28.8" x14ac:dyDescent="0.3">
      <c r="A1218" s="7">
        <v>1216</v>
      </c>
      <c r="B1218" s="8" t="s">
        <v>1217</v>
      </c>
      <c r="C1218" s="8" t="s">
        <v>5326</v>
      </c>
      <c r="D1218" s="13">
        <v>14000</v>
      </c>
      <c r="E1218" s="13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19">
        <f t="shared" si="108"/>
        <v>145.70000000000002</v>
      </c>
      <c r="P1218" s="11">
        <f t="shared" si="109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3.2" x14ac:dyDescent="0.3">
      <c r="A1219" s="7">
        <v>1217</v>
      </c>
      <c r="B1219" s="8" t="s">
        <v>1218</v>
      </c>
      <c r="C1219" s="8" t="s">
        <v>5327</v>
      </c>
      <c r="D1219" s="13">
        <v>26500</v>
      </c>
      <c r="E1219" s="13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19">
        <f t="shared" ref="O1219:O1282" si="114">E1219/D1219*100</f>
        <v>102.60000000000001</v>
      </c>
      <c r="P1219" s="11">
        <f t="shared" ref="P1219:P1282" si="115">E1219/L1219</f>
        <v>148.57377049180329</v>
      </c>
      <c r="Q1219" s="7" t="str">
        <f t="shared" ref="Q1219:Q1282" si="116">LEFT(N1219, SEARCH("/",N1219,1)-1)</f>
        <v>photography</v>
      </c>
      <c r="R1219" s="7" t="str">
        <f t="shared" ref="R1219:R1282" si="117">RIGHT(N1219,LEN(N1219)-SEARCH("/",N1219,1))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3.2" x14ac:dyDescent="0.3">
      <c r="A1220" s="7">
        <v>1218</v>
      </c>
      <c r="B1220" s="8" t="s">
        <v>1219</v>
      </c>
      <c r="C1220" s="8" t="s">
        <v>5328</v>
      </c>
      <c r="D1220" s="13">
        <v>9000</v>
      </c>
      <c r="E1220" s="13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19">
        <f t="shared" si="114"/>
        <v>172.27777777777777</v>
      </c>
      <c r="P1220" s="11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8.8" x14ac:dyDescent="0.3">
      <c r="A1221" s="7">
        <v>1219</v>
      </c>
      <c r="B1221" s="8" t="s">
        <v>1220</v>
      </c>
      <c r="C1221" s="8" t="s">
        <v>5329</v>
      </c>
      <c r="D1221" s="13">
        <v>16350</v>
      </c>
      <c r="E1221" s="13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19">
        <f t="shared" si="114"/>
        <v>159.16819571865443</v>
      </c>
      <c r="P1221" s="11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3.2" x14ac:dyDescent="0.3">
      <c r="A1222" s="7">
        <v>1220</v>
      </c>
      <c r="B1222" s="8" t="s">
        <v>1221</v>
      </c>
      <c r="C1222" s="8" t="s">
        <v>5330</v>
      </c>
      <c r="D1222" s="13">
        <v>15000</v>
      </c>
      <c r="E1222" s="13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19">
        <f t="shared" si="114"/>
        <v>103.76666666666668</v>
      </c>
      <c r="P1222" s="11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3.2" x14ac:dyDescent="0.3">
      <c r="A1223" s="7">
        <v>1221</v>
      </c>
      <c r="B1223" s="8" t="s">
        <v>1222</v>
      </c>
      <c r="C1223" s="8" t="s">
        <v>5331</v>
      </c>
      <c r="D1223" s="13">
        <v>2200</v>
      </c>
      <c r="E1223" s="13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19">
        <f t="shared" si="114"/>
        <v>111.40954545454547</v>
      </c>
      <c r="P1223" s="11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28.8" x14ac:dyDescent="0.3">
      <c r="A1224" s="7">
        <v>1222</v>
      </c>
      <c r="B1224" s="8" t="s">
        <v>1223</v>
      </c>
      <c r="C1224" s="8" t="s">
        <v>5332</v>
      </c>
      <c r="D1224" s="13">
        <v>4000</v>
      </c>
      <c r="E1224" s="13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19">
        <f t="shared" si="114"/>
        <v>280.375</v>
      </c>
      <c r="P1224" s="11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28.8" x14ac:dyDescent="0.3">
      <c r="A1225" s="7">
        <v>1223</v>
      </c>
      <c r="B1225" s="8" t="s">
        <v>1224</v>
      </c>
      <c r="C1225" s="8" t="s">
        <v>5333</v>
      </c>
      <c r="D1225" s="13">
        <v>19800</v>
      </c>
      <c r="E1225" s="13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19">
        <f t="shared" si="114"/>
        <v>112.10606060606061</v>
      </c>
      <c r="P1225" s="11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28.8" x14ac:dyDescent="0.3">
      <c r="A1226" s="7">
        <v>1224</v>
      </c>
      <c r="B1226" s="8" t="s">
        <v>1225</v>
      </c>
      <c r="C1226" s="8" t="s">
        <v>5334</v>
      </c>
      <c r="D1226" s="13">
        <v>15000</v>
      </c>
      <c r="E1226" s="13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19">
        <f t="shared" si="114"/>
        <v>7.0666666666666673</v>
      </c>
      <c r="P1226" s="11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3.2" x14ac:dyDescent="0.3">
      <c r="A1227" s="7">
        <v>1225</v>
      </c>
      <c r="B1227" s="8" t="s">
        <v>1226</v>
      </c>
      <c r="C1227" s="8" t="s">
        <v>5335</v>
      </c>
      <c r="D1227" s="13">
        <v>3000</v>
      </c>
      <c r="E1227" s="13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19">
        <f t="shared" si="114"/>
        <v>4.3999999999999995</v>
      </c>
      <c r="P1227" s="11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3.2" x14ac:dyDescent="0.3">
      <c r="A1228" s="7">
        <v>1226</v>
      </c>
      <c r="B1228" s="8" t="s">
        <v>1227</v>
      </c>
      <c r="C1228" s="8" t="s">
        <v>5336</v>
      </c>
      <c r="D1228" s="13">
        <v>50000</v>
      </c>
      <c r="E1228" s="13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19">
        <f t="shared" si="114"/>
        <v>3.8739999999999997</v>
      </c>
      <c r="P1228" s="11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3.2" x14ac:dyDescent="0.3">
      <c r="A1229" s="7">
        <v>1227</v>
      </c>
      <c r="B1229" s="8" t="s">
        <v>1228</v>
      </c>
      <c r="C1229" s="8" t="s">
        <v>5337</v>
      </c>
      <c r="D1229" s="13">
        <v>2000</v>
      </c>
      <c r="E1229" s="13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19">
        <f t="shared" si="114"/>
        <v>0</v>
      </c>
      <c r="P1229" s="11" t="e">
        <f t="shared" si="115"/>
        <v>#DIV/0!</v>
      </c>
      <c r="Q1229" s="7" t="str">
        <f t="shared" si="116"/>
        <v>music</v>
      </c>
      <c r="R1229" s="7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28.8" x14ac:dyDescent="0.3">
      <c r="A1230" s="7">
        <v>1228</v>
      </c>
      <c r="B1230" s="8" t="s">
        <v>1229</v>
      </c>
      <c r="C1230" s="8" t="s">
        <v>5338</v>
      </c>
      <c r="D1230" s="13">
        <v>5000</v>
      </c>
      <c r="E1230" s="13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19">
        <f t="shared" si="114"/>
        <v>29.299999999999997</v>
      </c>
      <c r="P1230" s="11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43.2" x14ac:dyDescent="0.3">
      <c r="A1231" s="7">
        <v>1229</v>
      </c>
      <c r="B1231" s="8" t="s">
        <v>1230</v>
      </c>
      <c r="C1231" s="8" t="s">
        <v>5339</v>
      </c>
      <c r="D1231" s="13">
        <v>2750</v>
      </c>
      <c r="E1231" s="13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19">
        <f t="shared" si="114"/>
        <v>0.90909090909090906</v>
      </c>
      <c r="P1231" s="11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3.2" x14ac:dyDescent="0.3">
      <c r="A1232" s="7">
        <v>1230</v>
      </c>
      <c r="B1232" s="8" t="s">
        <v>1231</v>
      </c>
      <c r="C1232" s="8" t="s">
        <v>5340</v>
      </c>
      <c r="D1232" s="13">
        <v>500000</v>
      </c>
      <c r="E1232" s="13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19">
        <f t="shared" si="114"/>
        <v>0</v>
      </c>
      <c r="P1232" s="11" t="e">
        <f t="shared" si="115"/>
        <v>#DIV/0!</v>
      </c>
      <c r="Q1232" s="7" t="str">
        <f t="shared" si="116"/>
        <v>music</v>
      </c>
      <c r="R1232" s="7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3.2" x14ac:dyDescent="0.3">
      <c r="A1233" s="7">
        <v>1231</v>
      </c>
      <c r="B1233" s="8" t="s">
        <v>1232</v>
      </c>
      <c r="C1233" s="8" t="s">
        <v>5341</v>
      </c>
      <c r="D1233" s="13">
        <v>5000</v>
      </c>
      <c r="E1233" s="13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19">
        <f t="shared" si="114"/>
        <v>0</v>
      </c>
      <c r="P1233" s="11" t="e">
        <f t="shared" si="115"/>
        <v>#DIV/0!</v>
      </c>
      <c r="Q1233" s="7" t="str">
        <f t="shared" si="116"/>
        <v>music</v>
      </c>
      <c r="R1233" s="7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3.2" x14ac:dyDescent="0.3">
      <c r="A1234" s="7">
        <v>1232</v>
      </c>
      <c r="B1234" s="8" t="s">
        <v>1233</v>
      </c>
      <c r="C1234" s="8" t="s">
        <v>5342</v>
      </c>
      <c r="D1234" s="13">
        <v>5000</v>
      </c>
      <c r="E1234" s="13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19">
        <f t="shared" si="114"/>
        <v>0.8</v>
      </c>
      <c r="P1234" s="11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3.2" x14ac:dyDescent="0.3">
      <c r="A1235" s="7">
        <v>1233</v>
      </c>
      <c r="B1235" s="8" t="s">
        <v>1234</v>
      </c>
      <c r="C1235" s="8" t="s">
        <v>5343</v>
      </c>
      <c r="D1235" s="13">
        <v>1000</v>
      </c>
      <c r="E1235" s="13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19">
        <f t="shared" si="114"/>
        <v>11.600000000000001</v>
      </c>
      <c r="P1235" s="11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3.2" x14ac:dyDescent="0.3">
      <c r="A1236" s="7">
        <v>1234</v>
      </c>
      <c r="B1236" s="8" t="s">
        <v>1235</v>
      </c>
      <c r="C1236" s="8" t="s">
        <v>5344</v>
      </c>
      <c r="D1236" s="13">
        <v>50000</v>
      </c>
      <c r="E1236" s="13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19">
        <f t="shared" si="114"/>
        <v>0</v>
      </c>
      <c r="P1236" s="11" t="e">
        <f t="shared" si="115"/>
        <v>#DIV/0!</v>
      </c>
      <c r="Q1236" s="7" t="str">
        <f t="shared" si="116"/>
        <v>music</v>
      </c>
      <c r="R1236" s="7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3.2" x14ac:dyDescent="0.3">
      <c r="A1237" s="7">
        <v>1235</v>
      </c>
      <c r="B1237" s="8" t="s">
        <v>1236</v>
      </c>
      <c r="C1237" s="8" t="s">
        <v>5345</v>
      </c>
      <c r="D1237" s="13">
        <v>7534</v>
      </c>
      <c r="E1237" s="13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19">
        <f t="shared" si="114"/>
        <v>2.7873639500929119</v>
      </c>
      <c r="P1237" s="11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x14ac:dyDescent="0.3">
      <c r="A1238" s="7">
        <v>1236</v>
      </c>
      <c r="B1238" s="8" t="s">
        <v>1237</v>
      </c>
      <c r="C1238" s="8" t="s">
        <v>5346</v>
      </c>
      <c r="D1238" s="13">
        <v>2500</v>
      </c>
      <c r="E1238" s="13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19">
        <f t="shared" si="114"/>
        <v>0</v>
      </c>
      <c r="P1238" s="11" t="e">
        <f t="shared" si="115"/>
        <v>#DIV/0!</v>
      </c>
      <c r="Q1238" s="7" t="str">
        <f t="shared" si="116"/>
        <v>music</v>
      </c>
      <c r="R1238" s="7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3.2" x14ac:dyDescent="0.3">
      <c r="A1239" s="7">
        <v>1237</v>
      </c>
      <c r="B1239" s="8" t="s">
        <v>1238</v>
      </c>
      <c r="C1239" s="8" t="s">
        <v>5347</v>
      </c>
      <c r="D1239" s="13">
        <v>25000</v>
      </c>
      <c r="E1239" s="13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19">
        <f t="shared" si="114"/>
        <v>0</v>
      </c>
      <c r="P1239" s="11" t="e">
        <f t="shared" si="115"/>
        <v>#DIV/0!</v>
      </c>
      <c r="Q1239" s="7" t="str">
        <f t="shared" si="116"/>
        <v>music</v>
      </c>
      <c r="R1239" s="7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43.2" x14ac:dyDescent="0.3">
      <c r="A1240" s="7">
        <v>1238</v>
      </c>
      <c r="B1240" s="8" t="s">
        <v>1239</v>
      </c>
      <c r="C1240" s="8" t="s">
        <v>5348</v>
      </c>
      <c r="D1240" s="13">
        <v>1000</v>
      </c>
      <c r="E1240" s="13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19">
        <f t="shared" si="114"/>
        <v>17.8</v>
      </c>
      <c r="P1240" s="11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28.8" x14ac:dyDescent="0.3">
      <c r="A1241" s="7">
        <v>1239</v>
      </c>
      <c r="B1241" s="8" t="s">
        <v>1240</v>
      </c>
      <c r="C1241" s="8" t="s">
        <v>5349</v>
      </c>
      <c r="D1241" s="13">
        <v>2500</v>
      </c>
      <c r="E1241" s="13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19">
        <f t="shared" si="114"/>
        <v>0</v>
      </c>
      <c r="P1241" s="11" t="e">
        <f t="shared" si="115"/>
        <v>#DIV/0!</v>
      </c>
      <c r="Q1241" s="7" t="str">
        <f t="shared" si="116"/>
        <v>music</v>
      </c>
      <c r="R1241" s="7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28.8" x14ac:dyDescent="0.3">
      <c r="A1242" s="7">
        <v>1240</v>
      </c>
      <c r="B1242" s="8" t="s">
        <v>1241</v>
      </c>
      <c r="C1242" s="8" t="s">
        <v>5350</v>
      </c>
      <c r="D1242" s="13">
        <v>8000</v>
      </c>
      <c r="E1242" s="13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19">
        <f t="shared" si="114"/>
        <v>3.0124999999999997</v>
      </c>
      <c r="P1242" s="11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43.2" x14ac:dyDescent="0.3">
      <c r="A1243" s="7">
        <v>1241</v>
      </c>
      <c r="B1243" s="8" t="s">
        <v>1242</v>
      </c>
      <c r="C1243" s="8" t="s">
        <v>5351</v>
      </c>
      <c r="D1243" s="13">
        <v>5000</v>
      </c>
      <c r="E1243" s="13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19">
        <f t="shared" si="114"/>
        <v>50.739999999999995</v>
      </c>
      <c r="P1243" s="11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3.2" x14ac:dyDescent="0.3">
      <c r="A1244" s="7">
        <v>1242</v>
      </c>
      <c r="B1244" s="8" t="s">
        <v>1243</v>
      </c>
      <c r="C1244" s="8" t="s">
        <v>5352</v>
      </c>
      <c r="D1244" s="13">
        <v>911</v>
      </c>
      <c r="E1244" s="13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19">
        <f t="shared" si="114"/>
        <v>0.54884742041712409</v>
      </c>
      <c r="P1244" s="11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3.2" x14ac:dyDescent="0.3">
      <c r="A1245" s="7">
        <v>1243</v>
      </c>
      <c r="B1245" s="8" t="s">
        <v>1244</v>
      </c>
      <c r="C1245" s="8" t="s">
        <v>5353</v>
      </c>
      <c r="D1245" s="13">
        <v>12000</v>
      </c>
      <c r="E1245" s="13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19">
        <f t="shared" si="114"/>
        <v>14.091666666666667</v>
      </c>
      <c r="P1245" s="11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3.2" x14ac:dyDescent="0.3">
      <c r="A1246" s="7">
        <v>1244</v>
      </c>
      <c r="B1246" s="8" t="s">
        <v>1245</v>
      </c>
      <c r="C1246" s="8" t="s">
        <v>5354</v>
      </c>
      <c r="D1246" s="13">
        <v>2000</v>
      </c>
      <c r="E1246" s="13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19">
        <f t="shared" si="114"/>
        <v>103.8</v>
      </c>
      <c r="P1246" s="11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3.2" x14ac:dyDescent="0.3">
      <c r="A1247" s="7">
        <v>1245</v>
      </c>
      <c r="B1247" s="8" t="s">
        <v>1246</v>
      </c>
      <c r="C1247" s="8" t="s">
        <v>5355</v>
      </c>
      <c r="D1247" s="13">
        <v>2000</v>
      </c>
      <c r="E1247" s="13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19">
        <f t="shared" si="114"/>
        <v>120.24999999999999</v>
      </c>
      <c r="P1247" s="11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3.2" x14ac:dyDescent="0.3">
      <c r="A1248" s="7">
        <v>1246</v>
      </c>
      <c r="B1248" s="8" t="s">
        <v>1247</v>
      </c>
      <c r="C1248" s="8" t="s">
        <v>5356</v>
      </c>
      <c r="D1248" s="13">
        <v>2000</v>
      </c>
      <c r="E1248" s="13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19">
        <f t="shared" si="114"/>
        <v>117</v>
      </c>
      <c r="P1248" s="11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28.8" x14ac:dyDescent="0.3">
      <c r="A1249" s="7">
        <v>1247</v>
      </c>
      <c r="B1249" s="8" t="s">
        <v>1248</v>
      </c>
      <c r="C1249" s="8" t="s">
        <v>5357</v>
      </c>
      <c r="D1249" s="13">
        <v>3500</v>
      </c>
      <c r="E1249" s="13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19">
        <f t="shared" si="114"/>
        <v>122.14285714285715</v>
      </c>
      <c r="P1249" s="11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28.8" x14ac:dyDescent="0.3">
      <c r="A1250" s="7">
        <v>1248</v>
      </c>
      <c r="B1250" s="8" t="s">
        <v>1249</v>
      </c>
      <c r="C1250" s="8" t="s">
        <v>5358</v>
      </c>
      <c r="D1250" s="13">
        <v>2500</v>
      </c>
      <c r="E1250" s="13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19">
        <f t="shared" si="114"/>
        <v>151.63999999999999</v>
      </c>
      <c r="P1250" s="11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3.2" x14ac:dyDescent="0.3">
      <c r="A1251" s="7">
        <v>1249</v>
      </c>
      <c r="B1251" s="8" t="s">
        <v>1250</v>
      </c>
      <c r="C1251" s="8" t="s">
        <v>5359</v>
      </c>
      <c r="D1251" s="13">
        <v>5000</v>
      </c>
      <c r="E1251" s="13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19">
        <f t="shared" si="114"/>
        <v>104.44</v>
      </c>
      <c r="P1251" s="11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43.2" x14ac:dyDescent="0.3">
      <c r="A1252" s="7">
        <v>1250</v>
      </c>
      <c r="B1252" s="8" t="s">
        <v>1251</v>
      </c>
      <c r="C1252" s="8" t="s">
        <v>5360</v>
      </c>
      <c r="D1252" s="13">
        <v>30000</v>
      </c>
      <c r="E1252" s="13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19">
        <f t="shared" si="114"/>
        <v>200.15333333333331</v>
      </c>
      <c r="P1252" s="11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8.8" x14ac:dyDescent="0.3">
      <c r="A1253" s="7">
        <v>1251</v>
      </c>
      <c r="B1253" s="8" t="s">
        <v>1252</v>
      </c>
      <c r="C1253" s="8" t="s">
        <v>5361</v>
      </c>
      <c r="D1253" s="13">
        <v>6000</v>
      </c>
      <c r="E1253" s="13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19">
        <f t="shared" si="114"/>
        <v>101.8</v>
      </c>
      <c r="P1253" s="11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3.2" x14ac:dyDescent="0.3">
      <c r="A1254" s="7">
        <v>1252</v>
      </c>
      <c r="B1254" s="8" t="s">
        <v>1253</v>
      </c>
      <c r="C1254" s="8" t="s">
        <v>5362</v>
      </c>
      <c r="D1254" s="13">
        <v>3500</v>
      </c>
      <c r="E1254" s="13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19">
        <f t="shared" si="114"/>
        <v>137.65714285714284</v>
      </c>
      <c r="P1254" s="11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3.2" x14ac:dyDescent="0.3">
      <c r="A1255" s="7">
        <v>1253</v>
      </c>
      <c r="B1255" s="8" t="s">
        <v>1254</v>
      </c>
      <c r="C1255" s="8" t="s">
        <v>5363</v>
      </c>
      <c r="D1255" s="13">
        <v>10</v>
      </c>
      <c r="E1255" s="13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19">
        <f t="shared" si="114"/>
        <v>303833.2</v>
      </c>
      <c r="P1255" s="11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3.2" x14ac:dyDescent="0.3">
      <c r="A1256" s="7">
        <v>1254</v>
      </c>
      <c r="B1256" s="8" t="s">
        <v>1255</v>
      </c>
      <c r="C1256" s="8" t="s">
        <v>5364</v>
      </c>
      <c r="D1256" s="13">
        <v>6700</v>
      </c>
      <c r="E1256" s="13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19">
        <f t="shared" si="114"/>
        <v>198.85074626865671</v>
      </c>
      <c r="P1256" s="11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3.2" x14ac:dyDescent="0.3">
      <c r="A1257" s="7">
        <v>1255</v>
      </c>
      <c r="B1257" s="8" t="s">
        <v>1256</v>
      </c>
      <c r="C1257" s="8" t="s">
        <v>5365</v>
      </c>
      <c r="D1257" s="13">
        <v>3000</v>
      </c>
      <c r="E1257" s="13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19">
        <f t="shared" si="114"/>
        <v>202.36666666666667</v>
      </c>
      <c r="P1257" s="11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3.2" x14ac:dyDescent="0.3">
      <c r="A1258" s="7">
        <v>1256</v>
      </c>
      <c r="B1258" s="8" t="s">
        <v>1257</v>
      </c>
      <c r="C1258" s="8" t="s">
        <v>5366</v>
      </c>
      <c r="D1258" s="13">
        <v>30000</v>
      </c>
      <c r="E1258" s="13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19">
        <f t="shared" si="114"/>
        <v>117.96376666666666</v>
      </c>
      <c r="P1258" s="11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3.2" x14ac:dyDescent="0.3">
      <c r="A1259" s="7">
        <v>1257</v>
      </c>
      <c r="B1259" s="8" t="s">
        <v>1258</v>
      </c>
      <c r="C1259" s="8" t="s">
        <v>5367</v>
      </c>
      <c r="D1259" s="13">
        <v>5500</v>
      </c>
      <c r="E1259" s="13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19">
        <f t="shared" si="114"/>
        <v>294.72727272727275</v>
      </c>
      <c r="P1259" s="11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3.2" x14ac:dyDescent="0.3">
      <c r="A1260" s="7">
        <v>1258</v>
      </c>
      <c r="B1260" s="8" t="s">
        <v>1259</v>
      </c>
      <c r="C1260" s="8" t="s">
        <v>5368</v>
      </c>
      <c r="D1260" s="13">
        <v>12000</v>
      </c>
      <c r="E1260" s="13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19">
        <f t="shared" si="114"/>
        <v>213.14633333333336</v>
      </c>
      <c r="P1260" s="11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28.8" x14ac:dyDescent="0.3">
      <c r="A1261" s="7">
        <v>1259</v>
      </c>
      <c r="B1261" s="8" t="s">
        <v>1260</v>
      </c>
      <c r="C1261" s="8" t="s">
        <v>5369</v>
      </c>
      <c r="D1261" s="13">
        <v>2500</v>
      </c>
      <c r="E1261" s="13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19">
        <f t="shared" si="114"/>
        <v>104.24</v>
      </c>
      <c r="P1261" s="11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3.2" x14ac:dyDescent="0.3">
      <c r="A1262" s="7">
        <v>1260</v>
      </c>
      <c r="B1262" s="8" t="s">
        <v>1261</v>
      </c>
      <c r="C1262" s="8" t="s">
        <v>5370</v>
      </c>
      <c r="D1262" s="13">
        <v>3300</v>
      </c>
      <c r="E1262" s="13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19">
        <f t="shared" si="114"/>
        <v>113.66666666666667</v>
      </c>
      <c r="P1262" s="11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28.8" x14ac:dyDescent="0.3">
      <c r="A1263" s="7">
        <v>1261</v>
      </c>
      <c r="B1263" s="8" t="s">
        <v>1262</v>
      </c>
      <c r="C1263" s="8" t="s">
        <v>5371</v>
      </c>
      <c r="D1263" s="13">
        <v>2000</v>
      </c>
      <c r="E1263" s="13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19">
        <f t="shared" si="114"/>
        <v>101.25</v>
      </c>
      <c r="P1263" s="11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3.2" x14ac:dyDescent="0.3">
      <c r="A1264" s="7">
        <v>1262</v>
      </c>
      <c r="B1264" s="8" t="s">
        <v>1263</v>
      </c>
      <c r="C1264" s="8" t="s">
        <v>5372</v>
      </c>
      <c r="D1264" s="13">
        <v>6500</v>
      </c>
      <c r="E1264" s="13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19">
        <f t="shared" si="114"/>
        <v>125.41538461538462</v>
      </c>
      <c r="P1264" s="11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28.8" x14ac:dyDescent="0.3">
      <c r="A1265" s="7">
        <v>1263</v>
      </c>
      <c r="B1265" s="8" t="s">
        <v>1264</v>
      </c>
      <c r="C1265" s="8" t="s">
        <v>5373</v>
      </c>
      <c r="D1265" s="13">
        <v>1500</v>
      </c>
      <c r="E1265" s="13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19">
        <f t="shared" si="114"/>
        <v>119</v>
      </c>
      <c r="P1265" s="11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3.2" x14ac:dyDescent="0.3">
      <c r="A1266" s="7">
        <v>1264</v>
      </c>
      <c r="B1266" s="8" t="s">
        <v>1265</v>
      </c>
      <c r="C1266" s="8" t="s">
        <v>5374</v>
      </c>
      <c r="D1266" s="13">
        <v>650</v>
      </c>
      <c r="E1266" s="13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19">
        <f t="shared" si="114"/>
        <v>166.46153846153845</v>
      </c>
      <c r="P1266" s="11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57.6" x14ac:dyDescent="0.3">
      <c r="A1267" s="7">
        <v>1265</v>
      </c>
      <c r="B1267" s="8" t="s">
        <v>1266</v>
      </c>
      <c r="C1267" s="8" t="s">
        <v>5375</v>
      </c>
      <c r="D1267" s="13">
        <v>3500</v>
      </c>
      <c r="E1267" s="13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19">
        <f t="shared" si="114"/>
        <v>119.14771428571429</v>
      </c>
      <c r="P1267" s="11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8.8" x14ac:dyDescent="0.3">
      <c r="A1268" s="7">
        <v>1266</v>
      </c>
      <c r="B1268" s="8" t="s">
        <v>1267</v>
      </c>
      <c r="C1268" s="8" t="s">
        <v>5376</v>
      </c>
      <c r="D1268" s="13">
        <v>9500</v>
      </c>
      <c r="E1268" s="13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19">
        <f t="shared" si="114"/>
        <v>100.47368421052632</v>
      </c>
      <c r="P1268" s="11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3.2" x14ac:dyDescent="0.3">
      <c r="A1269" s="7">
        <v>1267</v>
      </c>
      <c r="B1269" s="8" t="s">
        <v>1268</v>
      </c>
      <c r="C1269" s="8" t="s">
        <v>5377</v>
      </c>
      <c r="D1269" s="13">
        <v>22000</v>
      </c>
      <c r="E1269" s="13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19">
        <f t="shared" si="114"/>
        <v>101.8</v>
      </c>
      <c r="P1269" s="11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8.8" x14ac:dyDescent="0.3">
      <c r="A1270" s="7">
        <v>1268</v>
      </c>
      <c r="B1270" s="8" t="s">
        <v>1269</v>
      </c>
      <c r="C1270" s="8" t="s">
        <v>5378</v>
      </c>
      <c r="D1270" s="13">
        <v>12000</v>
      </c>
      <c r="E1270" s="13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19">
        <f t="shared" si="114"/>
        <v>116.66666666666667</v>
      </c>
      <c r="P1270" s="11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3.2" x14ac:dyDescent="0.3">
      <c r="A1271" s="7">
        <v>1269</v>
      </c>
      <c r="B1271" s="8" t="s">
        <v>1270</v>
      </c>
      <c r="C1271" s="8" t="s">
        <v>5379</v>
      </c>
      <c r="D1271" s="13">
        <v>18800</v>
      </c>
      <c r="E1271" s="13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19">
        <f t="shared" si="114"/>
        <v>108.64893617021276</v>
      </c>
      <c r="P1271" s="11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8.8" x14ac:dyDescent="0.3">
      <c r="A1272" s="7">
        <v>1270</v>
      </c>
      <c r="B1272" s="8" t="s">
        <v>1271</v>
      </c>
      <c r="C1272" s="8" t="s">
        <v>5380</v>
      </c>
      <c r="D1272" s="13">
        <v>10000</v>
      </c>
      <c r="E1272" s="13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19">
        <f t="shared" si="114"/>
        <v>114.72</v>
      </c>
      <c r="P1272" s="11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3.2" x14ac:dyDescent="0.3">
      <c r="A1273" s="7">
        <v>1271</v>
      </c>
      <c r="B1273" s="8" t="s">
        <v>1272</v>
      </c>
      <c r="C1273" s="8" t="s">
        <v>5381</v>
      </c>
      <c r="D1273" s="13">
        <v>7500</v>
      </c>
      <c r="E1273" s="13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19">
        <f t="shared" si="114"/>
        <v>101.8</v>
      </c>
      <c r="P1273" s="11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57.6" x14ac:dyDescent="0.3">
      <c r="A1274" s="7">
        <v>1272</v>
      </c>
      <c r="B1274" s="8" t="s">
        <v>1273</v>
      </c>
      <c r="C1274" s="8" t="s">
        <v>5382</v>
      </c>
      <c r="D1274" s="13">
        <v>5000</v>
      </c>
      <c r="E1274" s="13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19">
        <f t="shared" si="114"/>
        <v>106</v>
      </c>
      <c r="P1274" s="11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28.8" x14ac:dyDescent="0.3">
      <c r="A1275" s="7">
        <v>1273</v>
      </c>
      <c r="B1275" s="8" t="s">
        <v>1274</v>
      </c>
      <c r="C1275" s="8" t="s">
        <v>5383</v>
      </c>
      <c r="D1275" s="13">
        <v>4000</v>
      </c>
      <c r="E1275" s="13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19">
        <f t="shared" si="114"/>
        <v>103.49999999999999</v>
      </c>
      <c r="P1275" s="11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3.2" x14ac:dyDescent="0.3">
      <c r="A1276" s="7">
        <v>1274</v>
      </c>
      <c r="B1276" s="8" t="s">
        <v>1275</v>
      </c>
      <c r="C1276" s="8" t="s">
        <v>5384</v>
      </c>
      <c r="D1276" s="13">
        <v>25000</v>
      </c>
      <c r="E1276" s="13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19">
        <f t="shared" si="114"/>
        <v>154.97535999999999</v>
      </c>
      <c r="P1276" s="11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3.2" x14ac:dyDescent="0.3">
      <c r="A1277" s="7">
        <v>1275</v>
      </c>
      <c r="B1277" s="8" t="s">
        <v>1276</v>
      </c>
      <c r="C1277" s="8" t="s">
        <v>5385</v>
      </c>
      <c r="D1277" s="13">
        <v>15000</v>
      </c>
      <c r="E1277" s="13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19">
        <f t="shared" si="114"/>
        <v>162.14066666666668</v>
      </c>
      <c r="P1277" s="11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28.8" x14ac:dyDescent="0.3">
      <c r="A1278" s="7">
        <v>1276</v>
      </c>
      <c r="B1278" s="8" t="s">
        <v>1277</v>
      </c>
      <c r="C1278" s="8" t="s">
        <v>5386</v>
      </c>
      <c r="D1278" s="13">
        <v>3000</v>
      </c>
      <c r="E1278" s="13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19">
        <f t="shared" si="114"/>
        <v>104.42100000000001</v>
      </c>
      <c r="P1278" s="11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3.2" x14ac:dyDescent="0.3">
      <c r="A1279" s="7">
        <v>1277</v>
      </c>
      <c r="B1279" s="8" t="s">
        <v>1278</v>
      </c>
      <c r="C1279" s="8" t="s">
        <v>5387</v>
      </c>
      <c r="D1279" s="13">
        <v>15000</v>
      </c>
      <c r="E1279" s="13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19">
        <f t="shared" si="114"/>
        <v>106.12433333333333</v>
      </c>
      <c r="P1279" s="11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3.2" x14ac:dyDescent="0.3">
      <c r="A1280" s="7">
        <v>1278</v>
      </c>
      <c r="B1280" s="8" t="s">
        <v>1279</v>
      </c>
      <c r="C1280" s="8" t="s">
        <v>5388</v>
      </c>
      <c r="D1280" s="13">
        <v>6500</v>
      </c>
      <c r="E1280" s="13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19">
        <f t="shared" si="114"/>
        <v>154.93846153846152</v>
      </c>
      <c r="P1280" s="11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3.2" x14ac:dyDescent="0.3">
      <c r="A1281" s="7">
        <v>1279</v>
      </c>
      <c r="B1281" s="8" t="s">
        <v>1280</v>
      </c>
      <c r="C1281" s="8" t="s">
        <v>5389</v>
      </c>
      <c r="D1281" s="13">
        <v>12516</v>
      </c>
      <c r="E1281" s="13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19">
        <f t="shared" si="114"/>
        <v>110.77157238734421</v>
      </c>
      <c r="P1281" s="11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3.2" x14ac:dyDescent="0.3">
      <c r="A1282" s="7">
        <v>1280</v>
      </c>
      <c r="B1282" s="8" t="s">
        <v>1281</v>
      </c>
      <c r="C1282" s="8" t="s">
        <v>5390</v>
      </c>
      <c r="D1282" s="13">
        <v>15000</v>
      </c>
      <c r="E1282" s="13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19">
        <f t="shared" si="114"/>
        <v>110.91186666666665</v>
      </c>
      <c r="P1282" s="11">
        <f t="shared" si="115"/>
        <v>127.97523076923076</v>
      </c>
      <c r="Q1282" s="7" t="str">
        <f t="shared" si="116"/>
        <v>music</v>
      </c>
      <c r="R1282" s="7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3.2" x14ac:dyDescent="0.3">
      <c r="A1283" s="7">
        <v>1281</v>
      </c>
      <c r="B1283" s="8" t="s">
        <v>1282</v>
      </c>
      <c r="C1283" s="8" t="s">
        <v>5391</v>
      </c>
      <c r="D1283" s="13">
        <v>7000</v>
      </c>
      <c r="E1283" s="13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19">
        <f t="shared" ref="O1283:O1346" si="120">E1283/D1283*100</f>
        <v>110.71428571428572</v>
      </c>
      <c r="P1283" s="11">
        <f t="shared" ref="P1283:P1346" si="121">E1283/L1283</f>
        <v>104.72972972972973</v>
      </c>
      <c r="Q1283" s="7" t="str">
        <f t="shared" ref="Q1283:Q1346" si="122">LEFT(N1283, SEARCH("/",N1283,1)-1)</f>
        <v>music</v>
      </c>
      <c r="R1283" s="7" t="str">
        <f t="shared" ref="R1283:R1346" si="123">RIGHT(N1283,LEN(N1283)-SEARCH("/",N1283,1))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3.2" x14ac:dyDescent="0.3">
      <c r="A1284" s="7">
        <v>1282</v>
      </c>
      <c r="B1284" s="8" t="s">
        <v>1283</v>
      </c>
      <c r="C1284" s="8" t="s">
        <v>5392</v>
      </c>
      <c r="D1284" s="13">
        <v>15000</v>
      </c>
      <c r="E1284" s="13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19">
        <f t="shared" si="120"/>
        <v>123.61333333333333</v>
      </c>
      <c r="P1284" s="11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3.2" x14ac:dyDescent="0.3">
      <c r="A1285" s="7">
        <v>1283</v>
      </c>
      <c r="B1285" s="8" t="s">
        <v>1284</v>
      </c>
      <c r="C1285" s="8" t="s">
        <v>5393</v>
      </c>
      <c r="D1285" s="13">
        <v>1000</v>
      </c>
      <c r="E1285" s="13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19">
        <f t="shared" si="120"/>
        <v>211.05</v>
      </c>
      <c r="P1285" s="11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3.2" x14ac:dyDescent="0.3">
      <c r="A1286" s="7">
        <v>1284</v>
      </c>
      <c r="B1286" s="8" t="s">
        <v>1285</v>
      </c>
      <c r="C1286" s="8" t="s">
        <v>5394</v>
      </c>
      <c r="D1286" s="13">
        <v>2000</v>
      </c>
      <c r="E1286" s="13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19">
        <f t="shared" si="120"/>
        <v>101</v>
      </c>
      <c r="P1286" s="11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3.2" x14ac:dyDescent="0.3">
      <c r="A1287" s="7">
        <v>1285</v>
      </c>
      <c r="B1287" s="8" t="s">
        <v>1286</v>
      </c>
      <c r="C1287" s="8" t="s">
        <v>5395</v>
      </c>
      <c r="D1287" s="13">
        <v>2000</v>
      </c>
      <c r="E1287" s="13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19">
        <f t="shared" si="120"/>
        <v>101.64999999999999</v>
      </c>
      <c r="P1287" s="11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3.2" x14ac:dyDescent="0.3">
      <c r="A1288" s="7">
        <v>1286</v>
      </c>
      <c r="B1288" s="8" t="s">
        <v>1287</v>
      </c>
      <c r="C1288" s="8" t="s">
        <v>5396</v>
      </c>
      <c r="D1288" s="13">
        <v>1500</v>
      </c>
      <c r="E1288" s="13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19">
        <f t="shared" si="120"/>
        <v>108.33333333333333</v>
      </c>
      <c r="P1288" s="11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57.6" x14ac:dyDescent="0.3">
      <c r="A1289" s="7">
        <v>1287</v>
      </c>
      <c r="B1289" s="8" t="s">
        <v>1288</v>
      </c>
      <c r="C1289" s="8" t="s">
        <v>5397</v>
      </c>
      <c r="D1289" s="13">
        <v>250</v>
      </c>
      <c r="E1289" s="13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19">
        <f t="shared" si="120"/>
        <v>242</v>
      </c>
      <c r="P1289" s="11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3.2" x14ac:dyDescent="0.3">
      <c r="A1290" s="7">
        <v>1288</v>
      </c>
      <c r="B1290" s="8" t="s">
        <v>1289</v>
      </c>
      <c r="C1290" s="8" t="s">
        <v>5398</v>
      </c>
      <c r="D1290" s="13">
        <v>4000</v>
      </c>
      <c r="E1290" s="13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19">
        <f t="shared" si="120"/>
        <v>100.44999999999999</v>
      </c>
      <c r="P1290" s="11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3.2" x14ac:dyDescent="0.3">
      <c r="A1291" s="7">
        <v>1289</v>
      </c>
      <c r="B1291" s="8" t="s">
        <v>1290</v>
      </c>
      <c r="C1291" s="8" t="s">
        <v>5399</v>
      </c>
      <c r="D1291" s="13">
        <v>1500</v>
      </c>
      <c r="E1291" s="13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19">
        <f t="shared" si="120"/>
        <v>125.06666666666666</v>
      </c>
      <c r="P1291" s="11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28.8" x14ac:dyDescent="0.3">
      <c r="A1292" s="7">
        <v>1290</v>
      </c>
      <c r="B1292" s="8" t="s">
        <v>1291</v>
      </c>
      <c r="C1292" s="8" t="s">
        <v>5400</v>
      </c>
      <c r="D1292" s="13">
        <v>3500</v>
      </c>
      <c r="E1292" s="13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19">
        <f t="shared" si="120"/>
        <v>108.57142857142857</v>
      </c>
      <c r="P1292" s="11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3.2" x14ac:dyDescent="0.3">
      <c r="A1293" s="7">
        <v>1291</v>
      </c>
      <c r="B1293" s="8" t="s">
        <v>1292</v>
      </c>
      <c r="C1293" s="8" t="s">
        <v>5401</v>
      </c>
      <c r="D1293" s="13">
        <v>3000</v>
      </c>
      <c r="E1293" s="13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19">
        <f t="shared" si="120"/>
        <v>145.70000000000002</v>
      </c>
      <c r="P1293" s="11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43.2" x14ac:dyDescent="0.3">
      <c r="A1294" s="7">
        <v>1292</v>
      </c>
      <c r="B1294" s="8" t="s">
        <v>1293</v>
      </c>
      <c r="C1294" s="8" t="s">
        <v>5402</v>
      </c>
      <c r="D1294" s="13">
        <v>1700</v>
      </c>
      <c r="E1294" s="13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19">
        <f t="shared" si="120"/>
        <v>110.00000000000001</v>
      </c>
      <c r="P1294" s="11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43.2" x14ac:dyDescent="0.3">
      <c r="A1295" s="7">
        <v>1293</v>
      </c>
      <c r="B1295" s="8" t="s">
        <v>1294</v>
      </c>
      <c r="C1295" s="8" t="s">
        <v>5403</v>
      </c>
      <c r="D1295" s="13">
        <v>15000</v>
      </c>
      <c r="E1295" s="13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19">
        <f t="shared" si="120"/>
        <v>102.23333333333333</v>
      </c>
      <c r="P1295" s="11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3.2" x14ac:dyDescent="0.3">
      <c r="A1296" s="7">
        <v>1294</v>
      </c>
      <c r="B1296" s="8" t="s">
        <v>1295</v>
      </c>
      <c r="C1296" s="8" t="s">
        <v>5404</v>
      </c>
      <c r="D1296" s="13">
        <v>500</v>
      </c>
      <c r="E1296" s="13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19">
        <f t="shared" si="120"/>
        <v>122</v>
      </c>
      <c r="P1296" s="11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3.2" x14ac:dyDescent="0.3">
      <c r="A1297" s="7">
        <v>1295</v>
      </c>
      <c r="B1297" s="8" t="s">
        <v>1296</v>
      </c>
      <c r="C1297" s="8" t="s">
        <v>5405</v>
      </c>
      <c r="D1297" s="13">
        <v>2500</v>
      </c>
      <c r="E1297" s="13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19">
        <f t="shared" si="120"/>
        <v>101.96000000000001</v>
      </c>
      <c r="P1297" s="11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43.2" x14ac:dyDescent="0.3">
      <c r="A1298" s="7">
        <v>1296</v>
      </c>
      <c r="B1298" s="8" t="s">
        <v>1297</v>
      </c>
      <c r="C1298" s="8" t="s">
        <v>5406</v>
      </c>
      <c r="D1298" s="13">
        <v>850</v>
      </c>
      <c r="E1298" s="13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19">
        <f t="shared" si="120"/>
        <v>141.1764705882353</v>
      </c>
      <c r="P1298" s="11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3.2" x14ac:dyDescent="0.3">
      <c r="A1299" s="7">
        <v>1297</v>
      </c>
      <c r="B1299" s="8" t="s">
        <v>1298</v>
      </c>
      <c r="C1299" s="8" t="s">
        <v>5407</v>
      </c>
      <c r="D1299" s="13">
        <v>20000</v>
      </c>
      <c r="E1299" s="13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19">
        <f t="shared" si="120"/>
        <v>109.52500000000001</v>
      </c>
      <c r="P1299" s="11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3.2" x14ac:dyDescent="0.3">
      <c r="A1300" s="7">
        <v>1298</v>
      </c>
      <c r="B1300" s="8" t="s">
        <v>1299</v>
      </c>
      <c r="C1300" s="8" t="s">
        <v>5408</v>
      </c>
      <c r="D1300" s="13">
        <v>2000</v>
      </c>
      <c r="E1300" s="13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19">
        <f t="shared" si="120"/>
        <v>104.65</v>
      </c>
      <c r="P1300" s="11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3.2" x14ac:dyDescent="0.3">
      <c r="A1301" s="7">
        <v>1299</v>
      </c>
      <c r="B1301" s="8" t="s">
        <v>1300</v>
      </c>
      <c r="C1301" s="8" t="s">
        <v>5409</v>
      </c>
      <c r="D1301" s="13">
        <v>3500</v>
      </c>
      <c r="E1301" s="13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19">
        <f t="shared" si="120"/>
        <v>124</v>
      </c>
      <c r="P1301" s="11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3.2" x14ac:dyDescent="0.3">
      <c r="A1302" s="7">
        <v>1300</v>
      </c>
      <c r="B1302" s="8" t="s">
        <v>1301</v>
      </c>
      <c r="C1302" s="8" t="s">
        <v>5410</v>
      </c>
      <c r="D1302" s="13">
        <v>3000</v>
      </c>
      <c r="E1302" s="13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19">
        <f t="shared" si="120"/>
        <v>135</v>
      </c>
      <c r="P1302" s="11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3.2" x14ac:dyDescent="0.3">
      <c r="A1303" s="7">
        <v>1301</v>
      </c>
      <c r="B1303" s="8" t="s">
        <v>1302</v>
      </c>
      <c r="C1303" s="8" t="s">
        <v>5411</v>
      </c>
      <c r="D1303" s="13">
        <v>2000</v>
      </c>
      <c r="E1303" s="13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19">
        <f t="shared" si="120"/>
        <v>102.75000000000001</v>
      </c>
      <c r="P1303" s="11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3.2" x14ac:dyDescent="0.3">
      <c r="A1304" s="7">
        <v>1302</v>
      </c>
      <c r="B1304" s="8" t="s">
        <v>1303</v>
      </c>
      <c r="C1304" s="8" t="s">
        <v>5412</v>
      </c>
      <c r="D1304" s="13">
        <v>2500</v>
      </c>
      <c r="E1304" s="13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19">
        <f t="shared" si="120"/>
        <v>100</v>
      </c>
      <c r="P1304" s="11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28.8" x14ac:dyDescent="0.3">
      <c r="A1305" s="7">
        <v>1303</v>
      </c>
      <c r="B1305" s="8" t="s">
        <v>1304</v>
      </c>
      <c r="C1305" s="8" t="s">
        <v>5413</v>
      </c>
      <c r="D1305" s="13">
        <v>3500</v>
      </c>
      <c r="E1305" s="13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19">
        <f t="shared" si="120"/>
        <v>130.26085714285716</v>
      </c>
      <c r="P1305" s="11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3.2" x14ac:dyDescent="0.3">
      <c r="A1306" s="7">
        <v>1304</v>
      </c>
      <c r="B1306" s="8" t="s">
        <v>1305</v>
      </c>
      <c r="C1306" s="8" t="s">
        <v>5414</v>
      </c>
      <c r="D1306" s="13">
        <v>40000</v>
      </c>
      <c r="E1306" s="13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19">
        <f t="shared" si="120"/>
        <v>39.627499999999998</v>
      </c>
      <c r="P1306" s="11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3.2" x14ac:dyDescent="0.3">
      <c r="A1307" s="7">
        <v>1305</v>
      </c>
      <c r="B1307" s="8" t="s">
        <v>1306</v>
      </c>
      <c r="C1307" s="8" t="s">
        <v>5415</v>
      </c>
      <c r="D1307" s="13">
        <v>30000</v>
      </c>
      <c r="E1307" s="13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19">
        <f t="shared" si="120"/>
        <v>25.976666666666663</v>
      </c>
      <c r="P1307" s="11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57.6" x14ac:dyDescent="0.3">
      <c r="A1308" s="7">
        <v>1306</v>
      </c>
      <c r="B1308" s="8" t="s">
        <v>1307</v>
      </c>
      <c r="C1308" s="8" t="s">
        <v>5416</v>
      </c>
      <c r="D1308" s="13">
        <v>110000</v>
      </c>
      <c r="E1308" s="13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19">
        <f t="shared" si="120"/>
        <v>65.24636363636364</v>
      </c>
      <c r="P1308" s="11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28.8" x14ac:dyDescent="0.3">
      <c r="A1309" s="7">
        <v>1307</v>
      </c>
      <c r="B1309" s="8" t="s">
        <v>1308</v>
      </c>
      <c r="C1309" s="8" t="s">
        <v>5417</v>
      </c>
      <c r="D1309" s="13">
        <v>50000</v>
      </c>
      <c r="E1309" s="13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19">
        <f t="shared" si="120"/>
        <v>11.514000000000001</v>
      </c>
      <c r="P1309" s="11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28.8" x14ac:dyDescent="0.3">
      <c r="A1310" s="7">
        <v>1308</v>
      </c>
      <c r="B1310" s="8" t="s">
        <v>1309</v>
      </c>
      <c r="C1310" s="8" t="s">
        <v>5418</v>
      </c>
      <c r="D1310" s="13">
        <v>10000</v>
      </c>
      <c r="E1310" s="13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19">
        <f t="shared" si="120"/>
        <v>11.360000000000001</v>
      </c>
      <c r="P1310" s="11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3.2" x14ac:dyDescent="0.3">
      <c r="A1311" s="7">
        <v>1309</v>
      </c>
      <c r="B1311" s="8" t="s">
        <v>1310</v>
      </c>
      <c r="C1311" s="8" t="s">
        <v>5419</v>
      </c>
      <c r="D1311" s="13">
        <v>11500</v>
      </c>
      <c r="E1311" s="13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19">
        <f t="shared" si="120"/>
        <v>111.99130434782609</v>
      </c>
      <c r="P1311" s="11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28.8" x14ac:dyDescent="0.3">
      <c r="A1312" s="7">
        <v>1310</v>
      </c>
      <c r="B1312" s="8" t="s">
        <v>1311</v>
      </c>
      <c r="C1312" s="8" t="s">
        <v>5420</v>
      </c>
      <c r="D1312" s="13">
        <v>20000</v>
      </c>
      <c r="E1312" s="13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19">
        <f t="shared" si="120"/>
        <v>15.5</v>
      </c>
      <c r="P1312" s="11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43.2" x14ac:dyDescent="0.3">
      <c r="A1313" s="7">
        <v>1311</v>
      </c>
      <c r="B1313" s="8" t="s">
        <v>1312</v>
      </c>
      <c r="C1313" s="8" t="s">
        <v>5421</v>
      </c>
      <c r="D1313" s="13">
        <v>250000</v>
      </c>
      <c r="E1313" s="13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19">
        <f t="shared" si="120"/>
        <v>32.027999999999999</v>
      </c>
      <c r="P1313" s="11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3.2" x14ac:dyDescent="0.3">
      <c r="A1314" s="7">
        <v>1312</v>
      </c>
      <c r="B1314" s="8" t="s">
        <v>1313</v>
      </c>
      <c r="C1314" s="8" t="s">
        <v>5422</v>
      </c>
      <c r="D1314" s="13">
        <v>4600</v>
      </c>
      <c r="E1314" s="13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19">
        <f t="shared" si="120"/>
        <v>0.60869565217391308</v>
      </c>
      <c r="P1314" s="11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3.2" x14ac:dyDescent="0.3">
      <c r="A1315" s="7">
        <v>1313</v>
      </c>
      <c r="B1315" s="8" t="s">
        <v>1314</v>
      </c>
      <c r="C1315" s="8" t="s">
        <v>5423</v>
      </c>
      <c r="D1315" s="13">
        <v>40000</v>
      </c>
      <c r="E1315" s="13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19">
        <f t="shared" si="120"/>
        <v>31.114999999999998</v>
      </c>
      <c r="P1315" s="11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3.2" x14ac:dyDescent="0.3">
      <c r="A1316" s="7">
        <v>1314</v>
      </c>
      <c r="B1316" s="8" t="s">
        <v>1315</v>
      </c>
      <c r="C1316" s="8" t="s">
        <v>5424</v>
      </c>
      <c r="D1316" s="13">
        <v>180000</v>
      </c>
      <c r="E1316" s="13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19">
        <f t="shared" si="120"/>
        <v>1.1266666666666667</v>
      </c>
      <c r="P1316" s="11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28.8" x14ac:dyDescent="0.3">
      <c r="A1317" s="7">
        <v>1315</v>
      </c>
      <c r="B1317" s="8" t="s">
        <v>1316</v>
      </c>
      <c r="C1317" s="8" t="s">
        <v>5425</v>
      </c>
      <c r="D1317" s="13">
        <v>100000</v>
      </c>
      <c r="E1317" s="13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19">
        <f t="shared" si="120"/>
        <v>40.404000000000003</v>
      </c>
      <c r="P1317" s="11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3.2" x14ac:dyDescent="0.3">
      <c r="A1318" s="7">
        <v>1316</v>
      </c>
      <c r="B1318" s="8" t="s">
        <v>1317</v>
      </c>
      <c r="C1318" s="8" t="s">
        <v>5426</v>
      </c>
      <c r="D1318" s="13">
        <v>75000</v>
      </c>
      <c r="E1318" s="13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19">
        <f t="shared" si="120"/>
        <v>1.3333333333333333E-3</v>
      </c>
      <c r="P1318" s="11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43.2" x14ac:dyDescent="0.3">
      <c r="A1319" s="7">
        <v>1317</v>
      </c>
      <c r="B1319" s="8" t="s">
        <v>1318</v>
      </c>
      <c r="C1319" s="8" t="s">
        <v>5427</v>
      </c>
      <c r="D1319" s="13">
        <v>200000</v>
      </c>
      <c r="E1319" s="13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19">
        <f t="shared" si="120"/>
        <v>5.7334999999999994</v>
      </c>
      <c r="P1319" s="11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3.2" x14ac:dyDescent="0.3">
      <c r="A1320" s="7">
        <v>1318</v>
      </c>
      <c r="B1320" s="8" t="s">
        <v>1319</v>
      </c>
      <c r="C1320" s="8" t="s">
        <v>5428</v>
      </c>
      <c r="D1320" s="13">
        <v>40000</v>
      </c>
      <c r="E1320" s="13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19">
        <f t="shared" si="120"/>
        <v>15.324999999999999</v>
      </c>
      <c r="P1320" s="11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3.2" x14ac:dyDescent="0.3">
      <c r="A1321" s="7">
        <v>1319</v>
      </c>
      <c r="B1321" s="8" t="s">
        <v>1320</v>
      </c>
      <c r="C1321" s="8" t="s">
        <v>5429</v>
      </c>
      <c r="D1321" s="13">
        <v>5800</v>
      </c>
      <c r="E1321" s="13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19">
        <f t="shared" si="120"/>
        <v>15.103448275862069</v>
      </c>
      <c r="P1321" s="11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3.2" x14ac:dyDescent="0.3">
      <c r="A1322" s="7">
        <v>1320</v>
      </c>
      <c r="B1322" s="8" t="s">
        <v>1321</v>
      </c>
      <c r="C1322" s="8" t="s">
        <v>5430</v>
      </c>
      <c r="D1322" s="13">
        <v>100000</v>
      </c>
      <c r="E1322" s="13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19">
        <f t="shared" si="120"/>
        <v>0.503</v>
      </c>
      <c r="P1322" s="11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43.2" x14ac:dyDescent="0.3">
      <c r="A1323" s="7">
        <v>1321</v>
      </c>
      <c r="B1323" s="8" t="s">
        <v>1322</v>
      </c>
      <c r="C1323" s="8" t="s">
        <v>5431</v>
      </c>
      <c r="D1323" s="13">
        <v>462000</v>
      </c>
      <c r="E1323" s="13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19">
        <f t="shared" si="120"/>
        <v>1.3028138528138529</v>
      </c>
      <c r="P1323" s="11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3.2" x14ac:dyDescent="0.3">
      <c r="A1324" s="7">
        <v>1322</v>
      </c>
      <c r="B1324" s="8" t="s">
        <v>1323</v>
      </c>
      <c r="C1324" s="8" t="s">
        <v>5432</v>
      </c>
      <c r="D1324" s="13">
        <v>35000</v>
      </c>
      <c r="E1324" s="13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19">
        <f t="shared" si="120"/>
        <v>0.30285714285714288</v>
      </c>
      <c r="P1324" s="11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3.2" x14ac:dyDescent="0.3">
      <c r="A1325" s="7">
        <v>1323</v>
      </c>
      <c r="B1325" s="8" t="s">
        <v>1324</v>
      </c>
      <c r="C1325" s="8" t="s">
        <v>5433</v>
      </c>
      <c r="D1325" s="13">
        <v>15000</v>
      </c>
      <c r="E1325" s="13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19">
        <f t="shared" si="120"/>
        <v>8.8800000000000008</v>
      </c>
      <c r="P1325" s="11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3.2" x14ac:dyDescent="0.3">
      <c r="A1326" s="7">
        <v>1324</v>
      </c>
      <c r="B1326" s="8" t="s">
        <v>1325</v>
      </c>
      <c r="C1326" s="8" t="s">
        <v>5434</v>
      </c>
      <c r="D1326" s="13">
        <v>50000</v>
      </c>
      <c r="E1326" s="13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19">
        <f t="shared" si="120"/>
        <v>9.84</v>
      </c>
      <c r="P1326" s="11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3.2" x14ac:dyDescent="0.3">
      <c r="A1327" s="7">
        <v>1325</v>
      </c>
      <c r="B1327" s="8" t="s">
        <v>1326</v>
      </c>
      <c r="C1327" s="8" t="s">
        <v>5435</v>
      </c>
      <c r="D1327" s="13">
        <v>20000</v>
      </c>
      <c r="E1327" s="13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19">
        <f t="shared" si="120"/>
        <v>2.4299999999999997</v>
      </c>
      <c r="P1327" s="11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3.2" x14ac:dyDescent="0.3">
      <c r="A1328" s="7">
        <v>1326</v>
      </c>
      <c r="B1328" s="8" t="s">
        <v>1327</v>
      </c>
      <c r="C1328" s="8" t="s">
        <v>5436</v>
      </c>
      <c r="D1328" s="13">
        <v>100000</v>
      </c>
      <c r="E1328" s="13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19">
        <f t="shared" si="120"/>
        <v>1.1299999999999999</v>
      </c>
      <c r="P1328" s="11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3.2" x14ac:dyDescent="0.3">
      <c r="A1329" s="7">
        <v>1327</v>
      </c>
      <c r="B1329" s="8" t="s">
        <v>1328</v>
      </c>
      <c r="C1329" s="8" t="s">
        <v>5437</v>
      </c>
      <c r="D1329" s="13">
        <v>48000</v>
      </c>
      <c r="E1329" s="13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19">
        <f t="shared" si="120"/>
        <v>3.5520833333333335</v>
      </c>
      <c r="P1329" s="11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3.2" x14ac:dyDescent="0.3">
      <c r="A1330" s="7">
        <v>1328</v>
      </c>
      <c r="B1330" s="8" t="s">
        <v>1329</v>
      </c>
      <c r="C1330" s="8" t="s">
        <v>5438</v>
      </c>
      <c r="D1330" s="13">
        <v>75000</v>
      </c>
      <c r="E1330" s="13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19">
        <f t="shared" si="120"/>
        <v>2.3306666666666667</v>
      </c>
      <c r="P1330" s="11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3.2" x14ac:dyDescent="0.3">
      <c r="A1331" s="7">
        <v>1329</v>
      </c>
      <c r="B1331" s="8" t="s">
        <v>1330</v>
      </c>
      <c r="C1331" s="8" t="s">
        <v>5439</v>
      </c>
      <c r="D1331" s="13">
        <v>50000</v>
      </c>
      <c r="E1331" s="13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19">
        <f t="shared" si="120"/>
        <v>0.81600000000000006</v>
      </c>
      <c r="P1331" s="11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3.2" x14ac:dyDescent="0.3">
      <c r="A1332" s="7">
        <v>1330</v>
      </c>
      <c r="B1332" s="8" t="s">
        <v>1331</v>
      </c>
      <c r="C1332" s="8" t="s">
        <v>5440</v>
      </c>
      <c r="D1332" s="13">
        <v>35000</v>
      </c>
      <c r="E1332" s="13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19">
        <f t="shared" si="120"/>
        <v>22.494285714285713</v>
      </c>
      <c r="P1332" s="11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3.2" x14ac:dyDescent="0.3">
      <c r="A1333" s="7">
        <v>1331</v>
      </c>
      <c r="B1333" s="8" t="s">
        <v>1332</v>
      </c>
      <c r="C1333" s="8" t="s">
        <v>5441</v>
      </c>
      <c r="D1333" s="13">
        <v>250000</v>
      </c>
      <c r="E1333" s="13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19">
        <f t="shared" si="120"/>
        <v>1.3668</v>
      </c>
      <c r="P1333" s="11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3.2" x14ac:dyDescent="0.3">
      <c r="A1334" s="7">
        <v>1332</v>
      </c>
      <c r="B1334" s="8" t="s">
        <v>1333</v>
      </c>
      <c r="C1334" s="8" t="s">
        <v>5442</v>
      </c>
      <c r="D1334" s="13">
        <v>10115</v>
      </c>
      <c r="E1334" s="13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19">
        <f t="shared" si="120"/>
        <v>0</v>
      </c>
      <c r="P1334" s="11" t="e">
        <f t="shared" si="121"/>
        <v>#DIV/0!</v>
      </c>
      <c r="Q1334" s="7" t="str">
        <f t="shared" si="122"/>
        <v>technology</v>
      </c>
      <c r="R1334" s="7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3.2" x14ac:dyDescent="0.3">
      <c r="A1335" s="7">
        <v>1333</v>
      </c>
      <c r="B1335" s="8" t="s">
        <v>1334</v>
      </c>
      <c r="C1335" s="8" t="s">
        <v>5443</v>
      </c>
      <c r="D1335" s="13">
        <v>2500</v>
      </c>
      <c r="E1335" s="13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19">
        <f t="shared" si="120"/>
        <v>0</v>
      </c>
      <c r="P1335" s="11" t="e">
        <f t="shared" si="121"/>
        <v>#DIV/0!</v>
      </c>
      <c r="Q1335" s="7" t="str">
        <f t="shared" si="122"/>
        <v>technology</v>
      </c>
      <c r="R1335" s="7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3.2" x14ac:dyDescent="0.3">
      <c r="A1336" s="7">
        <v>1334</v>
      </c>
      <c r="B1336" s="8" t="s">
        <v>1335</v>
      </c>
      <c r="C1336" s="8" t="s">
        <v>5444</v>
      </c>
      <c r="D1336" s="13">
        <v>133000</v>
      </c>
      <c r="E1336" s="13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19">
        <f t="shared" si="120"/>
        <v>10.754135338345865</v>
      </c>
      <c r="P1336" s="11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3.2" x14ac:dyDescent="0.3">
      <c r="A1337" s="7">
        <v>1335</v>
      </c>
      <c r="B1337" s="8" t="s">
        <v>1336</v>
      </c>
      <c r="C1337" s="8" t="s">
        <v>5445</v>
      </c>
      <c r="D1337" s="13">
        <v>25000</v>
      </c>
      <c r="E1337" s="13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19">
        <f t="shared" si="120"/>
        <v>19.759999999999998</v>
      </c>
      <c r="P1337" s="11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3.2" x14ac:dyDescent="0.3">
      <c r="A1338" s="7">
        <v>1336</v>
      </c>
      <c r="B1338" s="8" t="s">
        <v>1337</v>
      </c>
      <c r="C1338" s="8" t="s">
        <v>5446</v>
      </c>
      <c r="D1338" s="13">
        <v>100000</v>
      </c>
      <c r="E1338" s="13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19">
        <f t="shared" si="120"/>
        <v>84.946999999999989</v>
      </c>
      <c r="P1338" s="11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3.2" x14ac:dyDescent="0.3">
      <c r="A1339" s="7">
        <v>1337</v>
      </c>
      <c r="B1339" s="8" t="s">
        <v>1338</v>
      </c>
      <c r="C1339" s="8" t="s">
        <v>5447</v>
      </c>
      <c r="D1339" s="13">
        <v>50000</v>
      </c>
      <c r="E1339" s="13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19">
        <f t="shared" si="120"/>
        <v>49.381999999999998</v>
      </c>
      <c r="P1339" s="11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43.2" x14ac:dyDescent="0.3">
      <c r="A1340" s="7">
        <v>1338</v>
      </c>
      <c r="B1340" s="8" t="s">
        <v>1339</v>
      </c>
      <c r="C1340" s="8" t="s">
        <v>5448</v>
      </c>
      <c r="D1340" s="13">
        <v>30000</v>
      </c>
      <c r="E1340" s="13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19">
        <f t="shared" si="120"/>
        <v>3.3033333333333332</v>
      </c>
      <c r="P1340" s="11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28.8" x14ac:dyDescent="0.3">
      <c r="A1341" s="7">
        <v>1339</v>
      </c>
      <c r="B1341" s="8" t="s">
        <v>1340</v>
      </c>
      <c r="C1341" s="8" t="s">
        <v>5449</v>
      </c>
      <c r="D1341" s="13">
        <v>50000</v>
      </c>
      <c r="E1341" s="13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19">
        <f t="shared" si="120"/>
        <v>6.6339999999999995</v>
      </c>
      <c r="P1341" s="11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3.2" x14ac:dyDescent="0.3">
      <c r="A1342" s="7">
        <v>1340</v>
      </c>
      <c r="B1342" s="8" t="s">
        <v>1341</v>
      </c>
      <c r="C1342" s="8" t="s">
        <v>5450</v>
      </c>
      <c r="D1342" s="13">
        <v>1680</v>
      </c>
      <c r="E1342" s="13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19">
        <f t="shared" si="120"/>
        <v>0</v>
      </c>
      <c r="P1342" s="11" t="e">
        <f t="shared" si="121"/>
        <v>#DIV/0!</v>
      </c>
      <c r="Q1342" s="7" t="str">
        <f t="shared" si="122"/>
        <v>technology</v>
      </c>
      <c r="R1342" s="7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43.2" x14ac:dyDescent="0.3">
      <c r="A1343" s="7">
        <v>1341</v>
      </c>
      <c r="B1343" s="8" t="s">
        <v>1342</v>
      </c>
      <c r="C1343" s="8" t="s">
        <v>5451</v>
      </c>
      <c r="D1343" s="13">
        <v>25000</v>
      </c>
      <c r="E1343" s="13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19">
        <f t="shared" si="120"/>
        <v>70.36</v>
      </c>
      <c r="P1343" s="11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3.2" x14ac:dyDescent="0.3">
      <c r="A1344" s="7">
        <v>1342</v>
      </c>
      <c r="B1344" s="8" t="s">
        <v>1343</v>
      </c>
      <c r="C1344" s="8" t="s">
        <v>5452</v>
      </c>
      <c r="D1344" s="13">
        <v>50000</v>
      </c>
      <c r="E1344" s="13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19">
        <f t="shared" si="120"/>
        <v>0.2</v>
      </c>
      <c r="P1344" s="11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3.2" x14ac:dyDescent="0.3">
      <c r="A1345" s="7">
        <v>1343</v>
      </c>
      <c r="B1345" s="8" t="s">
        <v>1344</v>
      </c>
      <c r="C1345" s="8" t="s">
        <v>5453</v>
      </c>
      <c r="D1345" s="13">
        <v>50000</v>
      </c>
      <c r="E1345" s="13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19">
        <f t="shared" si="120"/>
        <v>102.298</v>
      </c>
      <c r="P1345" s="11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3.2" x14ac:dyDescent="0.3">
      <c r="A1346" s="7">
        <v>1344</v>
      </c>
      <c r="B1346" s="8" t="s">
        <v>1345</v>
      </c>
      <c r="C1346" s="8" t="s">
        <v>5454</v>
      </c>
      <c r="D1346" s="13">
        <v>1500</v>
      </c>
      <c r="E1346" s="13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19">
        <f t="shared" si="120"/>
        <v>377.73333333333335</v>
      </c>
      <c r="P1346" s="11">
        <f t="shared" si="121"/>
        <v>40.762589928057551</v>
      </c>
      <c r="Q1346" s="7" t="str">
        <f t="shared" si="122"/>
        <v>publishing</v>
      </c>
      <c r="R1346" s="7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3.2" x14ac:dyDescent="0.3">
      <c r="A1347" s="7">
        <v>1345</v>
      </c>
      <c r="B1347" s="8" t="s">
        <v>1346</v>
      </c>
      <c r="C1347" s="8" t="s">
        <v>5455</v>
      </c>
      <c r="D1347" s="13">
        <v>300</v>
      </c>
      <c r="E1347" s="13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19">
        <f t="shared" ref="O1347:O1410" si="126">E1347/D1347*100</f>
        <v>125</v>
      </c>
      <c r="P1347" s="11">
        <f t="shared" ref="P1347:P1410" si="127">E1347/L1347</f>
        <v>53.571428571428569</v>
      </c>
      <c r="Q1347" s="7" t="str">
        <f t="shared" ref="Q1347:Q1410" si="128">LEFT(N1347, SEARCH("/",N1347,1)-1)</f>
        <v>publishing</v>
      </c>
      <c r="R1347" s="7" t="str">
        <f t="shared" ref="R1347:R1410" si="129">RIGHT(N1347,LEN(N1347)-SEARCH("/",N1347,1))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3.2" x14ac:dyDescent="0.3">
      <c r="A1348" s="7">
        <v>1346</v>
      </c>
      <c r="B1348" s="8" t="s">
        <v>1347</v>
      </c>
      <c r="C1348" s="8" t="s">
        <v>5456</v>
      </c>
      <c r="D1348" s="13">
        <v>4900</v>
      </c>
      <c r="E1348" s="13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19">
        <f t="shared" si="126"/>
        <v>147.32653061224491</v>
      </c>
      <c r="P1348" s="11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3.2" x14ac:dyDescent="0.3">
      <c r="A1349" s="7">
        <v>1347</v>
      </c>
      <c r="B1349" s="8" t="s">
        <v>1348</v>
      </c>
      <c r="C1349" s="8" t="s">
        <v>5457</v>
      </c>
      <c r="D1349" s="13">
        <v>2500</v>
      </c>
      <c r="E1349" s="13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19">
        <f t="shared" si="126"/>
        <v>102.2</v>
      </c>
      <c r="P1349" s="11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3.2" x14ac:dyDescent="0.3">
      <c r="A1350" s="7">
        <v>1348</v>
      </c>
      <c r="B1350" s="8" t="s">
        <v>1349</v>
      </c>
      <c r="C1350" s="8" t="s">
        <v>5458</v>
      </c>
      <c r="D1350" s="13">
        <v>5875</v>
      </c>
      <c r="E1350" s="13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19">
        <f t="shared" si="126"/>
        <v>101.8723404255319</v>
      </c>
      <c r="P1350" s="11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3.2" x14ac:dyDescent="0.3">
      <c r="A1351" s="7">
        <v>1349</v>
      </c>
      <c r="B1351" s="8" t="s">
        <v>1350</v>
      </c>
      <c r="C1351" s="8" t="s">
        <v>5459</v>
      </c>
      <c r="D1351" s="13">
        <v>5000</v>
      </c>
      <c r="E1351" s="13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19">
        <f t="shared" si="126"/>
        <v>204.2</v>
      </c>
      <c r="P1351" s="11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3.2" x14ac:dyDescent="0.3">
      <c r="A1352" s="7">
        <v>1350</v>
      </c>
      <c r="B1352" s="8" t="s">
        <v>1351</v>
      </c>
      <c r="C1352" s="8" t="s">
        <v>5460</v>
      </c>
      <c r="D1352" s="13">
        <v>5000</v>
      </c>
      <c r="E1352" s="13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19">
        <f t="shared" si="126"/>
        <v>104.05</v>
      </c>
      <c r="P1352" s="11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28.8" x14ac:dyDescent="0.3">
      <c r="A1353" s="7">
        <v>1351</v>
      </c>
      <c r="B1353" s="8" t="s">
        <v>1352</v>
      </c>
      <c r="C1353" s="8" t="s">
        <v>5461</v>
      </c>
      <c r="D1353" s="13">
        <v>20000</v>
      </c>
      <c r="E1353" s="13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19">
        <f t="shared" si="126"/>
        <v>101.265</v>
      </c>
      <c r="P1353" s="11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3.2" x14ac:dyDescent="0.3">
      <c r="A1354" s="7">
        <v>1352</v>
      </c>
      <c r="B1354" s="8" t="s">
        <v>1353</v>
      </c>
      <c r="C1354" s="8" t="s">
        <v>5462</v>
      </c>
      <c r="D1354" s="13">
        <v>10000</v>
      </c>
      <c r="E1354" s="13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19">
        <f t="shared" si="126"/>
        <v>136.13999999999999</v>
      </c>
      <c r="P1354" s="11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28.8" x14ac:dyDescent="0.3">
      <c r="A1355" s="7">
        <v>1353</v>
      </c>
      <c r="B1355" s="8" t="s">
        <v>1354</v>
      </c>
      <c r="C1355" s="8" t="s">
        <v>5463</v>
      </c>
      <c r="D1355" s="13">
        <v>1000</v>
      </c>
      <c r="E1355" s="13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19">
        <f t="shared" si="126"/>
        <v>133.6</v>
      </c>
      <c r="P1355" s="11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3.2" x14ac:dyDescent="0.3">
      <c r="A1356" s="7">
        <v>1354</v>
      </c>
      <c r="B1356" s="8" t="s">
        <v>1355</v>
      </c>
      <c r="C1356" s="8" t="s">
        <v>5464</v>
      </c>
      <c r="D1356" s="13">
        <v>1200</v>
      </c>
      <c r="E1356" s="13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19">
        <f t="shared" si="126"/>
        <v>130.25</v>
      </c>
      <c r="P1356" s="11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43.2" x14ac:dyDescent="0.3">
      <c r="A1357" s="7">
        <v>1355</v>
      </c>
      <c r="B1357" s="8" t="s">
        <v>1356</v>
      </c>
      <c r="C1357" s="8" t="s">
        <v>5465</v>
      </c>
      <c r="D1357" s="13">
        <v>2500</v>
      </c>
      <c r="E1357" s="13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19">
        <f t="shared" si="126"/>
        <v>122.67999999999999</v>
      </c>
      <c r="P1357" s="11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3.2" x14ac:dyDescent="0.3">
      <c r="A1358" s="7">
        <v>1356</v>
      </c>
      <c r="B1358" s="8" t="s">
        <v>1357</v>
      </c>
      <c r="C1358" s="8" t="s">
        <v>5466</v>
      </c>
      <c r="D1358" s="13">
        <v>3400</v>
      </c>
      <c r="E1358" s="13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19">
        <f t="shared" si="126"/>
        <v>182.81058823529412</v>
      </c>
      <c r="P1358" s="11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3.2" x14ac:dyDescent="0.3">
      <c r="A1359" s="7">
        <v>1357</v>
      </c>
      <c r="B1359" s="8" t="s">
        <v>1358</v>
      </c>
      <c r="C1359" s="8" t="s">
        <v>5467</v>
      </c>
      <c r="D1359" s="13">
        <v>2000</v>
      </c>
      <c r="E1359" s="13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19">
        <f t="shared" si="126"/>
        <v>125.29999999999998</v>
      </c>
      <c r="P1359" s="11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3.2" x14ac:dyDescent="0.3">
      <c r="A1360" s="7">
        <v>1358</v>
      </c>
      <c r="B1360" s="8" t="s">
        <v>1359</v>
      </c>
      <c r="C1360" s="8" t="s">
        <v>5468</v>
      </c>
      <c r="D1360" s="13">
        <v>3000</v>
      </c>
      <c r="E1360" s="13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19">
        <f t="shared" si="126"/>
        <v>111.66666666666667</v>
      </c>
      <c r="P1360" s="11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3.2" x14ac:dyDescent="0.3">
      <c r="A1361" s="7">
        <v>1359</v>
      </c>
      <c r="B1361" s="8" t="s">
        <v>1360</v>
      </c>
      <c r="C1361" s="8" t="s">
        <v>5469</v>
      </c>
      <c r="D1361" s="13">
        <v>660</v>
      </c>
      <c r="E1361" s="13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19">
        <f t="shared" si="126"/>
        <v>115.75757575757575</v>
      </c>
      <c r="P1361" s="11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28.8" x14ac:dyDescent="0.3">
      <c r="A1362" s="7">
        <v>1360</v>
      </c>
      <c r="B1362" s="8" t="s">
        <v>1361</v>
      </c>
      <c r="C1362" s="8" t="s">
        <v>5470</v>
      </c>
      <c r="D1362" s="13">
        <v>1500</v>
      </c>
      <c r="E1362" s="13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19">
        <f t="shared" si="126"/>
        <v>173.2</v>
      </c>
      <c r="P1362" s="11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3.2" x14ac:dyDescent="0.3">
      <c r="A1363" s="7">
        <v>1361</v>
      </c>
      <c r="B1363" s="8" t="s">
        <v>1362</v>
      </c>
      <c r="C1363" s="8" t="s">
        <v>5471</v>
      </c>
      <c r="D1363" s="13">
        <v>6000</v>
      </c>
      <c r="E1363" s="13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19">
        <f t="shared" si="126"/>
        <v>125.98333333333333</v>
      </c>
      <c r="P1363" s="11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28.8" x14ac:dyDescent="0.3">
      <c r="A1364" s="7">
        <v>1362</v>
      </c>
      <c r="B1364" s="8" t="s">
        <v>1363</v>
      </c>
      <c r="C1364" s="8" t="s">
        <v>5472</v>
      </c>
      <c r="D1364" s="13">
        <v>1000</v>
      </c>
      <c r="E1364" s="13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19">
        <f t="shared" si="126"/>
        <v>109.1</v>
      </c>
      <c r="P1364" s="11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3.2" x14ac:dyDescent="0.3">
      <c r="A1365" s="7">
        <v>1363</v>
      </c>
      <c r="B1365" s="8" t="s">
        <v>1364</v>
      </c>
      <c r="C1365" s="8" t="s">
        <v>5473</v>
      </c>
      <c r="D1365" s="13">
        <v>200</v>
      </c>
      <c r="E1365" s="13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19">
        <f t="shared" si="126"/>
        <v>100</v>
      </c>
      <c r="P1365" s="11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43.2" x14ac:dyDescent="0.3">
      <c r="A1366" s="7">
        <v>1364</v>
      </c>
      <c r="B1366" s="8" t="s">
        <v>1365</v>
      </c>
      <c r="C1366" s="8" t="s">
        <v>5474</v>
      </c>
      <c r="D1366" s="13">
        <v>42000</v>
      </c>
      <c r="E1366" s="13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19">
        <f t="shared" si="126"/>
        <v>118.64285714285714</v>
      </c>
      <c r="P1366" s="11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3.2" x14ac:dyDescent="0.3">
      <c r="A1367" s="7">
        <v>1365</v>
      </c>
      <c r="B1367" s="8" t="s">
        <v>1366</v>
      </c>
      <c r="C1367" s="8" t="s">
        <v>5475</v>
      </c>
      <c r="D1367" s="13">
        <v>7500</v>
      </c>
      <c r="E1367" s="13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19">
        <f t="shared" si="126"/>
        <v>100.26666666666667</v>
      </c>
      <c r="P1367" s="11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3">
      <c r="A1368" s="7">
        <v>1366</v>
      </c>
      <c r="B1368" s="8" t="s">
        <v>1367</v>
      </c>
      <c r="C1368" s="8" t="s">
        <v>5476</v>
      </c>
      <c r="D1368" s="13">
        <v>7500</v>
      </c>
      <c r="E1368" s="13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19">
        <f t="shared" si="126"/>
        <v>126.48920000000001</v>
      </c>
      <c r="P1368" s="11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3.2" x14ac:dyDescent="0.3">
      <c r="A1369" s="7">
        <v>1367</v>
      </c>
      <c r="B1369" s="8" t="s">
        <v>1368</v>
      </c>
      <c r="C1369" s="8" t="s">
        <v>5477</v>
      </c>
      <c r="D1369" s="13">
        <v>5000</v>
      </c>
      <c r="E1369" s="13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19">
        <f t="shared" si="126"/>
        <v>114.26</v>
      </c>
      <c r="P1369" s="11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3.2" x14ac:dyDescent="0.3">
      <c r="A1370" s="7">
        <v>1368</v>
      </c>
      <c r="B1370" s="8" t="s">
        <v>1369</v>
      </c>
      <c r="C1370" s="8" t="s">
        <v>5478</v>
      </c>
      <c r="D1370" s="13">
        <v>5000</v>
      </c>
      <c r="E1370" s="13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19">
        <f t="shared" si="126"/>
        <v>110.7</v>
      </c>
      <c r="P1370" s="11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3.2" x14ac:dyDescent="0.3">
      <c r="A1371" s="7">
        <v>1369</v>
      </c>
      <c r="B1371" s="8" t="s">
        <v>1370</v>
      </c>
      <c r="C1371" s="8" t="s">
        <v>5479</v>
      </c>
      <c r="D1371" s="13">
        <v>32360</v>
      </c>
      <c r="E1371" s="13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19">
        <f t="shared" si="126"/>
        <v>105.34805315203954</v>
      </c>
      <c r="P1371" s="11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28.8" x14ac:dyDescent="0.3">
      <c r="A1372" s="7">
        <v>1370</v>
      </c>
      <c r="B1372" s="8" t="s">
        <v>1371</v>
      </c>
      <c r="C1372" s="8" t="s">
        <v>5480</v>
      </c>
      <c r="D1372" s="13">
        <v>1500</v>
      </c>
      <c r="E1372" s="13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19">
        <f t="shared" si="126"/>
        <v>103.66666666666666</v>
      </c>
      <c r="P1372" s="11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3.2" x14ac:dyDescent="0.3">
      <c r="A1373" s="7">
        <v>1371</v>
      </c>
      <c r="B1373" s="8" t="s">
        <v>1372</v>
      </c>
      <c r="C1373" s="8" t="s">
        <v>5481</v>
      </c>
      <c r="D1373" s="13">
        <v>6999</v>
      </c>
      <c r="E1373" s="13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19">
        <f t="shared" si="126"/>
        <v>107.08672667523933</v>
      </c>
      <c r="P1373" s="11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x14ac:dyDescent="0.3">
      <c r="A1374" s="7">
        <v>1372</v>
      </c>
      <c r="B1374" s="8" t="s">
        <v>1373</v>
      </c>
      <c r="C1374" s="8" t="s">
        <v>5482</v>
      </c>
      <c r="D1374" s="13">
        <v>500</v>
      </c>
      <c r="E1374" s="13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19">
        <f t="shared" si="126"/>
        <v>124</v>
      </c>
      <c r="P1374" s="11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8.8" x14ac:dyDescent="0.3">
      <c r="A1375" s="7">
        <v>1373</v>
      </c>
      <c r="B1375" s="8" t="s">
        <v>1374</v>
      </c>
      <c r="C1375" s="8" t="s">
        <v>5483</v>
      </c>
      <c r="D1375" s="13">
        <v>10000</v>
      </c>
      <c r="E1375" s="13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19">
        <f t="shared" si="126"/>
        <v>105.01</v>
      </c>
      <c r="P1375" s="11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3.2" x14ac:dyDescent="0.3">
      <c r="A1376" s="7">
        <v>1374</v>
      </c>
      <c r="B1376" s="8" t="s">
        <v>1375</v>
      </c>
      <c r="C1376" s="8" t="s">
        <v>5484</v>
      </c>
      <c r="D1376" s="13">
        <v>1500</v>
      </c>
      <c r="E1376" s="13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19">
        <f t="shared" si="126"/>
        <v>189.46666666666667</v>
      </c>
      <c r="P1376" s="11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43.2" x14ac:dyDescent="0.3">
      <c r="A1377" s="7">
        <v>1375</v>
      </c>
      <c r="B1377" s="8" t="s">
        <v>1376</v>
      </c>
      <c r="C1377" s="8" t="s">
        <v>5485</v>
      </c>
      <c r="D1377" s="13">
        <v>4000</v>
      </c>
      <c r="E1377" s="13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19">
        <f t="shared" si="126"/>
        <v>171.32499999999999</v>
      </c>
      <c r="P1377" s="11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28.8" x14ac:dyDescent="0.3">
      <c r="A1378" s="7">
        <v>1376</v>
      </c>
      <c r="B1378" s="8" t="s">
        <v>1377</v>
      </c>
      <c r="C1378" s="8" t="s">
        <v>5486</v>
      </c>
      <c r="D1378" s="13">
        <v>3700</v>
      </c>
      <c r="E1378" s="13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19">
        <f t="shared" si="126"/>
        <v>252.48648648648651</v>
      </c>
      <c r="P1378" s="11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3.2" x14ac:dyDescent="0.3">
      <c r="A1379" s="7">
        <v>1377</v>
      </c>
      <c r="B1379" s="8" t="s">
        <v>1378</v>
      </c>
      <c r="C1379" s="8" t="s">
        <v>5487</v>
      </c>
      <c r="D1379" s="13">
        <v>1300</v>
      </c>
      <c r="E1379" s="13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19">
        <f t="shared" si="126"/>
        <v>116.15384615384616</v>
      </c>
      <c r="P1379" s="11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3">
      <c r="A1380" s="7">
        <v>1378</v>
      </c>
      <c r="B1380" s="8" t="s">
        <v>1379</v>
      </c>
      <c r="C1380" s="8" t="s">
        <v>5488</v>
      </c>
      <c r="D1380" s="13">
        <v>2000</v>
      </c>
      <c r="E1380" s="13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19">
        <f t="shared" si="126"/>
        <v>203.35000000000002</v>
      </c>
      <c r="P1380" s="11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28.8" x14ac:dyDescent="0.3">
      <c r="A1381" s="7">
        <v>1379</v>
      </c>
      <c r="B1381" s="8" t="s">
        <v>1380</v>
      </c>
      <c r="C1381" s="8" t="s">
        <v>5489</v>
      </c>
      <c r="D1381" s="13">
        <v>10000</v>
      </c>
      <c r="E1381" s="13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19">
        <f t="shared" si="126"/>
        <v>111.60000000000001</v>
      </c>
      <c r="P1381" s="11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28.8" x14ac:dyDescent="0.3">
      <c r="A1382" s="7">
        <v>1380</v>
      </c>
      <c r="B1382" s="8" t="s">
        <v>1381</v>
      </c>
      <c r="C1382" s="8" t="s">
        <v>5490</v>
      </c>
      <c r="D1382" s="13">
        <v>25</v>
      </c>
      <c r="E1382" s="13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19">
        <f t="shared" si="126"/>
        <v>424</v>
      </c>
      <c r="P1382" s="11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43.2" x14ac:dyDescent="0.3">
      <c r="A1383" s="7">
        <v>1381</v>
      </c>
      <c r="B1383" s="8" t="s">
        <v>1382</v>
      </c>
      <c r="C1383" s="8" t="s">
        <v>5491</v>
      </c>
      <c r="D1383" s="13">
        <v>5000</v>
      </c>
      <c r="E1383" s="13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19">
        <f t="shared" si="126"/>
        <v>107.1</v>
      </c>
      <c r="P1383" s="11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3.2" x14ac:dyDescent="0.3">
      <c r="A1384" s="7">
        <v>1382</v>
      </c>
      <c r="B1384" s="8" t="s">
        <v>1383</v>
      </c>
      <c r="C1384" s="8" t="s">
        <v>5492</v>
      </c>
      <c r="D1384" s="13">
        <v>8000</v>
      </c>
      <c r="E1384" s="13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19">
        <f t="shared" si="126"/>
        <v>104.3625</v>
      </c>
      <c r="P1384" s="11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3.2" x14ac:dyDescent="0.3">
      <c r="A1385" s="7">
        <v>1383</v>
      </c>
      <c r="B1385" s="8" t="s">
        <v>1384</v>
      </c>
      <c r="C1385" s="8" t="s">
        <v>5493</v>
      </c>
      <c r="D1385" s="13">
        <v>2200</v>
      </c>
      <c r="E1385" s="13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19">
        <f t="shared" si="126"/>
        <v>212.40909090909091</v>
      </c>
      <c r="P1385" s="11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3.2" x14ac:dyDescent="0.3">
      <c r="A1386" s="7">
        <v>1384</v>
      </c>
      <c r="B1386" s="8" t="s">
        <v>1385</v>
      </c>
      <c r="C1386" s="8" t="s">
        <v>5494</v>
      </c>
      <c r="D1386" s="13">
        <v>3500</v>
      </c>
      <c r="E1386" s="13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19">
        <f t="shared" si="126"/>
        <v>124.08571428571429</v>
      </c>
      <c r="P1386" s="11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3.2" x14ac:dyDescent="0.3">
      <c r="A1387" s="7">
        <v>1385</v>
      </c>
      <c r="B1387" s="8" t="s">
        <v>1386</v>
      </c>
      <c r="C1387" s="8" t="s">
        <v>5495</v>
      </c>
      <c r="D1387" s="13">
        <v>8000</v>
      </c>
      <c r="E1387" s="13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19">
        <f t="shared" si="126"/>
        <v>110.406125</v>
      </c>
      <c r="P1387" s="11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28.8" x14ac:dyDescent="0.3">
      <c r="A1388" s="7">
        <v>1386</v>
      </c>
      <c r="B1388" s="8" t="s">
        <v>1387</v>
      </c>
      <c r="C1388" s="8" t="s">
        <v>5496</v>
      </c>
      <c r="D1388" s="13">
        <v>400</v>
      </c>
      <c r="E1388" s="13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19">
        <f t="shared" si="126"/>
        <v>218.75</v>
      </c>
      <c r="P1388" s="11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3.2" x14ac:dyDescent="0.3">
      <c r="A1389" s="7">
        <v>1387</v>
      </c>
      <c r="B1389" s="8" t="s">
        <v>1388</v>
      </c>
      <c r="C1389" s="8" t="s">
        <v>5497</v>
      </c>
      <c r="D1389" s="13">
        <v>4000</v>
      </c>
      <c r="E1389" s="13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19">
        <f t="shared" si="126"/>
        <v>136.625</v>
      </c>
      <c r="P1389" s="11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3.2" x14ac:dyDescent="0.3">
      <c r="A1390" s="7">
        <v>1388</v>
      </c>
      <c r="B1390" s="8" t="s">
        <v>1389</v>
      </c>
      <c r="C1390" s="8" t="s">
        <v>5498</v>
      </c>
      <c r="D1390" s="13">
        <v>5000</v>
      </c>
      <c r="E1390" s="13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19">
        <f t="shared" si="126"/>
        <v>134.8074</v>
      </c>
      <c r="P1390" s="11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28.8" x14ac:dyDescent="0.3">
      <c r="A1391" s="7">
        <v>1389</v>
      </c>
      <c r="B1391" s="8" t="s">
        <v>1390</v>
      </c>
      <c r="C1391" s="8" t="s">
        <v>5499</v>
      </c>
      <c r="D1391" s="13">
        <v>500</v>
      </c>
      <c r="E1391" s="13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19">
        <f t="shared" si="126"/>
        <v>145.4</v>
      </c>
      <c r="P1391" s="11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3.2" x14ac:dyDescent="0.3">
      <c r="A1392" s="7">
        <v>1390</v>
      </c>
      <c r="B1392" s="8" t="s">
        <v>1391</v>
      </c>
      <c r="C1392" s="8" t="s">
        <v>5500</v>
      </c>
      <c r="D1392" s="13">
        <v>2800</v>
      </c>
      <c r="E1392" s="13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19">
        <f t="shared" si="126"/>
        <v>109.10714285714285</v>
      </c>
      <c r="P1392" s="11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3.2" x14ac:dyDescent="0.3">
      <c r="A1393" s="7">
        <v>1391</v>
      </c>
      <c r="B1393" s="8" t="s">
        <v>1392</v>
      </c>
      <c r="C1393" s="8" t="s">
        <v>5501</v>
      </c>
      <c r="D1393" s="13">
        <v>500</v>
      </c>
      <c r="E1393" s="13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19">
        <f t="shared" si="126"/>
        <v>110.2</v>
      </c>
      <c r="P1393" s="11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3.2" x14ac:dyDescent="0.3">
      <c r="A1394" s="7">
        <v>1392</v>
      </c>
      <c r="B1394" s="8" t="s">
        <v>1393</v>
      </c>
      <c r="C1394" s="8" t="s">
        <v>5502</v>
      </c>
      <c r="D1394" s="13">
        <v>2500</v>
      </c>
      <c r="E1394" s="13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19">
        <f t="shared" si="126"/>
        <v>113.64000000000001</v>
      </c>
      <c r="P1394" s="11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x14ac:dyDescent="0.3">
      <c r="A1395" s="7">
        <v>1393</v>
      </c>
      <c r="B1395" s="8" t="s">
        <v>1394</v>
      </c>
      <c r="C1395" s="8" t="s">
        <v>5503</v>
      </c>
      <c r="D1395" s="13">
        <v>10000</v>
      </c>
      <c r="E1395" s="13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19">
        <f t="shared" si="126"/>
        <v>102.35000000000001</v>
      </c>
      <c r="P1395" s="11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3.2" x14ac:dyDescent="0.3">
      <c r="A1396" s="7">
        <v>1394</v>
      </c>
      <c r="B1396" s="8" t="s">
        <v>1395</v>
      </c>
      <c r="C1396" s="8" t="s">
        <v>5504</v>
      </c>
      <c r="D1396" s="13">
        <v>750</v>
      </c>
      <c r="E1396" s="13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19">
        <f t="shared" si="126"/>
        <v>122.13333333333334</v>
      </c>
      <c r="P1396" s="11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x14ac:dyDescent="0.3">
      <c r="A1397" s="7">
        <v>1395</v>
      </c>
      <c r="B1397" s="8" t="s">
        <v>1396</v>
      </c>
      <c r="C1397" s="8" t="s">
        <v>5505</v>
      </c>
      <c r="D1397" s="13">
        <v>3500</v>
      </c>
      <c r="E1397" s="13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19">
        <f t="shared" si="126"/>
        <v>111.88571428571427</v>
      </c>
      <c r="P1397" s="11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3.2" x14ac:dyDescent="0.3">
      <c r="A1398" s="7">
        <v>1396</v>
      </c>
      <c r="B1398" s="8" t="s">
        <v>1397</v>
      </c>
      <c r="C1398" s="8" t="s">
        <v>5506</v>
      </c>
      <c r="D1398" s="13">
        <v>6000</v>
      </c>
      <c r="E1398" s="13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19">
        <f t="shared" si="126"/>
        <v>107.3</v>
      </c>
      <c r="P1398" s="11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3.2" x14ac:dyDescent="0.3">
      <c r="A1399" s="7">
        <v>1397</v>
      </c>
      <c r="B1399" s="8" t="s">
        <v>1398</v>
      </c>
      <c r="C1399" s="8" t="s">
        <v>5507</v>
      </c>
      <c r="D1399" s="13">
        <v>10000</v>
      </c>
      <c r="E1399" s="13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19">
        <f t="shared" si="126"/>
        <v>113.85000000000001</v>
      </c>
      <c r="P1399" s="11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3.2" x14ac:dyDescent="0.3">
      <c r="A1400" s="7">
        <v>1398</v>
      </c>
      <c r="B1400" s="8" t="s">
        <v>1399</v>
      </c>
      <c r="C1400" s="8" t="s">
        <v>5508</v>
      </c>
      <c r="D1400" s="13">
        <v>4400</v>
      </c>
      <c r="E1400" s="13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19">
        <f t="shared" si="126"/>
        <v>109.68181818181819</v>
      </c>
      <c r="P1400" s="11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3.2" x14ac:dyDescent="0.3">
      <c r="A1401" s="7">
        <v>1399</v>
      </c>
      <c r="B1401" s="8" t="s">
        <v>1400</v>
      </c>
      <c r="C1401" s="8" t="s">
        <v>5509</v>
      </c>
      <c r="D1401" s="13">
        <v>9000</v>
      </c>
      <c r="E1401" s="13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19">
        <f t="shared" si="126"/>
        <v>126.14444444444443</v>
      </c>
      <c r="P1401" s="11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3.2" x14ac:dyDescent="0.3">
      <c r="A1402" s="7">
        <v>1400</v>
      </c>
      <c r="B1402" s="8" t="s">
        <v>1401</v>
      </c>
      <c r="C1402" s="8" t="s">
        <v>5510</v>
      </c>
      <c r="D1402" s="13">
        <v>350</v>
      </c>
      <c r="E1402" s="13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19">
        <f t="shared" si="126"/>
        <v>167.42857142857144</v>
      </c>
      <c r="P1402" s="11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43.2" x14ac:dyDescent="0.3">
      <c r="A1403" s="7">
        <v>1401</v>
      </c>
      <c r="B1403" s="8" t="s">
        <v>1402</v>
      </c>
      <c r="C1403" s="8" t="s">
        <v>5511</v>
      </c>
      <c r="D1403" s="13">
        <v>2500</v>
      </c>
      <c r="E1403" s="13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19">
        <f t="shared" si="126"/>
        <v>496.52000000000004</v>
      </c>
      <c r="P1403" s="11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3.2" x14ac:dyDescent="0.3">
      <c r="A1404" s="7">
        <v>1402</v>
      </c>
      <c r="B1404" s="8" t="s">
        <v>1403</v>
      </c>
      <c r="C1404" s="8" t="s">
        <v>5512</v>
      </c>
      <c r="D1404" s="13">
        <v>2500</v>
      </c>
      <c r="E1404" s="13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19">
        <f t="shared" si="126"/>
        <v>109.16</v>
      </c>
      <c r="P1404" s="11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3.2" x14ac:dyDescent="0.3">
      <c r="A1405" s="7">
        <v>1403</v>
      </c>
      <c r="B1405" s="8" t="s">
        <v>1404</v>
      </c>
      <c r="C1405" s="8" t="s">
        <v>5513</v>
      </c>
      <c r="D1405" s="13">
        <v>4000</v>
      </c>
      <c r="E1405" s="13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19">
        <f t="shared" si="126"/>
        <v>102.57499999999999</v>
      </c>
      <c r="P1405" s="11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3.2" x14ac:dyDescent="0.3">
      <c r="A1406" s="7">
        <v>1404</v>
      </c>
      <c r="B1406" s="8" t="s">
        <v>1405</v>
      </c>
      <c r="C1406" s="8" t="s">
        <v>5514</v>
      </c>
      <c r="D1406" s="13">
        <v>14500</v>
      </c>
      <c r="E1406" s="13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19">
        <f t="shared" si="126"/>
        <v>1.6620689655172414</v>
      </c>
      <c r="P1406" s="11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28.8" x14ac:dyDescent="0.3">
      <c r="A1407" s="7">
        <v>1405</v>
      </c>
      <c r="B1407" s="8" t="s">
        <v>1406</v>
      </c>
      <c r="C1407" s="8" t="s">
        <v>5515</v>
      </c>
      <c r="D1407" s="13">
        <v>25000</v>
      </c>
      <c r="E1407" s="13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19">
        <f t="shared" si="126"/>
        <v>0.42</v>
      </c>
      <c r="P1407" s="11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x14ac:dyDescent="0.3">
      <c r="A1408" s="7">
        <v>1406</v>
      </c>
      <c r="B1408" s="8" t="s">
        <v>1407</v>
      </c>
      <c r="C1408" s="8" t="s">
        <v>5516</v>
      </c>
      <c r="D1408" s="13">
        <v>12000</v>
      </c>
      <c r="E1408" s="13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19">
        <f t="shared" si="126"/>
        <v>0.125</v>
      </c>
      <c r="P1408" s="11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3.2" x14ac:dyDescent="0.3">
      <c r="A1409" s="7">
        <v>1407</v>
      </c>
      <c r="B1409" s="8" t="s">
        <v>1408</v>
      </c>
      <c r="C1409" s="8" t="s">
        <v>5517</v>
      </c>
      <c r="D1409" s="13">
        <v>3000</v>
      </c>
      <c r="E1409" s="13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19">
        <f t="shared" si="126"/>
        <v>0.5</v>
      </c>
      <c r="P1409" s="11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3.2" x14ac:dyDescent="0.3">
      <c r="A1410" s="7">
        <v>1408</v>
      </c>
      <c r="B1410" s="8" t="s">
        <v>1409</v>
      </c>
      <c r="C1410" s="8" t="s">
        <v>5518</v>
      </c>
      <c r="D1410" s="13">
        <v>1000</v>
      </c>
      <c r="E1410" s="13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19">
        <f t="shared" si="126"/>
        <v>7.1999999999999993</v>
      </c>
      <c r="P1410" s="11">
        <f t="shared" si="127"/>
        <v>12</v>
      </c>
      <c r="Q1410" s="7" t="str">
        <f t="shared" si="128"/>
        <v>publishing</v>
      </c>
      <c r="R1410" s="7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3.2" x14ac:dyDescent="0.3">
      <c r="A1411" s="7">
        <v>1409</v>
      </c>
      <c r="B1411" s="8" t="s">
        <v>1410</v>
      </c>
      <c r="C1411" s="8" t="s">
        <v>5519</v>
      </c>
      <c r="D1411" s="13">
        <v>4000</v>
      </c>
      <c r="E1411" s="13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19">
        <f t="shared" ref="O1411:O1474" si="132">E1411/D1411*100</f>
        <v>0</v>
      </c>
      <c r="P1411" s="11" t="e">
        <f t="shared" ref="P1411:P1474" si="133">E1411/L1411</f>
        <v>#DIV/0!</v>
      </c>
      <c r="Q1411" s="7" t="str">
        <f t="shared" ref="Q1411:Q1474" si="134">LEFT(N1411, SEARCH("/",N1411,1)-1)</f>
        <v>publishing</v>
      </c>
      <c r="R1411" s="7" t="str">
        <f t="shared" ref="R1411:R1474" si="135">RIGHT(N1411,LEN(N1411)-SEARCH("/",N1411,1))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3.2" x14ac:dyDescent="0.3">
      <c r="A1412" s="7">
        <v>1410</v>
      </c>
      <c r="B1412" s="8" t="s">
        <v>1411</v>
      </c>
      <c r="C1412" s="8" t="s">
        <v>5520</v>
      </c>
      <c r="D1412" s="13">
        <v>6000</v>
      </c>
      <c r="E1412" s="13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19">
        <f t="shared" si="132"/>
        <v>1.6666666666666666E-2</v>
      </c>
      <c r="P1412" s="11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43.2" x14ac:dyDescent="0.3">
      <c r="A1413" s="7">
        <v>1411</v>
      </c>
      <c r="B1413" s="8" t="s">
        <v>1412</v>
      </c>
      <c r="C1413" s="8" t="s">
        <v>5521</v>
      </c>
      <c r="D1413" s="13">
        <v>3000</v>
      </c>
      <c r="E1413" s="13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19">
        <f t="shared" si="132"/>
        <v>0.23333333333333336</v>
      </c>
      <c r="P1413" s="11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28.8" x14ac:dyDescent="0.3">
      <c r="A1414" s="7">
        <v>1412</v>
      </c>
      <c r="B1414" s="8" t="s">
        <v>1413</v>
      </c>
      <c r="C1414" s="8" t="s">
        <v>5522</v>
      </c>
      <c r="D1414" s="13">
        <v>7000</v>
      </c>
      <c r="E1414" s="13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19">
        <f t="shared" si="132"/>
        <v>4.5714285714285712</v>
      </c>
      <c r="P1414" s="11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43.2" x14ac:dyDescent="0.3">
      <c r="A1415" s="7">
        <v>1413</v>
      </c>
      <c r="B1415" s="8" t="s">
        <v>1414</v>
      </c>
      <c r="C1415" s="8" t="s">
        <v>5523</v>
      </c>
      <c r="D1415" s="13">
        <v>2000</v>
      </c>
      <c r="E1415" s="13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19">
        <f t="shared" si="132"/>
        <v>5</v>
      </c>
      <c r="P1415" s="11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3.2" x14ac:dyDescent="0.3">
      <c r="A1416" s="7">
        <v>1414</v>
      </c>
      <c r="B1416" s="8" t="s">
        <v>1415</v>
      </c>
      <c r="C1416" s="8" t="s">
        <v>5524</v>
      </c>
      <c r="D1416" s="13">
        <v>500</v>
      </c>
      <c r="E1416" s="13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19">
        <f t="shared" si="132"/>
        <v>0.2</v>
      </c>
      <c r="P1416" s="11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3.2" x14ac:dyDescent="0.3">
      <c r="A1417" s="7">
        <v>1415</v>
      </c>
      <c r="B1417" s="8" t="s">
        <v>1416</v>
      </c>
      <c r="C1417" s="8" t="s">
        <v>5525</v>
      </c>
      <c r="D1417" s="13">
        <v>4400</v>
      </c>
      <c r="E1417" s="13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19">
        <f t="shared" si="132"/>
        <v>18.181818181818183</v>
      </c>
      <c r="P1417" s="11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3.2" x14ac:dyDescent="0.3">
      <c r="A1418" s="7">
        <v>1416</v>
      </c>
      <c r="B1418" s="8" t="s">
        <v>1417</v>
      </c>
      <c r="C1418" s="8" t="s">
        <v>5526</v>
      </c>
      <c r="D1418" s="13">
        <v>50000</v>
      </c>
      <c r="E1418" s="13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19">
        <f t="shared" si="132"/>
        <v>0</v>
      </c>
      <c r="P1418" s="11" t="e">
        <f t="shared" si="133"/>
        <v>#DIV/0!</v>
      </c>
      <c r="Q1418" s="7" t="str">
        <f t="shared" si="134"/>
        <v>publishing</v>
      </c>
      <c r="R1418" s="7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3.2" x14ac:dyDescent="0.3">
      <c r="A1419" s="7">
        <v>1417</v>
      </c>
      <c r="B1419" s="8" t="s">
        <v>1418</v>
      </c>
      <c r="C1419" s="8" t="s">
        <v>5527</v>
      </c>
      <c r="D1419" s="13">
        <v>4500</v>
      </c>
      <c r="E1419" s="13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19">
        <f t="shared" si="132"/>
        <v>1.2222222222222223</v>
      </c>
      <c r="P1419" s="11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57.6" x14ac:dyDescent="0.3">
      <c r="A1420" s="7">
        <v>1418</v>
      </c>
      <c r="B1420" s="8" t="s">
        <v>1419</v>
      </c>
      <c r="C1420" s="8" t="s">
        <v>5528</v>
      </c>
      <c r="D1420" s="13">
        <v>3000</v>
      </c>
      <c r="E1420" s="13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19">
        <f t="shared" si="132"/>
        <v>0.2</v>
      </c>
      <c r="P1420" s="11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43.2" x14ac:dyDescent="0.3">
      <c r="A1421" s="7">
        <v>1419</v>
      </c>
      <c r="B1421" s="8" t="s">
        <v>1420</v>
      </c>
      <c r="C1421" s="8" t="s">
        <v>5529</v>
      </c>
      <c r="D1421" s="13">
        <v>6300</v>
      </c>
      <c r="E1421" s="13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19">
        <f t="shared" si="132"/>
        <v>7.0634920634920633</v>
      </c>
      <c r="P1421" s="11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x14ac:dyDescent="0.3">
      <c r="A1422" s="7">
        <v>1420</v>
      </c>
      <c r="B1422" s="8" t="s">
        <v>1421</v>
      </c>
      <c r="C1422" s="8" t="s">
        <v>5530</v>
      </c>
      <c r="D1422" s="13">
        <v>110</v>
      </c>
      <c r="E1422" s="13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19">
        <f t="shared" si="132"/>
        <v>2.7272727272727271</v>
      </c>
      <c r="P1422" s="11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43.2" x14ac:dyDescent="0.3">
      <c r="A1423" s="7">
        <v>1421</v>
      </c>
      <c r="B1423" s="8" t="s">
        <v>1422</v>
      </c>
      <c r="C1423" s="8" t="s">
        <v>5531</v>
      </c>
      <c r="D1423" s="13">
        <v>200000</v>
      </c>
      <c r="E1423" s="13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19">
        <f t="shared" si="132"/>
        <v>0.1</v>
      </c>
      <c r="P1423" s="11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3.2" x14ac:dyDescent="0.3">
      <c r="A1424" s="7">
        <v>1422</v>
      </c>
      <c r="B1424" s="8" t="s">
        <v>1423</v>
      </c>
      <c r="C1424" s="8" t="s">
        <v>5532</v>
      </c>
      <c r="D1424" s="13">
        <v>25000</v>
      </c>
      <c r="E1424" s="13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19">
        <f t="shared" si="132"/>
        <v>0.104</v>
      </c>
      <c r="P1424" s="11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3.2" x14ac:dyDescent="0.3">
      <c r="A1425" s="7">
        <v>1423</v>
      </c>
      <c r="B1425" s="8" t="s">
        <v>1424</v>
      </c>
      <c r="C1425" s="8" t="s">
        <v>5533</v>
      </c>
      <c r="D1425" s="13">
        <v>30000</v>
      </c>
      <c r="E1425" s="13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19">
        <f t="shared" si="132"/>
        <v>0.33333333333333337</v>
      </c>
      <c r="P1425" s="11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3.2" x14ac:dyDescent="0.3">
      <c r="A1426" s="7">
        <v>1424</v>
      </c>
      <c r="B1426" s="8" t="s">
        <v>1425</v>
      </c>
      <c r="C1426" s="8" t="s">
        <v>5534</v>
      </c>
      <c r="D1426" s="13">
        <v>7500</v>
      </c>
      <c r="E1426" s="13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19">
        <f t="shared" si="132"/>
        <v>20.36</v>
      </c>
      <c r="P1426" s="11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3.2" x14ac:dyDescent="0.3">
      <c r="A1427" s="7">
        <v>1425</v>
      </c>
      <c r="B1427" s="8" t="s">
        <v>1426</v>
      </c>
      <c r="C1427" s="8" t="s">
        <v>5535</v>
      </c>
      <c r="D1427" s="13">
        <v>13000</v>
      </c>
      <c r="E1427" s="13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19">
        <f t="shared" si="132"/>
        <v>0</v>
      </c>
      <c r="P1427" s="11" t="e">
        <f t="shared" si="133"/>
        <v>#DIV/0!</v>
      </c>
      <c r="Q1427" s="7" t="str">
        <f t="shared" si="134"/>
        <v>publishing</v>
      </c>
      <c r="R1427" s="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3.2" x14ac:dyDescent="0.3">
      <c r="A1428" s="7">
        <v>1426</v>
      </c>
      <c r="B1428" s="8" t="s">
        <v>1427</v>
      </c>
      <c r="C1428" s="8" t="s">
        <v>5536</v>
      </c>
      <c r="D1428" s="13">
        <v>1000</v>
      </c>
      <c r="E1428" s="13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19">
        <f t="shared" si="132"/>
        <v>0</v>
      </c>
      <c r="P1428" s="11" t="e">
        <f t="shared" si="133"/>
        <v>#DIV/0!</v>
      </c>
      <c r="Q1428" s="7" t="str">
        <f t="shared" si="134"/>
        <v>publishing</v>
      </c>
      <c r="R1428" s="7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43.2" x14ac:dyDescent="0.3">
      <c r="A1429" s="7">
        <v>1427</v>
      </c>
      <c r="B1429" s="8" t="s">
        <v>1428</v>
      </c>
      <c r="C1429" s="8" t="s">
        <v>5537</v>
      </c>
      <c r="D1429" s="13">
        <v>5000</v>
      </c>
      <c r="E1429" s="13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19">
        <f t="shared" si="132"/>
        <v>8.3800000000000008</v>
      </c>
      <c r="P1429" s="11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3.2" x14ac:dyDescent="0.3">
      <c r="A1430" s="7">
        <v>1428</v>
      </c>
      <c r="B1430" s="8" t="s">
        <v>1429</v>
      </c>
      <c r="C1430" s="8" t="s">
        <v>5538</v>
      </c>
      <c r="D1430" s="13">
        <v>1000</v>
      </c>
      <c r="E1430" s="13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19">
        <f t="shared" si="132"/>
        <v>4.5</v>
      </c>
      <c r="P1430" s="11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28.8" x14ac:dyDescent="0.3">
      <c r="A1431" s="7">
        <v>1429</v>
      </c>
      <c r="B1431" s="8" t="s">
        <v>1430</v>
      </c>
      <c r="C1431" s="8" t="s">
        <v>5539</v>
      </c>
      <c r="D1431" s="13">
        <v>10000</v>
      </c>
      <c r="E1431" s="13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19">
        <f t="shared" si="132"/>
        <v>0</v>
      </c>
      <c r="P1431" s="11" t="e">
        <f t="shared" si="133"/>
        <v>#DIV/0!</v>
      </c>
      <c r="Q1431" s="7" t="str">
        <f t="shared" si="134"/>
        <v>publishing</v>
      </c>
      <c r="R1431" s="7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3.2" x14ac:dyDescent="0.3">
      <c r="A1432" s="7">
        <v>1430</v>
      </c>
      <c r="B1432" s="8" t="s">
        <v>1431</v>
      </c>
      <c r="C1432" s="8" t="s">
        <v>5540</v>
      </c>
      <c r="D1432" s="13">
        <v>5000</v>
      </c>
      <c r="E1432" s="13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19">
        <f t="shared" si="132"/>
        <v>8.06</v>
      </c>
      <c r="P1432" s="11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3.2" x14ac:dyDescent="0.3">
      <c r="A1433" s="7">
        <v>1431</v>
      </c>
      <c r="B1433" s="8" t="s">
        <v>1432</v>
      </c>
      <c r="C1433" s="8" t="s">
        <v>5541</v>
      </c>
      <c r="D1433" s="13">
        <v>17000</v>
      </c>
      <c r="E1433" s="13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19">
        <f t="shared" si="132"/>
        <v>31.94705882352941</v>
      </c>
      <c r="P1433" s="11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3.2" x14ac:dyDescent="0.3">
      <c r="A1434" s="7">
        <v>1432</v>
      </c>
      <c r="B1434" s="8" t="s">
        <v>1433</v>
      </c>
      <c r="C1434" s="8" t="s">
        <v>5542</v>
      </c>
      <c r="D1434" s="13">
        <v>40000</v>
      </c>
      <c r="E1434" s="13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19">
        <f t="shared" si="132"/>
        <v>0</v>
      </c>
      <c r="P1434" s="11" t="e">
        <f t="shared" si="133"/>
        <v>#DIV/0!</v>
      </c>
      <c r="Q1434" s="7" t="str">
        <f t="shared" si="134"/>
        <v>publishing</v>
      </c>
      <c r="R1434" s="7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3.2" x14ac:dyDescent="0.3">
      <c r="A1435" s="7">
        <v>1433</v>
      </c>
      <c r="B1435" s="8" t="s">
        <v>1434</v>
      </c>
      <c r="C1435" s="8" t="s">
        <v>5543</v>
      </c>
      <c r="D1435" s="13">
        <v>12000</v>
      </c>
      <c r="E1435" s="13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19">
        <f t="shared" si="132"/>
        <v>6.708333333333333</v>
      </c>
      <c r="P1435" s="11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3.2" x14ac:dyDescent="0.3">
      <c r="A1436" s="7">
        <v>1434</v>
      </c>
      <c r="B1436" s="8" t="s">
        <v>1435</v>
      </c>
      <c r="C1436" s="8" t="s">
        <v>5544</v>
      </c>
      <c r="D1436" s="13">
        <v>82000</v>
      </c>
      <c r="E1436" s="13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19">
        <f t="shared" si="132"/>
        <v>9.9878048780487809</v>
      </c>
      <c r="P1436" s="11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28.8" x14ac:dyDescent="0.3">
      <c r="A1437" s="7">
        <v>1435</v>
      </c>
      <c r="B1437" s="8" t="s">
        <v>1436</v>
      </c>
      <c r="C1437" s="8" t="s">
        <v>5545</v>
      </c>
      <c r="D1437" s="13">
        <v>15000</v>
      </c>
      <c r="E1437" s="13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19">
        <f t="shared" si="132"/>
        <v>0.1</v>
      </c>
      <c r="P1437" s="11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3.2" x14ac:dyDescent="0.3">
      <c r="A1438" s="7">
        <v>1436</v>
      </c>
      <c r="B1438" s="8" t="s">
        <v>1437</v>
      </c>
      <c r="C1438" s="8" t="s">
        <v>5546</v>
      </c>
      <c r="D1438" s="13">
        <v>10000</v>
      </c>
      <c r="E1438" s="13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19">
        <f t="shared" si="132"/>
        <v>0.77</v>
      </c>
      <c r="P1438" s="11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43.2" x14ac:dyDescent="0.3">
      <c r="A1439" s="7">
        <v>1437</v>
      </c>
      <c r="B1439" s="8" t="s">
        <v>1438</v>
      </c>
      <c r="C1439" s="8" t="s">
        <v>5547</v>
      </c>
      <c r="D1439" s="13">
        <v>3000</v>
      </c>
      <c r="E1439" s="13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19">
        <f t="shared" si="132"/>
        <v>26.900000000000002</v>
      </c>
      <c r="P1439" s="11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3.2" x14ac:dyDescent="0.3">
      <c r="A1440" s="7">
        <v>1438</v>
      </c>
      <c r="B1440" s="8" t="s">
        <v>1439</v>
      </c>
      <c r="C1440" s="8" t="s">
        <v>5548</v>
      </c>
      <c r="D1440" s="13">
        <v>20000</v>
      </c>
      <c r="E1440" s="13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19">
        <f t="shared" si="132"/>
        <v>3</v>
      </c>
      <c r="P1440" s="11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3.2" x14ac:dyDescent="0.3">
      <c r="A1441" s="7">
        <v>1439</v>
      </c>
      <c r="B1441" s="8" t="s">
        <v>1440</v>
      </c>
      <c r="C1441" s="8" t="s">
        <v>5549</v>
      </c>
      <c r="D1441" s="13">
        <v>2725</v>
      </c>
      <c r="E1441" s="13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19">
        <f t="shared" si="132"/>
        <v>6.6055045871559637</v>
      </c>
      <c r="P1441" s="11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3.2" x14ac:dyDescent="0.3">
      <c r="A1442" s="7">
        <v>1440</v>
      </c>
      <c r="B1442" s="8" t="s">
        <v>1441</v>
      </c>
      <c r="C1442" s="8" t="s">
        <v>5550</v>
      </c>
      <c r="D1442" s="13">
        <v>13000</v>
      </c>
      <c r="E1442" s="13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19">
        <f t="shared" si="132"/>
        <v>7.6923076923076927E-3</v>
      </c>
      <c r="P1442" s="11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3.2" x14ac:dyDescent="0.3">
      <c r="A1443" s="7">
        <v>1441</v>
      </c>
      <c r="B1443" s="8" t="s">
        <v>1442</v>
      </c>
      <c r="C1443" s="8" t="s">
        <v>5551</v>
      </c>
      <c r="D1443" s="13">
        <v>180000</v>
      </c>
      <c r="E1443" s="13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19">
        <f t="shared" si="132"/>
        <v>1.1222222222222222</v>
      </c>
      <c r="P1443" s="11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3.2" x14ac:dyDescent="0.3">
      <c r="A1444" s="7">
        <v>1442</v>
      </c>
      <c r="B1444" s="8" t="s">
        <v>1443</v>
      </c>
      <c r="C1444" s="8" t="s">
        <v>5552</v>
      </c>
      <c r="D1444" s="13">
        <v>1500</v>
      </c>
      <c r="E1444" s="13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19">
        <f t="shared" si="132"/>
        <v>0</v>
      </c>
      <c r="P1444" s="11" t="e">
        <f t="shared" si="133"/>
        <v>#DIV/0!</v>
      </c>
      <c r="Q1444" s="7" t="str">
        <f t="shared" si="134"/>
        <v>publishing</v>
      </c>
      <c r="R1444" s="7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3.2" x14ac:dyDescent="0.3">
      <c r="A1445" s="7">
        <v>1443</v>
      </c>
      <c r="B1445" s="8" t="s">
        <v>1444</v>
      </c>
      <c r="C1445" s="8" t="s">
        <v>5553</v>
      </c>
      <c r="D1445" s="13">
        <v>13000</v>
      </c>
      <c r="E1445" s="13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19">
        <f t="shared" si="132"/>
        <v>0</v>
      </c>
      <c r="P1445" s="11" t="e">
        <f t="shared" si="133"/>
        <v>#DIV/0!</v>
      </c>
      <c r="Q1445" s="7" t="str">
        <f t="shared" si="134"/>
        <v>publishing</v>
      </c>
      <c r="R1445" s="7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28.8" x14ac:dyDescent="0.3">
      <c r="A1446" s="7">
        <v>1444</v>
      </c>
      <c r="B1446" s="8" t="s">
        <v>1445</v>
      </c>
      <c r="C1446" s="8" t="s">
        <v>5554</v>
      </c>
      <c r="D1446" s="13">
        <v>4950</v>
      </c>
      <c r="E1446" s="13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19">
        <f t="shared" si="132"/>
        <v>0</v>
      </c>
      <c r="P1446" s="11" t="e">
        <f t="shared" si="133"/>
        <v>#DIV/0!</v>
      </c>
      <c r="Q1446" s="7" t="str">
        <f t="shared" si="134"/>
        <v>publishing</v>
      </c>
      <c r="R1446" s="7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3.2" x14ac:dyDescent="0.3">
      <c r="A1447" s="7">
        <v>1445</v>
      </c>
      <c r="B1447" s="8" t="s">
        <v>1446</v>
      </c>
      <c r="C1447" s="8" t="s">
        <v>5555</v>
      </c>
      <c r="D1447" s="13">
        <v>130000</v>
      </c>
      <c r="E1447" s="13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19">
        <f t="shared" si="132"/>
        <v>0</v>
      </c>
      <c r="P1447" s="11" t="e">
        <f t="shared" si="133"/>
        <v>#DIV/0!</v>
      </c>
      <c r="Q1447" s="7" t="str">
        <f t="shared" si="134"/>
        <v>publishing</v>
      </c>
      <c r="R1447" s="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3.2" x14ac:dyDescent="0.3">
      <c r="A1448" s="7">
        <v>1446</v>
      </c>
      <c r="B1448" s="8" t="s">
        <v>1447</v>
      </c>
      <c r="C1448" s="8" t="s">
        <v>5556</v>
      </c>
      <c r="D1448" s="13">
        <v>900</v>
      </c>
      <c r="E1448" s="13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19">
        <f t="shared" si="132"/>
        <v>0</v>
      </c>
      <c r="P1448" s="11" t="e">
        <f t="shared" si="133"/>
        <v>#DIV/0!</v>
      </c>
      <c r="Q1448" s="7" t="str">
        <f t="shared" si="134"/>
        <v>publishing</v>
      </c>
      <c r="R1448" s="7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28.8" x14ac:dyDescent="0.3">
      <c r="A1449" s="7">
        <v>1447</v>
      </c>
      <c r="B1449" s="8" t="s">
        <v>1448</v>
      </c>
      <c r="C1449" s="8" t="s">
        <v>5557</v>
      </c>
      <c r="D1449" s="13">
        <v>500000</v>
      </c>
      <c r="E1449" s="13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19">
        <f t="shared" si="132"/>
        <v>1.4999999999999999E-2</v>
      </c>
      <c r="P1449" s="11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3.2" x14ac:dyDescent="0.3">
      <c r="A1450" s="7">
        <v>1448</v>
      </c>
      <c r="B1450" s="8" t="s">
        <v>1449</v>
      </c>
      <c r="C1450" s="8" t="s">
        <v>5558</v>
      </c>
      <c r="D1450" s="13">
        <v>200000</v>
      </c>
      <c r="E1450" s="13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19">
        <f t="shared" si="132"/>
        <v>0</v>
      </c>
      <c r="P1450" s="11" t="e">
        <f t="shared" si="133"/>
        <v>#DIV/0!</v>
      </c>
      <c r="Q1450" s="7" t="str">
        <f t="shared" si="134"/>
        <v>publishing</v>
      </c>
      <c r="R1450" s="7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3.2" x14ac:dyDescent="0.3">
      <c r="A1451" s="7">
        <v>1449</v>
      </c>
      <c r="B1451" s="8" t="s">
        <v>1450</v>
      </c>
      <c r="C1451" s="8" t="s">
        <v>5559</v>
      </c>
      <c r="D1451" s="13">
        <v>8888</v>
      </c>
      <c r="E1451" s="13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19">
        <f t="shared" si="132"/>
        <v>0</v>
      </c>
      <c r="P1451" s="11" t="e">
        <f t="shared" si="133"/>
        <v>#DIV/0!</v>
      </c>
      <c r="Q1451" s="7" t="str">
        <f t="shared" si="134"/>
        <v>publishing</v>
      </c>
      <c r="R1451" s="7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43.2" x14ac:dyDescent="0.3">
      <c r="A1452" s="7">
        <v>1450</v>
      </c>
      <c r="B1452" s="8" t="s">
        <v>1451</v>
      </c>
      <c r="C1452" s="8" t="s">
        <v>5560</v>
      </c>
      <c r="D1452" s="13">
        <v>100000</v>
      </c>
      <c r="E1452" s="13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19">
        <f t="shared" si="132"/>
        <v>1E-3</v>
      </c>
      <c r="P1452" s="11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28.8" x14ac:dyDescent="0.3">
      <c r="A1453" s="7">
        <v>1451</v>
      </c>
      <c r="B1453" s="8" t="s">
        <v>1452</v>
      </c>
      <c r="C1453" s="8" t="s">
        <v>5561</v>
      </c>
      <c r="D1453" s="13">
        <v>18950</v>
      </c>
      <c r="E1453" s="13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19">
        <f t="shared" si="132"/>
        <v>1.0554089709762533E-2</v>
      </c>
      <c r="P1453" s="11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28.8" x14ac:dyDescent="0.3">
      <c r="A1454" s="7">
        <v>1452</v>
      </c>
      <c r="B1454" s="8" t="s">
        <v>1453</v>
      </c>
      <c r="C1454" s="8" t="s">
        <v>5562</v>
      </c>
      <c r="D1454" s="13">
        <v>14000</v>
      </c>
      <c r="E1454" s="13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19">
        <f t="shared" si="132"/>
        <v>0</v>
      </c>
      <c r="P1454" s="11" t="e">
        <f t="shared" si="133"/>
        <v>#DIV/0!</v>
      </c>
      <c r="Q1454" s="7" t="str">
        <f t="shared" si="134"/>
        <v>publishing</v>
      </c>
      <c r="R1454" s="7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3.2" x14ac:dyDescent="0.3">
      <c r="A1455" s="7">
        <v>1453</v>
      </c>
      <c r="B1455" s="8" t="s">
        <v>1454</v>
      </c>
      <c r="C1455" s="8" t="s">
        <v>5563</v>
      </c>
      <c r="D1455" s="13">
        <v>25000</v>
      </c>
      <c r="E1455" s="13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19">
        <f t="shared" si="132"/>
        <v>0</v>
      </c>
      <c r="P1455" s="11" t="e">
        <f t="shared" si="133"/>
        <v>#DIV/0!</v>
      </c>
      <c r="Q1455" s="7" t="str">
        <f t="shared" si="134"/>
        <v>publishing</v>
      </c>
      <c r="R1455" s="7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3.2" x14ac:dyDescent="0.3">
      <c r="A1456" s="7">
        <v>1454</v>
      </c>
      <c r="B1456" s="8" t="s">
        <v>1455</v>
      </c>
      <c r="C1456" s="8" t="s">
        <v>5564</v>
      </c>
      <c r="D1456" s="13">
        <v>1750</v>
      </c>
      <c r="E1456" s="13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19">
        <f t="shared" si="132"/>
        <v>0.85714285714285721</v>
      </c>
      <c r="P1456" s="11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3.2" x14ac:dyDescent="0.3">
      <c r="A1457" s="7">
        <v>1455</v>
      </c>
      <c r="B1457" s="8" t="s">
        <v>1456</v>
      </c>
      <c r="C1457" s="8" t="s">
        <v>5565</v>
      </c>
      <c r="D1457" s="13">
        <v>15000</v>
      </c>
      <c r="E1457" s="13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19">
        <f t="shared" si="132"/>
        <v>10.5</v>
      </c>
      <c r="P1457" s="11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x14ac:dyDescent="0.3">
      <c r="A1458" s="7">
        <v>1456</v>
      </c>
      <c r="B1458" s="8" t="s">
        <v>1457</v>
      </c>
      <c r="C1458" s="8" t="s">
        <v>5566</v>
      </c>
      <c r="D1458" s="13">
        <v>5000</v>
      </c>
      <c r="E1458" s="13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19">
        <f t="shared" si="132"/>
        <v>2.9000000000000004</v>
      </c>
      <c r="P1458" s="11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28.8" x14ac:dyDescent="0.3">
      <c r="A1459" s="7">
        <v>1457</v>
      </c>
      <c r="B1459" s="8" t="s">
        <v>1458</v>
      </c>
      <c r="C1459" s="8" t="s">
        <v>5567</v>
      </c>
      <c r="D1459" s="13">
        <v>6000</v>
      </c>
      <c r="E1459" s="13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19">
        <f t="shared" si="132"/>
        <v>0</v>
      </c>
      <c r="P1459" s="11" t="e">
        <f t="shared" si="133"/>
        <v>#DIV/0!</v>
      </c>
      <c r="Q1459" s="7" t="str">
        <f t="shared" si="134"/>
        <v>publishing</v>
      </c>
      <c r="R1459" s="7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43.2" x14ac:dyDescent="0.3">
      <c r="A1460" s="7">
        <v>1458</v>
      </c>
      <c r="B1460" s="8" t="s">
        <v>1459</v>
      </c>
      <c r="C1460" s="8" t="s">
        <v>5568</v>
      </c>
      <c r="D1460" s="13">
        <v>5000</v>
      </c>
      <c r="E1460" s="13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19">
        <f t="shared" si="132"/>
        <v>0</v>
      </c>
      <c r="P1460" s="11" t="e">
        <f t="shared" si="133"/>
        <v>#DIV/0!</v>
      </c>
      <c r="Q1460" s="7" t="str">
        <f t="shared" si="134"/>
        <v>publishing</v>
      </c>
      <c r="R1460" s="7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3.2" x14ac:dyDescent="0.3">
      <c r="A1461" s="7">
        <v>1459</v>
      </c>
      <c r="B1461" s="8" t="s">
        <v>1460</v>
      </c>
      <c r="C1461" s="8" t="s">
        <v>5569</v>
      </c>
      <c r="D1461" s="13">
        <v>37000</v>
      </c>
      <c r="E1461" s="13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19">
        <f t="shared" si="132"/>
        <v>0</v>
      </c>
      <c r="P1461" s="11" t="e">
        <f t="shared" si="133"/>
        <v>#DIV/0!</v>
      </c>
      <c r="Q1461" s="7" t="str">
        <f t="shared" si="134"/>
        <v>publishing</v>
      </c>
      <c r="R1461" s="7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3.2" x14ac:dyDescent="0.3">
      <c r="A1462" s="7">
        <v>1460</v>
      </c>
      <c r="B1462" s="8" t="s">
        <v>1461</v>
      </c>
      <c r="C1462" s="8" t="s">
        <v>5570</v>
      </c>
      <c r="D1462" s="13">
        <v>25000000</v>
      </c>
      <c r="E1462" s="13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19">
        <f t="shared" si="132"/>
        <v>0</v>
      </c>
      <c r="P1462" s="11" t="e">
        <f t="shared" si="133"/>
        <v>#DIV/0!</v>
      </c>
      <c r="Q1462" s="7" t="str">
        <f t="shared" si="134"/>
        <v>publishing</v>
      </c>
      <c r="R1462" s="7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28.8" x14ac:dyDescent="0.3">
      <c r="A1463" s="7">
        <v>1461</v>
      </c>
      <c r="B1463" s="8" t="s">
        <v>1462</v>
      </c>
      <c r="C1463" s="8" t="s">
        <v>5571</v>
      </c>
      <c r="D1463" s="13">
        <v>15000</v>
      </c>
      <c r="E1463" s="13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19">
        <f t="shared" si="132"/>
        <v>101.24459999999999</v>
      </c>
      <c r="P1463" s="11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28.8" x14ac:dyDescent="0.3">
      <c r="A1464" s="7">
        <v>1462</v>
      </c>
      <c r="B1464" s="8" t="s">
        <v>1463</v>
      </c>
      <c r="C1464" s="8" t="s">
        <v>5572</v>
      </c>
      <c r="D1464" s="13">
        <v>4000</v>
      </c>
      <c r="E1464" s="13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19">
        <f t="shared" si="132"/>
        <v>108.5175</v>
      </c>
      <c r="P1464" s="11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3.2" x14ac:dyDescent="0.3">
      <c r="A1465" s="7">
        <v>1463</v>
      </c>
      <c r="B1465" s="8" t="s">
        <v>1464</v>
      </c>
      <c r="C1465" s="8" t="s">
        <v>5573</v>
      </c>
      <c r="D1465" s="13">
        <v>600</v>
      </c>
      <c r="E1465" s="13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19">
        <f t="shared" si="132"/>
        <v>147.66666666666666</v>
      </c>
      <c r="P1465" s="11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3">
      <c r="A1466" s="7">
        <v>1464</v>
      </c>
      <c r="B1466" s="8" t="s">
        <v>1465</v>
      </c>
      <c r="C1466" s="8" t="s">
        <v>5574</v>
      </c>
      <c r="D1466" s="13">
        <v>5000</v>
      </c>
      <c r="E1466" s="13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19">
        <f t="shared" si="132"/>
        <v>163.19999999999999</v>
      </c>
      <c r="P1466" s="11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3.2" x14ac:dyDescent="0.3">
      <c r="A1467" s="7">
        <v>1465</v>
      </c>
      <c r="B1467" s="8" t="s">
        <v>1466</v>
      </c>
      <c r="C1467" s="8" t="s">
        <v>5575</v>
      </c>
      <c r="D1467" s="13">
        <v>30000</v>
      </c>
      <c r="E1467" s="13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19">
        <f t="shared" si="132"/>
        <v>456.41449999999998</v>
      </c>
      <c r="P1467" s="11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3.2" x14ac:dyDescent="0.3">
      <c r="A1468" s="7">
        <v>1466</v>
      </c>
      <c r="B1468" s="8" t="s">
        <v>1467</v>
      </c>
      <c r="C1468" s="8" t="s">
        <v>5576</v>
      </c>
      <c r="D1468" s="13">
        <v>16000</v>
      </c>
      <c r="E1468" s="13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19">
        <f t="shared" si="132"/>
        <v>107.87731249999999</v>
      </c>
      <c r="P1468" s="11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28.8" x14ac:dyDescent="0.3">
      <c r="A1469" s="7">
        <v>1467</v>
      </c>
      <c r="B1469" s="8" t="s">
        <v>1468</v>
      </c>
      <c r="C1469" s="8" t="s">
        <v>5577</v>
      </c>
      <c r="D1469" s="13">
        <v>40000</v>
      </c>
      <c r="E1469" s="13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19">
        <f t="shared" si="132"/>
        <v>115.08</v>
      </c>
      <c r="P1469" s="11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3.2" x14ac:dyDescent="0.3">
      <c r="A1470" s="7">
        <v>1468</v>
      </c>
      <c r="B1470" s="8" t="s">
        <v>1469</v>
      </c>
      <c r="C1470" s="8" t="s">
        <v>5578</v>
      </c>
      <c r="D1470" s="13">
        <v>9500</v>
      </c>
      <c r="E1470" s="13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19">
        <f t="shared" si="132"/>
        <v>102.36842105263158</v>
      </c>
      <c r="P1470" s="11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28.8" x14ac:dyDescent="0.3">
      <c r="A1471" s="7">
        <v>1469</v>
      </c>
      <c r="B1471" s="8" t="s">
        <v>1470</v>
      </c>
      <c r="C1471" s="8" t="s">
        <v>5579</v>
      </c>
      <c r="D1471" s="13">
        <v>44250</v>
      </c>
      <c r="E1471" s="13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19">
        <f t="shared" si="132"/>
        <v>108.42485875706214</v>
      </c>
      <c r="P1471" s="11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43.2" x14ac:dyDescent="0.3">
      <c r="A1472" s="7">
        <v>1470</v>
      </c>
      <c r="B1472" s="8" t="s">
        <v>1471</v>
      </c>
      <c r="C1472" s="8" t="s">
        <v>5580</v>
      </c>
      <c r="D1472" s="13">
        <v>1500</v>
      </c>
      <c r="E1472" s="13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19">
        <f t="shared" si="132"/>
        <v>125.13333333333334</v>
      </c>
      <c r="P1472" s="11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3.2" x14ac:dyDescent="0.3">
      <c r="A1473" s="7">
        <v>1471</v>
      </c>
      <c r="B1473" s="8" t="s">
        <v>1472</v>
      </c>
      <c r="C1473" s="8" t="s">
        <v>5581</v>
      </c>
      <c r="D1473" s="13">
        <v>32000</v>
      </c>
      <c r="E1473" s="13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19">
        <f t="shared" si="132"/>
        <v>103.840625</v>
      </c>
      <c r="P1473" s="11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43.2" x14ac:dyDescent="0.3">
      <c r="A1474" s="7">
        <v>1472</v>
      </c>
      <c r="B1474" s="8" t="s">
        <v>1473</v>
      </c>
      <c r="C1474" s="8" t="s">
        <v>5582</v>
      </c>
      <c r="D1474" s="13">
        <v>25000</v>
      </c>
      <c r="E1474" s="13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19">
        <f t="shared" si="132"/>
        <v>138.70400000000001</v>
      </c>
      <c r="P1474" s="11">
        <f t="shared" si="133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3">
      <c r="A1475" s="7">
        <v>1473</v>
      </c>
      <c r="B1475" s="8" t="s">
        <v>1474</v>
      </c>
      <c r="C1475" s="8" t="s">
        <v>5583</v>
      </c>
      <c r="D1475" s="13">
        <v>1500</v>
      </c>
      <c r="E1475" s="13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19">
        <f t="shared" ref="O1475:O1538" si="138">E1475/D1475*100</f>
        <v>120.51600000000001</v>
      </c>
      <c r="P1475" s="11">
        <f t="shared" ref="P1475:P1538" si="139">E1475/L1475</f>
        <v>38.462553191489363</v>
      </c>
      <c r="Q1475" s="7" t="str">
        <f t="shared" ref="Q1475:Q1538" si="140">LEFT(N1475, SEARCH("/",N1475,1)-1)</f>
        <v>publishing</v>
      </c>
      <c r="R1475" s="7" t="str">
        <f t="shared" ref="R1475:R1538" si="141">RIGHT(N1475,LEN(N1475)-SEARCH("/",N1475,1))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3.2" x14ac:dyDescent="0.3">
      <c r="A1476" s="7">
        <v>1474</v>
      </c>
      <c r="B1476" s="8" t="s">
        <v>1475</v>
      </c>
      <c r="C1476" s="8" t="s">
        <v>5584</v>
      </c>
      <c r="D1476" s="13">
        <v>3000</v>
      </c>
      <c r="E1476" s="13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19">
        <f t="shared" si="138"/>
        <v>112.26666666666667</v>
      </c>
      <c r="P1476" s="11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3.2" x14ac:dyDescent="0.3">
      <c r="A1477" s="7">
        <v>1475</v>
      </c>
      <c r="B1477" s="8" t="s">
        <v>1476</v>
      </c>
      <c r="C1477" s="8" t="s">
        <v>5585</v>
      </c>
      <c r="D1477" s="13">
        <v>15000</v>
      </c>
      <c r="E1477" s="13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19">
        <f t="shared" si="138"/>
        <v>188.66966666666667</v>
      </c>
      <c r="P1477" s="11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8.8" x14ac:dyDescent="0.3">
      <c r="A1478" s="7">
        <v>1476</v>
      </c>
      <c r="B1478" s="8" t="s">
        <v>1477</v>
      </c>
      <c r="C1478" s="8" t="s">
        <v>5586</v>
      </c>
      <c r="D1478" s="13">
        <v>6000</v>
      </c>
      <c r="E1478" s="13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19">
        <f t="shared" si="138"/>
        <v>661.55466666666666</v>
      </c>
      <c r="P1478" s="11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3.2" x14ac:dyDescent="0.3">
      <c r="A1479" s="7">
        <v>1477</v>
      </c>
      <c r="B1479" s="8" t="s">
        <v>1478</v>
      </c>
      <c r="C1479" s="8" t="s">
        <v>5587</v>
      </c>
      <c r="D1479" s="13">
        <v>30000</v>
      </c>
      <c r="E1479" s="13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19">
        <f t="shared" si="138"/>
        <v>111.31</v>
      </c>
      <c r="P1479" s="11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3.2" x14ac:dyDescent="0.3">
      <c r="A1480" s="7">
        <v>1478</v>
      </c>
      <c r="B1480" s="8" t="s">
        <v>1479</v>
      </c>
      <c r="C1480" s="8" t="s">
        <v>5588</v>
      </c>
      <c r="D1480" s="13">
        <v>50000</v>
      </c>
      <c r="E1480" s="13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19">
        <f t="shared" si="138"/>
        <v>1181.6142199999999</v>
      </c>
      <c r="P1480" s="11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3.2" x14ac:dyDescent="0.3">
      <c r="A1481" s="7">
        <v>1479</v>
      </c>
      <c r="B1481" s="8" t="s">
        <v>1480</v>
      </c>
      <c r="C1481" s="8" t="s">
        <v>5589</v>
      </c>
      <c r="D1481" s="13">
        <v>1600</v>
      </c>
      <c r="E1481" s="13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19">
        <f t="shared" si="138"/>
        <v>137.375</v>
      </c>
      <c r="P1481" s="11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3.2" x14ac:dyDescent="0.3">
      <c r="A1482" s="7">
        <v>1480</v>
      </c>
      <c r="B1482" s="8" t="s">
        <v>1481</v>
      </c>
      <c r="C1482" s="8" t="s">
        <v>5590</v>
      </c>
      <c r="D1482" s="13">
        <v>50000</v>
      </c>
      <c r="E1482" s="13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19">
        <f t="shared" si="138"/>
        <v>117.04040000000001</v>
      </c>
      <c r="P1482" s="11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3.2" x14ac:dyDescent="0.3">
      <c r="A1483" s="7">
        <v>1481</v>
      </c>
      <c r="B1483" s="8" t="s">
        <v>1482</v>
      </c>
      <c r="C1483" s="8" t="s">
        <v>5591</v>
      </c>
      <c r="D1483" s="13">
        <v>5000</v>
      </c>
      <c r="E1483" s="13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19">
        <f t="shared" si="138"/>
        <v>2.1</v>
      </c>
      <c r="P1483" s="11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3.2" x14ac:dyDescent="0.3">
      <c r="A1484" s="7">
        <v>1482</v>
      </c>
      <c r="B1484" s="8" t="s">
        <v>1483</v>
      </c>
      <c r="C1484" s="8" t="s">
        <v>5592</v>
      </c>
      <c r="D1484" s="13">
        <v>5000</v>
      </c>
      <c r="E1484" s="13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19">
        <f t="shared" si="138"/>
        <v>0.1</v>
      </c>
      <c r="P1484" s="11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3.2" x14ac:dyDescent="0.3">
      <c r="A1485" s="7">
        <v>1483</v>
      </c>
      <c r="B1485" s="8" t="s">
        <v>1484</v>
      </c>
      <c r="C1485" s="8" t="s">
        <v>5593</v>
      </c>
      <c r="D1485" s="13">
        <v>7000</v>
      </c>
      <c r="E1485" s="13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19">
        <f t="shared" si="138"/>
        <v>0.7142857142857143</v>
      </c>
      <c r="P1485" s="11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3">
      <c r="A1486" s="7">
        <v>1484</v>
      </c>
      <c r="B1486" s="8" t="s">
        <v>1485</v>
      </c>
      <c r="C1486" s="8" t="s">
        <v>5594</v>
      </c>
      <c r="D1486" s="13">
        <v>2000</v>
      </c>
      <c r="E1486" s="13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19">
        <f t="shared" si="138"/>
        <v>0</v>
      </c>
      <c r="P1486" s="11" t="e">
        <f t="shared" si="139"/>
        <v>#DIV/0!</v>
      </c>
      <c r="Q1486" s="7" t="str">
        <f t="shared" si="140"/>
        <v>publishing</v>
      </c>
      <c r="R1486" s="7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3.2" x14ac:dyDescent="0.3">
      <c r="A1487" s="7">
        <v>1485</v>
      </c>
      <c r="B1487" s="8" t="s">
        <v>1486</v>
      </c>
      <c r="C1487" s="8" t="s">
        <v>5595</v>
      </c>
      <c r="D1487" s="13">
        <v>6700</v>
      </c>
      <c r="E1487" s="13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19">
        <f t="shared" si="138"/>
        <v>2.2388059701492535</v>
      </c>
      <c r="P1487" s="11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43.2" x14ac:dyDescent="0.3">
      <c r="A1488" s="7">
        <v>1486</v>
      </c>
      <c r="B1488" s="8" t="s">
        <v>1487</v>
      </c>
      <c r="C1488" s="8" t="s">
        <v>5596</v>
      </c>
      <c r="D1488" s="13">
        <v>20000</v>
      </c>
      <c r="E1488" s="13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19">
        <f t="shared" si="138"/>
        <v>0.24</v>
      </c>
      <c r="P1488" s="11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3.2" x14ac:dyDescent="0.3">
      <c r="A1489" s="7">
        <v>1487</v>
      </c>
      <c r="B1489" s="8" t="s">
        <v>1488</v>
      </c>
      <c r="C1489" s="8" t="s">
        <v>5597</v>
      </c>
      <c r="D1489" s="13">
        <v>10000</v>
      </c>
      <c r="E1489" s="13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19">
        <f t="shared" si="138"/>
        <v>0</v>
      </c>
      <c r="P1489" s="11" t="e">
        <f t="shared" si="139"/>
        <v>#DIV/0!</v>
      </c>
      <c r="Q1489" s="7" t="str">
        <f t="shared" si="140"/>
        <v>publishing</v>
      </c>
      <c r="R1489" s="7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3.2" x14ac:dyDescent="0.3">
      <c r="A1490" s="7">
        <v>1488</v>
      </c>
      <c r="B1490" s="8" t="s">
        <v>1489</v>
      </c>
      <c r="C1490" s="8" t="s">
        <v>5598</v>
      </c>
      <c r="D1490" s="13">
        <v>15000</v>
      </c>
      <c r="E1490" s="13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19">
        <f t="shared" si="138"/>
        <v>2.4</v>
      </c>
      <c r="P1490" s="11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3.2" x14ac:dyDescent="0.3">
      <c r="A1491" s="7">
        <v>1489</v>
      </c>
      <c r="B1491" s="8" t="s">
        <v>1490</v>
      </c>
      <c r="C1491" s="8" t="s">
        <v>5599</v>
      </c>
      <c r="D1491" s="13">
        <v>5000</v>
      </c>
      <c r="E1491" s="13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19">
        <f t="shared" si="138"/>
        <v>0</v>
      </c>
      <c r="P1491" s="11" t="e">
        <f t="shared" si="139"/>
        <v>#DIV/0!</v>
      </c>
      <c r="Q1491" s="7" t="str">
        <f t="shared" si="140"/>
        <v>publishing</v>
      </c>
      <c r="R1491" s="7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3.2" x14ac:dyDescent="0.3">
      <c r="A1492" s="7">
        <v>1490</v>
      </c>
      <c r="B1492" s="8" t="s">
        <v>1491</v>
      </c>
      <c r="C1492" s="8" t="s">
        <v>5600</v>
      </c>
      <c r="D1492" s="13">
        <v>2900</v>
      </c>
      <c r="E1492" s="13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19">
        <f t="shared" si="138"/>
        <v>30.862068965517242</v>
      </c>
      <c r="P1492" s="11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28.8" x14ac:dyDescent="0.3">
      <c r="A1493" s="7">
        <v>1491</v>
      </c>
      <c r="B1493" s="8" t="s">
        <v>1492</v>
      </c>
      <c r="C1493" s="8" t="s">
        <v>5601</v>
      </c>
      <c r="D1493" s="13">
        <v>1200</v>
      </c>
      <c r="E1493" s="13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19">
        <f t="shared" si="138"/>
        <v>8.3333333333333321</v>
      </c>
      <c r="P1493" s="11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43.2" x14ac:dyDescent="0.3">
      <c r="A1494" s="7">
        <v>1492</v>
      </c>
      <c r="B1494" s="8" t="s">
        <v>1493</v>
      </c>
      <c r="C1494" s="8" t="s">
        <v>5602</v>
      </c>
      <c r="D1494" s="13">
        <v>4000</v>
      </c>
      <c r="E1494" s="13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19">
        <f t="shared" si="138"/>
        <v>0.75</v>
      </c>
      <c r="P1494" s="11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8.8" x14ac:dyDescent="0.3">
      <c r="A1495" s="7">
        <v>1493</v>
      </c>
      <c r="B1495" s="8" t="s">
        <v>1494</v>
      </c>
      <c r="C1495" s="8" t="s">
        <v>5603</v>
      </c>
      <c r="D1495" s="13">
        <v>2400</v>
      </c>
      <c r="E1495" s="13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19">
        <f t="shared" si="138"/>
        <v>0</v>
      </c>
      <c r="P1495" s="11" t="e">
        <f t="shared" si="139"/>
        <v>#DIV/0!</v>
      </c>
      <c r="Q1495" s="7" t="str">
        <f t="shared" si="140"/>
        <v>publishing</v>
      </c>
      <c r="R1495" s="7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3.2" x14ac:dyDescent="0.3">
      <c r="A1496" s="7">
        <v>1494</v>
      </c>
      <c r="B1496" s="8" t="s">
        <v>1495</v>
      </c>
      <c r="C1496" s="8" t="s">
        <v>5604</v>
      </c>
      <c r="D1496" s="13">
        <v>5000</v>
      </c>
      <c r="E1496" s="13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19">
        <f t="shared" si="138"/>
        <v>8.9</v>
      </c>
      <c r="P1496" s="11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28.8" x14ac:dyDescent="0.3">
      <c r="A1497" s="7">
        <v>1495</v>
      </c>
      <c r="B1497" s="8" t="s">
        <v>1496</v>
      </c>
      <c r="C1497" s="8" t="s">
        <v>5605</v>
      </c>
      <c r="D1497" s="13">
        <v>2000</v>
      </c>
      <c r="E1497" s="13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19">
        <f t="shared" si="138"/>
        <v>0</v>
      </c>
      <c r="P1497" s="11" t="e">
        <f t="shared" si="139"/>
        <v>#DIV/0!</v>
      </c>
      <c r="Q1497" s="7" t="str">
        <f t="shared" si="140"/>
        <v>publishing</v>
      </c>
      <c r="R1497" s="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3.2" x14ac:dyDescent="0.3">
      <c r="A1498" s="7">
        <v>1496</v>
      </c>
      <c r="B1498" s="8" t="s">
        <v>1497</v>
      </c>
      <c r="C1498" s="8" t="s">
        <v>5606</v>
      </c>
      <c r="D1498" s="13">
        <v>1500</v>
      </c>
      <c r="E1498" s="13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19">
        <f t="shared" si="138"/>
        <v>0</v>
      </c>
      <c r="P1498" s="11" t="e">
        <f t="shared" si="139"/>
        <v>#DIV/0!</v>
      </c>
      <c r="Q1498" s="7" t="str">
        <f t="shared" si="140"/>
        <v>publishing</v>
      </c>
      <c r="R1498" s="7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3.2" x14ac:dyDescent="0.3">
      <c r="A1499" s="7">
        <v>1497</v>
      </c>
      <c r="B1499" s="8" t="s">
        <v>1498</v>
      </c>
      <c r="C1499" s="8" t="s">
        <v>5607</v>
      </c>
      <c r="D1499" s="13">
        <v>15000</v>
      </c>
      <c r="E1499" s="13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19">
        <f t="shared" si="138"/>
        <v>6.6666666666666671E-3</v>
      </c>
      <c r="P1499" s="11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3.2" x14ac:dyDescent="0.3">
      <c r="A1500" s="7">
        <v>1498</v>
      </c>
      <c r="B1500" s="8" t="s">
        <v>1499</v>
      </c>
      <c r="C1500" s="8" t="s">
        <v>5608</v>
      </c>
      <c r="D1500" s="13">
        <v>3000</v>
      </c>
      <c r="E1500" s="13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19">
        <f t="shared" si="138"/>
        <v>1.9</v>
      </c>
      <c r="P1500" s="11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3.2" x14ac:dyDescent="0.3">
      <c r="A1501" s="7">
        <v>1499</v>
      </c>
      <c r="B1501" s="8" t="s">
        <v>1500</v>
      </c>
      <c r="C1501" s="8" t="s">
        <v>5609</v>
      </c>
      <c r="D1501" s="13">
        <v>2000</v>
      </c>
      <c r="E1501" s="13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19">
        <f t="shared" si="138"/>
        <v>0.25</v>
      </c>
      <c r="P1501" s="11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3.2" x14ac:dyDescent="0.3">
      <c r="A1502" s="7">
        <v>1500</v>
      </c>
      <c r="B1502" s="8" t="s">
        <v>1501</v>
      </c>
      <c r="C1502" s="8" t="s">
        <v>5610</v>
      </c>
      <c r="D1502" s="13">
        <v>2800</v>
      </c>
      <c r="E1502" s="13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19">
        <f t="shared" si="138"/>
        <v>25.035714285714285</v>
      </c>
      <c r="P1502" s="11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28.8" x14ac:dyDescent="0.3">
      <c r="A1503" s="7">
        <v>1501</v>
      </c>
      <c r="B1503" s="8" t="s">
        <v>1502</v>
      </c>
      <c r="C1503" s="8" t="s">
        <v>5611</v>
      </c>
      <c r="D1503" s="13">
        <v>52000</v>
      </c>
      <c r="E1503" s="13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19">
        <f t="shared" si="138"/>
        <v>166.33076923076925</v>
      </c>
      <c r="P1503" s="11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3.2" x14ac:dyDescent="0.3">
      <c r="A1504" s="7">
        <v>1502</v>
      </c>
      <c r="B1504" s="8" t="s">
        <v>1503</v>
      </c>
      <c r="C1504" s="8" t="s">
        <v>5612</v>
      </c>
      <c r="D1504" s="13">
        <v>22000</v>
      </c>
      <c r="E1504" s="13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19">
        <f t="shared" si="138"/>
        <v>101.44545454545455</v>
      </c>
      <c r="P1504" s="11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3.2" x14ac:dyDescent="0.3">
      <c r="A1505" s="7">
        <v>1503</v>
      </c>
      <c r="B1505" s="8" t="s">
        <v>1504</v>
      </c>
      <c r="C1505" s="8" t="s">
        <v>5613</v>
      </c>
      <c r="D1505" s="13">
        <v>3750</v>
      </c>
      <c r="E1505" s="13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19">
        <f t="shared" si="138"/>
        <v>107.89146666666667</v>
      </c>
      <c r="P1505" s="11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28.8" x14ac:dyDescent="0.3">
      <c r="A1506" s="7">
        <v>1504</v>
      </c>
      <c r="B1506" s="8" t="s">
        <v>1505</v>
      </c>
      <c r="C1506" s="8" t="s">
        <v>5614</v>
      </c>
      <c r="D1506" s="13">
        <v>6500</v>
      </c>
      <c r="E1506" s="13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19">
        <f t="shared" si="138"/>
        <v>277.93846153846158</v>
      </c>
      <c r="P1506" s="11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43.2" x14ac:dyDescent="0.3">
      <c r="A1507" s="7">
        <v>1505</v>
      </c>
      <c r="B1507" s="8" t="s">
        <v>1506</v>
      </c>
      <c r="C1507" s="8" t="s">
        <v>5615</v>
      </c>
      <c r="D1507" s="13">
        <v>16000</v>
      </c>
      <c r="E1507" s="13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19">
        <f t="shared" si="138"/>
        <v>103.58125</v>
      </c>
      <c r="P1507" s="11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3.2" x14ac:dyDescent="0.3">
      <c r="A1508" s="7">
        <v>1506</v>
      </c>
      <c r="B1508" s="8" t="s">
        <v>1507</v>
      </c>
      <c r="C1508" s="8" t="s">
        <v>5616</v>
      </c>
      <c r="D1508" s="13">
        <v>1500</v>
      </c>
      <c r="E1508" s="13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19">
        <f t="shared" si="138"/>
        <v>111.4</v>
      </c>
      <c r="P1508" s="11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43.2" x14ac:dyDescent="0.3">
      <c r="A1509" s="7">
        <v>1507</v>
      </c>
      <c r="B1509" s="8" t="s">
        <v>1508</v>
      </c>
      <c r="C1509" s="8" t="s">
        <v>5617</v>
      </c>
      <c r="D1509" s="13">
        <v>1200</v>
      </c>
      <c r="E1509" s="13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19">
        <f t="shared" si="138"/>
        <v>215</v>
      </c>
      <c r="P1509" s="11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3.2" x14ac:dyDescent="0.3">
      <c r="A1510" s="7">
        <v>1508</v>
      </c>
      <c r="B1510" s="8" t="s">
        <v>1509</v>
      </c>
      <c r="C1510" s="8" t="s">
        <v>5618</v>
      </c>
      <c r="D1510" s="13">
        <v>18500</v>
      </c>
      <c r="E1510" s="13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19">
        <f t="shared" si="138"/>
        <v>110.76216216216217</v>
      </c>
      <c r="P1510" s="11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3.2" x14ac:dyDescent="0.3">
      <c r="A1511" s="7">
        <v>1509</v>
      </c>
      <c r="B1511" s="8" t="s">
        <v>1510</v>
      </c>
      <c r="C1511" s="8" t="s">
        <v>5619</v>
      </c>
      <c r="D1511" s="13">
        <v>17500</v>
      </c>
      <c r="E1511" s="13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19">
        <f t="shared" si="138"/>
        <v>123.64125714285714</v>
      </c>
      <c r="P1511" s="11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3.2" x14ac:dyDescent="0.3">
      <c r="A1512" s="7">
        <v>1510</v>
      </c>
      <c r="B1512" s="8" t="s">
        <v>1511</v>
      </c>
      <c r="C1512" s="8" t="s">
        <v>5620</v>
      </c>
      <c r="D1512" s="13">
        <v>16000</v>
      </c>
      <c r="E1512" s="13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19">
        <f t="shared" si="138"/>
        <v>101.03500000000001</v>
      </c>
      <c r="P1512" s="11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43.2" x14ac:dyDescent="0.3">
      <c r="A1513" s="7">
        <v>1511</v>
      </c>
      <c r="B1513" s="8" t="s">
        <v>1512</v>
      </c>
      <c r="C1513" s="8" t="s">
        <v>5621</v>
      </c>
      <c r="D1513" s="13">
        <v>14000</v>
      </c>
      <c r="E1513" s="13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19">
        <f t="shared" si="138"/>
        <v>111.79285714285714</v>
      </c>
      <c r="P1513" s="11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3.2" x14ac:dyDescent="0.3">
      <c r="A1514" s="7">
        <v>1512</v>
      </c>
      <c r="B1514" s="8" t="s">
        <v>1513</v>
      </c>
      <c r="C1514" s="8" t="s">
        <v>5622</v>
      </c>
      <c r="D1514" s="13">
        <v>3500</v>
      </c>
      <c r="E1514" s="13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19">
        <f t="shared" si="138"/>
        <v>558.7714285714286</v>
      </c>
      <c r="P1514" s="11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3.2" x14ac:dyDescent="0.3">
      <c r="A1515" s="7">
        <v>1513</v>
      </c>
      <c r="B1515" s="8" t="s">
        <v>1514</v>
      </c>
      <c r="C1515" s="8" t="s">
        <v>5623</v>
      </c>
      <c r="D1515" s="13">
        <v>8000</v>
      </c>
      <c r="E1515" s="13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19">
        <f t="shared" si="138"/>
        <v>150.01875000000001</v>
      </c>
      <c r="P1515" s="11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3.2" x14ac:dyDescent="0.3">
      <c r="A1516" s="7">
        <v>1514</v>
      </c>
      <c r="B1516" s="8" t="s">
        <v>1515</v>
      </c>
      <c r="C1516" s="8" t="s">
        <v>5624</v>
      </c>
      <c r="D1516" s="13">
        <v>25000</v>
      </c>
      <c r="E1516" s="13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19">
        <f t="shared" si="138"/>
        <v>106.476</v>
      </c>
      <c r="P1516" s="11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3.2" x14ac:dyDescent="0.3">
      <c r="A1517" s="7">
        <v>1515</v>
      </c>
      <c r="B1517" s="8" t="s">
        <v>1516</v>
      </c>
      <c r="C1517" s="8" t="s">
        <v>5625</v>
      </c>
      <c r="D1517" s="13">
        <v>300000</v>
      </c>
      <c r="E1517" s="13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19">
        <f t="shared" si="138"/>
        <v>157.18899999999999</v>
      </c>
      <c r="P1517" s="11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3.2" x14ac:dyDescent="0.3">
      <c r="A1518" s="7">
        <v>1516</v>
      </c>
      <c r="B1518" s="8" t="s">
        <v>1517</v>
      </c>
      <c r="C1518" s="8" t="s">
        <v>5626</v>
      </c>
      <c r="D1518" s="13">
        <v>17000</v>
      </c>
      <c r="E1518" s="13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19">
        <f t="shared" si="138"/>
        <v>108.65882352941176</v>
      </c>
      <c r="P1518" s="11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3.2" x14ac:dyDescent="0.3">
      <c r="A1519" s="7">
        <v>1517</v>
      </c>
      <c r="B1519" s="8" t="s">
        <v>1518</v>
      </c>
      <c r="C1519" s="8" t="s">
        <v>5627</v>
      </c>
      <c r="D1519" s="13">
        <v>15000</v>
      </c>
      <c r="E1519" s="13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19">
        <f t="shared" si="138"/>
        <v>161.97999999999999</v>
      </c>
      <c r="P1519" s="11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28.8" x14ac:dyDescent="0.3">
      <c r="A1520" s="7">
        <v>1518</v>
      </c>
      <c r="B1520" s="8" t="s">
        <v>1519</v>
      </c>
      <c r="C1520" s="8" t="s">
        <v>5628</v>
      </c>
      <c r="D1520" s="13">
        <v>15000</v>
      </c>
      <c r="E1520" s="13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19">
        <f t="shared" si="138"/>
        <v>205.36666666666665</v>
      </c>
      <c r="P1520" s="11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3.2" x14ac:dyDescent="0.3">
      <c r="A1521" s="7">
        <v>1519</v>
      </c>
      <c r="B1521" s="8" t="s">
        <v>1520</v>
      </c>
      <c r="C1521" s="8" t="s">
        <v>5629</v>
      </c>
      <c r="D1521" s="13">
        <v>9000</v>
      </c>
      <c r="E1521" s="13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19">
        <f t="shared" si="138"/>
        <v>103.36388888888889</v>
      </c>
      <c r="P1521" s="11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8.8" x14ac:dyDescent="0.3">
      <c r="A1522" s="7">
        <v>1520</v>
      </c>
      <c r="B1522" s="8" t="s">
        <v>1521</v>
      </c>
      <c r="C1522" s="8" t="s">
        <v>5630</v>
      </c>
      <c r="D1522" s="13">
        <v>18000</v>
      </c>
      <c r="E1522" s="13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19">
        <f t="shared" si="138"/>
        <v>103.47222222222223</v>
      </c>
      <c r="P1522" s="11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3.2" x14ac:dyDescent="0.3">
      <c r="A1523" s="7">
        <v>1521</v>
      </c>
      <c r="B1523" s="8" t="s">
        <v>1522</v>
      </c>
      <c r="C1523" s="8" t="s">
        <v>5631</v>
      </c>
      <c r="D1523" s="13">
        <v>37500</v>
      </c>
      <c r="E1523" s="13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19">
        <f t="shared" si="138"/>
        <v>106.81333333333333</v>
      </c>
      <c r="P1523" s="11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43.2" x14ac:dyDescent="0.3">
      <c r="A1524" s="7">
        <v>1522</v>
      </c>
      <c r="B1524" s="8" t="s">
        <v>1523</v>
      </c>
      <c r="C1524" s="8" t="s">
        <v>5632</v>
      </c>
      <c r="D1524" s="13">
        <v>43500</v>
      </c>
      <c r="E1524" s="13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19">
        <f t="shared" si="138"/>
        <v>138.96574712643678</v>
      </c>
      <c r="P1524" s="11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3.2" x14ac:dyDescent="0.3">
      <c r="A1525" s="7">
        <v>1523</v>
      </c>
      <c r="B1525" s="8" t="s">
        <v>1524</v>
      </c>
      <c r="C1525" s="8" t="s">
        <v>5633</v>
      </c>
      <c r="D1525" s="13">
        <v>18500</v>
      </c>
      <c r="E1525" s="13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19">
        <f t="shared" si="138"/>
        <v>124.84324324324325</v>
      </c>
      <c r="P1525" s="11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28.8" x14ac:dyDescent="0.3">
      <c r="A1526" s="7">
        <v>1524</v>
      </c>
      <c r="B1526" s="8" t="s">
        <v>1525</v>
      </c>
      <c r="C1526" s="8" t="s">
        <v>5634</v>
      </c>
      <c r="D1526" s="13">
        <v>3000</v>
      </c>
      <c r="E1526" s="13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19">
        <f t="shared" si="138"/>
        <v>206.99999999999997</v>
      </c>
      <c r="P1526" s="11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3.2" x14ac:dyDescent="0.3">
      <c r="A1527" s="7">
        <v>1525</v>
      </c>
      <c r="B1527" s="8" t="s">
        <v>1526</v>
      </c>
      <c r="C1527" s="8" t="s">
        <v>5635</v>
      </c>
      <c r="D1527" s="13">
        <v>2600</v>
      </c>
      <c r="E1527" s="13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19">
        <f t="shared" si="138"/>
        <v>174.00576923076923</v>
      </c>
      <c r="P1527" s="11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3.2" x14ac:dyDescent="0.3">
      <c r="A1528" s="7">
        <v>1526</v>
      </c>
      <c r="B1528" s="8" t="s">
        <v>1527</v>
      </c>
      <c r="C1528" s="8" t="s">
        <v>5636</v>
      </c>
      <c r="D1528" s="13">
        <v>23000</v>
      </c>
      <c r="E1528" s="13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19">
        <f t="shared" si="138"/>
        <v>120.32608695652173</v>
      </c>
      <c r="P1528" s="11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28.8" x14ac:dyDescent="0.3">
      <c r="A1529" s="7">
        <v>1527</v>
      </c>
      <c r="B1529" s="8" t="s">
        <v>1528</v>
      </c>
      <c r="C1529" s="8" t="s">
        <v>5637</v>
      </c>
      <c r="D1529" s="13">
        <v>3500</v>
      </c>
      <c r="E1529" s="13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19">
        <f t="shared" si="138"/>
        <v>110.44428571428573</v>
      </c>
      <c r="P1529" s="11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28.8" x14ac:dyDescent="0.3">
      <c r="A1530" s="7">
        <v>1528</v>
      </c>
      <c r="B1530" s="8" t="s">
        <v>1529</v>
      </c>
      <c r="C1530" s="8" t="s">
        <v>5638</v>
      </c>
      <c r="D1530" s="13">
        <v>3000</v>
      </c>
      <c r="E1530" s="13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19">
        <f t="shared" si="138"/>
        <v>281.56666666666666</v>
      </c>
      <c r="P1530" s="11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28.8" x14ac:dyDescent="0.3">
      <c r="A1531" s="7">
        <v>1529</v>
      </c>
      <c r="B1531" s="8" t="s">
        <v>1530</v>
      </c>
      <c r="C1531" s="8" t="s">
        <v>5639</v>
      </c>
      <c r="D1531" s="13">
        <v>19000</v>
      </c>
      <c r="E1531" s="13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19">
        <f t="shared" si="138"/>
        <v>100.67894736842105</v>
      </c>
      <c r="P1531" s="11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43.2" x14ac:dyDescent="0.3">
      <c r="A1532" s="7">
        <v>1530</v>
      </c>
      <c r="B1532" s="8" t="s">
        <v>1531</v>
      </c>
      <c r="C1532" s="8" t="s">
        <v>5640</v>
      </c>
      <c r="D1532" s="13">
        <v>35000</v>
      </c>
      <c r="E1532" s="13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19">
        <f t="shared" si="138"/>
        <v>134.82571428571427</v>
      </c>
      <c r="P1532" s="11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43.2" x14ac:dyDescent="0.3">
      <c r="A1533" s="7">
        <v>1531</v>
      </c>
      <c r="B1533" s="8" t="s">
        <v>1532</v>
      </c>
      <c r="C1533" s="8" t="s">
        <v>5641</v>
      </c>
      <c r="D1533" s="13">
        <v>2350</v>
      </c>
      <c r="E1533" s="13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19">
        <f t="shared" si="138"/>
        <v>175.95744680851064</v>
      </c>
      <c r="P1533" s="11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3.2" x14ac:dyDescent="0.3">
      <c r="A1534" s="7">
        <v>1532</v>
      </c>
      <c r="B1534" s="8" t="s">
        <v>1533</v>
      </c>
      <c r="C1534" s="8" t="s">
        <v>5642</v>
      </c>
      <c r="D1534" s="13">
        <v>5000</v>
      </c>
      <c r="E1534" s="13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19">
        <f t="shared" si="138"/>
        <v>484.02000000000004</v>
      </c>
      <c r="P1534" s="11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28.8" x14ac:dyDescent="0.3">
      <c r="A1535" s="7">
        <v>1533</v>
      </c>
      <c r="B1535" s="8" t="s">
        <v>1534</v>
      </c>
      <c r="C1535" s="8" t="s">
        <v>5643</v>
      </c>
      <c r="D1535" s="13">
        <v>45000</v>
      </c>
      <c r="E1535" s="13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19">
        <f t="shared" si="138"/>
        <v>145.14000000000001</v>
      </c>
      <c r="P1535" s="11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3.2" x14ac:dyDescent="0.3">
      <c r="A1536" s="7">
        <v>1534</v>
      </c>
      <c r="B1536" s="8" t="s">
        <v>1535</v>
      </c>
      <c r="C1536" s="8" t="s">
        <v>5644</v>
      </c>
      <c r="D1536" s="13">
        <v>7500</v>
      </c>
      <c r="E1536" s="13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19">
        <f t="shared" si="138"/>
        <v>417.73333333333335</v>
      </c>
      <c r="P1536" s="11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3.2" x14ac:dyDescent="0.3">
      <c r="A1537" s="7">
        <v>1535</v>
      </c>
      <c r="B1537" s="8" t="s">
        <v>1536</v>
      </c>
      <c r="C1537" s="8" t="s">
        <v>5645</v>
      </c>
      <c r="D1537" s="13">
        <v>4000</v>
      </c>
      <c r="E1537" s="13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19">
        <f t="shared" si="138"/>
        <v>132.42499999999998</v>
      </c>
      <c r="P1537" s="11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43.2" x14ac:dyDescent="0.3">
      <c r="A1538" s="7">
        <v>1536</v>
      </c>
      <c r="B1538" s="8" t="s">
        <v>1537</v>
      </c>
      <c r="C1538" s="8" t="s">
        <v>5646</v>
      </c>
      <c r="D1538" s="13">
        <v>12000</v>
      </c>
      <c r="E1538" s="13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19">
        <f t="shared" si="138"/>
        <v>250.30841666666666</v>
      </c>
      <c r="P1538" s="11">
        <f t="shared" si="139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3.2" x14ac:dyDescent="0.3">
      <c r="A1539" s="7">
        <v>1537</v>
      </c>
      <c r="B1539" s="8" t="s">
        <v>1538</v>
      </c>
      <c r="C1539" s="8" t="s">
        <v>5647</v>
      </c>
      <c r="D1539" s="13">
        <v>12000</v>
      </c>
      <c r="E1539" s="13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19">
        <f t="shared" ref="O1539:O1602" si="144">E1539/D1539*100</f>
        <v>179.9</v>
      </c>
      <c r="P1539" s="11">
        <f t="shared" ref="P1539:P1602" si="145">E1539/L1539</f>
        <v>96.375</v>
      </c>
      <c r="Q1539" s="7" t="str">
        <f t="shared" ref="Q1539:Q1602" si="146">LEFT(N1539, SEARCH("/",N1539,1)-1)</f>
        <v>photography</v>
      </c>
      <c r="R1539" s="7" t="str">
        <f t="shared" ref="R1539:R1602" si="147">RIGHT(N1539,LEN(N1539)-SEARCH("/",N1539,1))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3.2" x14ac:dyDescent="0.3">
      <c r="A1540" s="7">
        <v>1538</v>
      </c>
      <c r="B1540" s="8" t="s">
        <v>1539</v>
      </c>
      <c r="C1540" s="8" t="s">
        <v>5648</v>
      </c>
      <c r="D1540" s="13">
        <v>7000</v>
      </c>
      <c r="E1540" s="13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19">
        <f t="shared" si="144"/>
        <v>102.62857142857142</v>
      </c>
      <c r="P1540" s="11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3.2" x14ac:dyDescent="0.3">
      <c r="A1541" s="7">
        <v>1539</v>
      </c>
      <c r="B1541" s="8" t="s">
        <v>1540</v>
      </c>
      <c r="C1541" s="8" t="s">
        <v>5649</v>
      </c>
      <c r="D1541" s="13">
        <v>20000</v>
      </c>
      <c r="E1541" s="13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19">
        <f t="shared" si="144"/>
        <v>135.98609999999999</v>
      </c>
      <c r="P1541" s="11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3.2" x14ac:dyDescent="0.3">
      <c r="A1542" s="7">
        <v>1540</v>
      </c>
      <c r="B1542" s="8" t="s">
        <v>1541</v>
      </c>
      <c r="C1542" s="8" t="s">
        <v>5650</v>
      </c>
      <c r="D1542" s="13">
        <v>15000</v>
      </c>
      <c r="E1542" s="13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19">
        <f t="shared" si="144"/>
        <v>117.86666666666667</v>
      </c>
      <c r="P1542" s="11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3.2" x14ac:dyDescent="0.3">
      <c r="A1543" s="7">
        <v>1541</v>
      </c>
      <c r="B1543" s="8" t="s">
        <v>1542</v>
      </c>
      <c r="C1543" s="8" t="s">
        <v>5651</v>
      </c>
      <c r="D1543" s="13">
        <v>18000</v>
      </c>
      <c r="E1543" s="13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19">
        <f t="shared" si="144"/>
        <v>3.3333333333333333E-2</v>
      </c>
      <c r="P1543" s="11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3.2" x14ac:dyDescent="0.3">
      <c r="A1544" s="7">
        <v>1542</v>
      </c>
      <c r="B1544" s="8" t="s">
        <v>1543</v>
      </c>
      <c r="C1544" s="8" t="s">
        <v>5652</v>
      </c>
      <c r="D1544" s="13">
        <v>500</v>
      </c>
      <c r="E1544" s="13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19">
        <f t="shared" si="144"/>
        <v>4</v>
      </c>
      <c r="P1544" s="11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3.2" x14ac:dyDescent="0.3">
      <c r="A1545" s="7">
        <v>1543</v>
      </c>
      <c r="B1545" s="8" t="s">
        <v>1544</v>
      </c>
      <c r="C1545" s="8" t="s">
        <v>5653</v>
      </c>
      <c r="D1545" s="13">
        <v>2250</v>
      </c>
      <c r="E1545" s="13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19">
        <f t="shared" si="144"/>
        <v>0.44444444444444442</v>
      </c>
      <c r="P1545" s="11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3.2" x14ac:dyDescent="0.3">
      <c r="A1546" s="7">
        <v>1544</v>
      </c>
      <c r="B1546" s="8" t="s">
        <v>1545</v>
      </c>
      <c r="C1546" s="8" t="s">
        <v>5654</v>
      </c>
      <c r="D1546" s="13">
        <v>1000</v>
      </c>
      <c r="E1546" s="13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19">
        <f t="shared" si="144"/>
        <v>0</v>
      </c>
      <c r="P1546" s="11" t="e">
        <f t="shared" si="145"/>
        <v>#DIV/0!</v>
      </c>
      <c r="Q1546" s="7" t="str">
        <f t="shared" si="146"/>
        <v>photography</v>
      </c>
      <c r="R1546" s="7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3.2" x14ac:dyDescent="0.3">
      <c r="A1547" s="7">
        <v>1545</v>
      </c>
      <c r="B1547" s="8" t="s">
        <v>1546</v>
      </c>
      <c r="C1547" s="8" t="s">
        <v>5655</v>
      </c>
      <c r="D1547" s="13">
        <v>3000</v>
      </c>
      <c r="E1547" s="13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19">
        <f t="shared" si="144"/>
        <v>3.3333333333333333E-2</v>
      </c>
      <c r="P1547" s="11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3.2" x14ac:dyDescent="0.3">
      <c r="A1548" s="7">
        <v>1546</v>
      </c>
      <c r="B1548" s="8" t="s">
        <v>1547</v>
      </c>
      <c r="C1548" s="8" t="s">
        <v>5656</v>
      </c>
      <c r="D1548" s="13">
        <v>1000</v>
      </c>
      <c r="E1548" s="13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19">
        <f t="shared" si="144"/>
        <v>28.9</v>
      </c>
      <c r="P1548" s="11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3.2" x14ac:dyDescent="0.3">
      <c r="A1549" s="7">
        <v>1547</v>
      </c>
      <c r="B1549" s="8" t="s">
        <v>1548</v>
      </c>
      <c r="C1549" s="8" t="s">
        <v>5657</v>
      </c>
      <c r="D1549" s="13">
        <v>20</v>
      </c>
      <c r="E1549" s="13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19">
        <f t="shared" si="144"/>
        <v>0</v>
      </c>
      <c r="P1549" s="11" t="e">
        <f t="shared" si="145"/>
        <v>#DIV/0!</v>
      </c>
      <c r="Q1549" s="7" t="str">
        <f t="shared" si="146"/>
        <v>photography</v>
      </c>
      <c r="R1549" s="7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28.8" x14ac:dyDescent="0.3">
      <c r="A1550" s="7">
        <v>1548</v>
      </c>
      <c r="B1550" s="8" t="s">
        <v>1549</v>
      </c>
      <c r="C1550" s="8" t="s">
        <v>5658</v>
      </c>
      <c r="D1550" s="13">
        <v>700</v>
      </c>
      <c r="E1550" s="13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19">
        <f t="shared" si="144"/>
        <v>8.5714285714285712</v>
      </c>
      <c r="P1550" s="11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3.2" x14ac:dyDescent="0.3">
      <c r="A1551" s="7">
        <v>1549</v>
      </c>
      <c r="B1551" s="8" t="s">
        <v>1550</v>
      </c>
      <c r="C1551" s="8" t="s">
        <v>5659</v>
      </c>
      <c r="D1551" s="13">
        <v>500</v>
      </c>
      <c r="E1551" s="13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19">
        <f t="shared" si="144"/>
        <v>34</v>
      </c>
      <c r="P1551" s="11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43.2" x14ac:dyDescent="0.3">
      <c r="A1552" s="7">
        <v>1550</v>
      </c>
      <c r="B1552" s="8" t="s">
        <v>1551</v>
      </c>
      <c r="C1552" s="8" t="s">
        <v>5660</v>
      </c>
      <c r="D1552" s="13">
        <v>750</v>
      </c>
      <c r="E1552" s="13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19">
        <f t="shared" si="144"/>
        <v>13.466666666666665</v>
      </c>
      <c r="P1552" s="11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3.2" x14ac:dyDescent="0.3">
      <c r="A1553" s="7">
        <v>1551</v>
      </c>
      <c r="B1553" s="8" t="s">
        <v>1552</v>
      </c>
      <c r="C1553" s="8" t="s">
        <v>5661</v>
      </c>
      <c r="D1553" s="13">
        <v>3500</v>
      </c>
      <c r="E1553" s="13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19">
        <f t="shared" si="144"/>
        <v>0</v>
      </c>
      <c r="P1553" s="11" t="e">
        <f t="shared" si="145"/>
        <v>#DIV/0!</v>
      </c>
      <c r="Q1553" s="7" t="str">
        <f t="shared" si="146"/>
        <v>photography</v>
      </c>
      <c r="R1553" s="7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3.2" x14ac:dyDescent="0.3">
      <c r="A1554" s="7">
        <v>1552</v>
      </c>
      <c r="B1554" s="8" t="s">
        <v>1553</v>
      </c>
      <c r="C1554" s="8" t="s">
        <v>5662</v>
      </c>
      <c r="D1554" s="13">
        <v>4300</v>
      </c>
      <c r="E1554" s="13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19">
        <f t="shared" si="144"/>
        <v>49.186046511627907</v>
      </c>
      <c r="P1554" s="11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3.2" x14ac:dyDescent="0.3">
      <c r="A1555" s="7">
        <v>1553</v>
      </c>
      <c r="B1555" s="8" t="s">
        <v>1554</v>
      </c>
      <c r="C1555" s="8" t="s">
        <v>5663</v>
      </c>
      <c r="D1555" s="13">
        <v>6000</v>
      </c>
      <c r="E1555" s="13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19">
        <f t="shared" si="144"/>
        <v>0</v>
      </c>
      <c r="P1555" s="11" t="e">
        <f t="shared" si="145"/>
        <v>#DIV/0!</v>
      </c>
      <c r="Q1555" s="7" t="str">
        <f t="shared" si="146"/>
        <v>photography</v>
      </c>
      <c r="R1555" s="7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43.2" x14ac:dyDescent="0.3">
      <c r="A1556" s="7">
        <v>1554</v>
      </c>
      <c r="B1556" s="8" t="s">
        <v>1555</v>
      </c>
      <c r="C1556" s="8" t="s">
        <v>5664</v>
      </c>
      <c r="D1556" s="13">
        <v>20000</v>
      </c>
      <c r="E1556" s="13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19">
        <f t="shared" si="144"/>
        <v>0</v>
      </c>
      <c r="P1556" s="11" t="e">
        <f t="shared" si="145"/>
        <v>#DIV/0!</v>
      </c>
      <c r="Q1556" s="7" t="str">
        <f t="shared" si="146"/>
        <v>photography</v>
      </c>
      <c r="R1556" s="7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3.2" x14ac:dyDescent="0.3">
      <c r="A1557" s="7">
        <v>1555</v>
      </c>
      <c r="B1557" s="8" t="s">
        <v>1556</v>
      </c>
      <c r="C1557" s="8" t="s">
        <v>5665</v>
      </c>
      <c r="D1557" s="13">
        <v>750</v>
      </c>
      <c r="E1557" s="13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19">
        <f t="shared" si="144"/>
        <v>0</v>
      </c>
      <c r="P1557" s="11" t="e">
        <f t="shared" si="145"/>
        <v>#DIV/0!</v>
      </c>
      <c r="Q1557" s="7" t="str">
        <f t="shared" si="146"/>
        <v>photography</v>
      </c>
      <c r="R1557" s="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3.2" x14ac:dyDescent="0.3">
      <c r="A1558" s="7">
        <v>1556</v>
      </c>
      <c r="B1558" s="8" t="s">
        <v>1557</v>
      </c>
      <c r="C1558" s="8" t="s">
        <v>5666</v>
      </c>
      <c r="D1558" s="13">
        <v>1500</v>
      </c>
      <c r="E1558" s="13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19">
        <f t="shared" si="144"/>
        <v>45.133333333333333</v>
      </c>
      <c r="P1558" s="11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3.2" x14ac:dyDescent="0.3">
      <c r="A1559" s="7">
        <v>1557</v>
      </c>
      <c r="B1559" s="8" t="s">
        <v>1558</v>
      </c>
      <c r="C1559" s="8" t="s">
        <v>5667</v>
      </c>
      <c r="D1559" s="13">
        <v>2500</v>
      </c>
      <c r="E1559" s="13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19">
        <f t="shared" si="144"/>
        <v>4</v>
      </c>
      <c r="P1559" s="11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28.8" x14ac:dyDescent="0.3">
      <c r="A1560" s="7">
        <v>1558</v>
      </c>
      <c r="B1560" s="8" t="s">
        <v>1559</v>
      </c>
      <c r="C1560" s="8" t="s">
        <v>5668</v>
      </c>
      <c r="D1560" s="13">
        <v>750</v>
      </c>
      <c r="E1560" s="13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19">
        <f t="shared" si="144"/>
        <v>4.666666666666667</v>
      </c>
      <c r="P1560" s="11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8.8" x14ac:dyDescent="0.3">
      <c r="A1561" s="7">
        <v>1559</v>
      </c>
      <c r="B1561" s="8" t="s">
        <v>1560</v>
      </c>
      <c r="C1561" s="8" t="s">
        <v>5669</v>
      </c>
      <c r="D1561" s="13">
        <v>15000</v>
      </c>
      <c r="E1561" s="13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19">
        <f t="shared" si="144"/>
        <v>0.33333333333333337</v>
      </c>
      <c r="P1561" s="11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3.2" x14ac:dyDescent="0.3">
      <c r="A1562" s="7">
        <v>1560</v>
      </c>
      <c r="B1562" s="8" t="s">
        <v>1561</v>
      </c>
      <c r="C1562" s="8" t="s">
        <v>5670</v>
      </c>
      <c r="D1562" s="13">
        <v>2500</v>
      </c>
      <c r="E1562" s="13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19">
        <f t="shared" si="144"/>
        <v>3.7600000000000002</v>
      </c>
      <c r="P1562" s="11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3.2" x14ac:dyDescent="0.3">
      <c r="A1563" s="7">
        <v>1561</v>
      </c>
      <c r="B1563" s="8" t="s">
        <v>1562</v>
      </c>
      <c r="C1563" s="8" t="s">
        <v>5671</v>
      </c>
      <c r="D1563" s="13">
        <v>10000</v>
      </c>
      <c r="E1563" s="13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19">
        <f t="shared" si="144"/>
        <v>0.67</v>
      </c>
      <c r="P1563" s="11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43.2" x14ac:dyDescent="0.3">
      <c r="A1564" s="7">
        <v>1562</v>
      </c>
      <c r="B1564" s="8" t="s">
        <v>1563</v>
      </c>
      <c r="C1564" s="8" t="s">
        <v>5672</v>
      </c>
      <c r="D1564" s="13">
        <v>4000</v>
      </c>
      <c r="E1564" s="13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19">
        <f t="shared" si="144"/>
        <v>0</v>
      </c>
      <c r="P1564" s="11" t="e">
        <f t="shared" si="145"/>
        <v>#DIV/0!</v>
      </c>
      <c r="Q1564" s="7" t="str">
        <f t="shared" si="146"/>
        <v>publishing</v>
      </c>
      <c r="R1564" s="7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3.2" x14ac:dyDescent="0.3">
      <c r="A1565" s="7">
        <v>1563</v>
      </c>
      <c r="B1565" s="8" t="s">
        <v>1564</v>
      </c>
      <c r="C1565" s="8" t="s">
        <v>5673</v>
      </c>
      <c r="D1565" s="13">
        <v>6000</v>
      </c>
      <c r="E1565" s="13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19">
        <f t="shared" si="144"/>
        <v>1.4166666666666665</v>
      </c>
      <c r="P1565" s="11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3.2" x14ac:dyDescent="0.3">
      <c r="A1566" s="7">
        <v>1564</v>
      </c>
      <c r="B1566" s="8" t="s">
        <v>1565</v>
      </c>
      <c r="C1566" s="8" t="s">
        <v>5674</v>
      </c>
      <c r="D1566" s="13">
        <v>10000</v>
      </c>
      <c r="E1566" s="13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19">
        <f t="shared" si="144"/>
        <v>0.1</v>
      </c>
      <c r="P1566" s="11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3.2" x14ac:dyDescent="0.3">
      <c r="A1567" s="7">
        <v>1565</v>
      </c>
      <c r="B1567" s="8" t="s">
        <v>1566</v>
      </c>
      <c r="C1567" s="8" t="s">
        <v>5675</v>
      </c>
      <c r="D1567" s="13">
        <v>4000</v>
      </c>
      <c r="E1567" s="13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19">
        <f t="shared" si="144"/>
        <v>2.5</v>
      </c>
      <c r="P1567" s="11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3.2" x14ac:dyDescent="0.3">
      <c r="A1568" s="7">
        <v>1566</v>
      </c>
      <c r="B1568" s="8" t="s">
        <v>1567</v>
      </c>
      <c r="C1568" s="8" t="s">
        <v>5676</v>
      </c>
      <c r="D1568" s="13">
        <v>30000</v>
      </c>
      <c r="E1568" s="13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19">
        <f t="shared" si="144"/>
        <v>21.25</v>
      </c>
      <c r="P1568" s="11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3.2" x14ac:dyDescent="0.3">
      <c r="A1569" s="7">
        <v>1567</v>
      </c>
      <c r="B1569" s="8" t="s">
        <v>1568</v>
      </c>
      <c r="C1569" s="8" t="s">
        <v>5677</v>
      </c>
      <c r="D1569" s="13">
        <v>8500</v>
      </c>
      <c r="E1569" s="13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19">
        <f t="shared" si="144"/>
        <v>4.117647058823529</v>
      </c>
      <c r="P1569" s="11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3.2" x14ac:dyDescent="0.3">
      <c r="A1570" s="7">
        <v>1568</v>
      </c>
      <c r="B1570" s="8" t="s">
        <v>1569</v>
      </c>
      <c r="C1570" s="8" t="s">
        <v>5678</v>
      </c>
      <c r="D1570" s="13">
        <v>25000</v>
      </c>
      <c r="E1570" s="13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19">
        <f t="shared" si="144"/>
        <v>13.639999999999999</v>
      </c>
      <c r="P1570" s="11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3">
      <c r="A1571" s="7">
        <v>1569</v>
      </c>
      <c r="B1571" s="8" t="s">
        <v>1570</v>
      </c>
      <c r="C1571" s="8" t="s">
        <v>5679</v>
      </c>
      <c r="D1571" s="13">
        <v>30000</v>
      </c>
      <c r="E1571" s="13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19">
        <f t="shared" si="144"/>
        <v>0</v>
      </c>
      <c r="P1571" s="11" t="e">
        <f t="shared" si="145"/>
        <v>#DIV/0!</v>
      </c>
      <c r="Q1571" s="7" t="str">
        <f t="shared" si="146"/>
        <v>publishing</v>
      </c>
      <c r="R1571" s="7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8.8" x14ac:dyDescent="0.3">
      <c r="A1572" s="7">
        <v>1570</v>
      </c>
      <c r="B1572" s="8" t="s">
        <v>1571</v>
      </c>
      <c r="C1572" s="8" t="s">
        <v>5680</v>
      </c>
      <c r="D1572" s="13">
        <v>6000</v>
      </c>
      <c r="E1572" s="13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19">
        <f t="shared" si="144"/>
        <v>41.4</v>
      </c>
      <c r="P1572" s="11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43.2" x14ac:dyDescent="0.3">
      <c r="A1573" s="7">
        <v>1571</v>
      </c>
      <c r="B1573" s="8" t="s">
        <v>1572</v>
      </c>
      <c r="C1573" s="8" t="s">
        <v>5681</v>
      </c>
      <c r="D1573" s="13">
        <v>12100</v>
      </c>
      <c r="E1573" s="13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19">
        <f t="shared" si="144"/>
        <v>0.66115702479338845</v>
      </c>
      <c r="P1573" s="11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3.2" x14ac:dyDescent="0.3">
      <c r="A1574" s="7">
        <v>1572</v>
      </c>
      <c r="B1574" s="8" t="s">
        <v>1573</v>
      </c>
      <c r="C1574" s="8" t="s">
        <v>5682</v>
      </c>
      <c r="D1574" s="13">
        <v>2500</v>
      </c>
      <c r="E1574" s="13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19">
        <f t="shared" si="144"/>
        <v>5</v>
      </c>
      <c r="P1574" s="11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3.2" x14ac:dyDescent="0.3">
      <c r="A1575" s="7">
        <v>1573</v>
      </c>
      <c r="B1575" s="8" t="s">
        <v>1574</v>
      </c>
      <c r="C1575" s="8" t="s">
        <v>5683</v>
      </c>
      <c r="D1575" s="13">
        <v>9000</v>
      </c>
      <c r="E1575" s="13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19">
        <f t="shared" si="144"/>
        <v>2.4777777777777779</v>
      </c>
      <c r="P1575" s="11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3.2" x14ac:dyDescent="0.3">
      <c r="A1576" s="7">
        <v>1574</v>
      </c>
      <c r="B1576" s="8" t="s">
        <v>1575</v>
      </c>
      <c r="C1576" s="8" t="s">
        <v>5684</v>
      </c>
      <c r="D1576" s="13">
        <v>10000</v>
      </c>
      <c r="E1576" s="13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19">
        <f t="shared" si="144"/>
        <v>5.0599999999999996</v>
      </c>
      <c r="P1576" s="11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3.2" x14ac:dyDescent="0.3">
      <c r="A1577" s="7">
        <v>1575</v>
      </c>
      <c r="B1577" s="8" t="s">
        <v>1576</v>
      </c>
      <c r="C1577" s="8" t="s">
        <v>5685</v>
      </c>
      <c r="D1577" s="13">
        <v>10000</v>
      </c>
      <c r="E1577" s="13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19">
        <f t="shared" si="144"/>
        <v>22.91</v>
      </c>
      <c r="P1577" s="11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8.8" x14ac:dyDescent="0.3">
      <c r="A1578" s="7">
        <v>1576</v>
      </c>
      <c r="B1578" s="8" t="s">
        <v>1577</v>
      </c>
      <c r="C1578" s="8" t="s">
        <v>5686</v>
      </c>
      <c r="D1578" s="13">
        <v>5000</v>
      </c>
      <c r="E1578" s="13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19">
        <f t="shared" si="144"/>
        <v>13</v>
      </c>
      <c r="P1578" s="11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3.2" x14ac:dyDescent="0.3">
      <c r="A1579" s="7">
        <v>1577</v>
      </c>
      <c r="B1579" s="8" t="s">
        <v>1578</v>
      </c>
      <c r="C1579" s="8" t="s">
        <v>5687</v>
      </c>
      <c r="D1579" s="13">
        <v>10000</v>
      </c>
      <c r="E1579" s="13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19">
        <f t="shared" si="144"/>
        <v>0.54999999999999993</v>
      </c>
      <c r="P1579" s="11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43.2" x14ac:dyDescent="0.3">
      <c r="A1580" s="7">
        <v>1578</v>
      </c>
      <c r="B1580" s="8" t="s">
        <v>1579</v>
      </c>
      <c r="C1580" s="8" t="s">
        <v>5688</v>
      </c>
      <c r="D1580" s="13">
        <v>1897</v>
      </c>
      <c r="E1580" s="13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19">
        <f t="shared" si="144"/>
        <v>10.806536636794938</v>
      </c>
      <c r="P1580" s="11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8.8" x14ac:dyDescent="0.3">
      <c r="A1581" s="7">
        <v>1579</v>
      </c>
      <c r="B1581" s="8" t="s">
        <v>1580</v>
      </c>
      <c r="C1581" s="8" t="s">
        <v>5689</v>
      </c>
      <c r="D1581" s="13">
        <v>3333</v>
      </c>
      <c r="E1581" s="13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19">
        <f t="shared" si="144"/>
        <v>0.84008400840084008</v>
      </c>
      <c r="P1581" s="11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3.2" x14ac:dyDescent="0.3">
      <c r="A1582" s="7">
        <v>1580</v>
      </c>
      <c r="B1582" s="8" t="s">
        <v>1581</v>
      </c>
      <c r="C1582" s="8" t="s">
        <v>5690</v>
      </c>
      <c r="D1582" s="13">
        <v>1750</v>
      </c>
      <c r="E1582" s="13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19">
        <f t="shared" si="144"/>
        <v>0</v>
      </c>
      <c r="P1582" s="11" t="e">
        <f t="shared" si="145"/>
        <v>#DIV/0!</v>
      </c>
      <c r="Q1582" s="7" t="str">
        <f t="shared" si="146"/>
        <v>publishing</v>
      </c>
      <c r="R1582" s="7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3.2" x14ac:dyDescent="0.3">
      <c r="A1583" s="7">
        <v>1581</v>
      </c>
      <c r="B1583" s="8" t="s">
        <v>1582</v>
      </c>
      <c r="C1583" s="8" t="s">
        <v>5691</v>
      </c>
      <c r="D1583" s="13">
        <v>1000</v>
      </c>
      <c r="E1583" s="13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19">
        <f t="shared" si="144"/>
        <v>0.5</v>
      </c>
      <c r="P1583" s="11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28.8" x14ac:dyDescent="0.3">
      <c r="A1584" s="7">
        <v>1582</v>
      </c>
      <c r="B1584" s="8" t="s">
        <v>1583</v>
      </c>
      <c r="C1584" s="8" t="s">
        <v>5692</v>
      </c>
      <c r="D1584" s="13">
        <v>1000</v>
      </c>
      <c r="E1584" s="13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19">
        <f t="shared" si="144"/>
        <v>9.3000000000000007</v>
      </c>
      <c r="P1584" s="11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43.2" x14ac:dyDescent="0.3">
      <c r="A1585" s="7">
        <v>1583</v>
      </c>
      <c r="B1585" s="8" t="s">
        <v>1584</v>
      </c>
      <c r="C1585" s="8" t="s">
        <v>5693</v>
      </c>
      <c r="D1585" s="13">
        <v>20000</v>
      </c>
      <c r="E1585" s="13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19">
        <f t="shared" si="144"/>
        <v>7.4999999999999997E-2</v>
      </c>
      <c r="P1585" s="11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3.2" x14ac:dyDescent="0.3">
      <c r="A1586" s="7">
        <v>1584</v>
      </c>
      <c r="B1586" s="8" t="s">
        <v>1585</v>
      </c>
      <c r="C1586" s="8" t="s">
        <v>5694</v>
      </c>
      <c r="D1586" s="13">
        <v>1200</v>
      </c>
      <c r="E1586" s="13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19">
        <f t="shared" si="144"/>
        <v>0</v>
      </c>
      <c r="P1586" s="11" t="e">
        <f t="shared" si="145"/>
        <v>#DIV/0!</v>
      </c>
      <c r="Q1586" s="7" t="str">
        <f t="shared" si="146"/>
        <v>photography</v>
      </c>
      <c r="R1586" s="7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43.2" x14ac:dyDescent="0.3">
      <c r="A1587" s="7">
        <v>1585</v>
      </c>
      <c r="B1587" s="8" t="s">
        <v>1586</v>
      </c>
      <c r="C1587" s="8" t="s">
        <v>5695</v>
      </c>
      <c r="D1587" s="13">
        <v>2000</v>
      </c>
      <c r="E1587" s="13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19">
        <f t="shared" si="144"/>
        <v>79</v>
      </c>
      <c r="P1587" s="11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28.8" x14ac:dyDescent="0.3">
      <c r="A1588" s="7">
        <v>1586</v>
      </c>
      <c r="B1588" s="8" t="s">
        <v>1587</v>
      </c>
      <c r="C1588" s="8" t="s">
        <v>5696</v>
      </c>
      <c r="D1588" s="13">
        <v>1500</v>
      </c>
      <c r="E1588" s="13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19">
        <f t="shared" si="144"/>
        <v>0</v>
      </c>
      <c r="P1588" s="11" t="e">
        <f t="shared" si="145"/>
        <v>#DIV/0!</v>
      </c>
      <c r="Q1588" s="7" t="str">
        <f t="shared" si="146"/>
        <v>photography</v>
      </c>
      <c r="R1588" s="7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43.2" x14ac:dyDescent="0.3">
      <c r="A1589" s="7">
        <v>1587</v>
      </c>
      <c r="B1589" s="8" t="s">
        <v>1588</v>
      </c>
      <c r="C1589" s="8" t="s">
        <v>5697</v>
      </c>
      <c r="D1589" s="13">
        <v>7500</v>
      </c>
      <c r="E1589" s="13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19">
        <f t="shared" si="144"/>
        <v>1.3333333333333334E-2</v>
      </c>
      <c r="P1589" s="11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28.8" x14ac:dyDescent="0.3">
      <c r="A1590" s="7">
        <v>1588</v>
      </c>
      <c r="B1590" s="8" t="s">
        <v>1589</v>
      </c>
      <c r="C1590" s="8" t="s">
        <v>5698</v>
      </c>
      <c r="D1590" s="13">
        <v>516</v>
      </c>
      <c r="E1590" s="13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19">
        <f t="shared" si="144"/>
        <v>0</v>
      </c>
      <c r="P1590" s="11" t="e">
        <f t="shared" si="145"/>
        <v>#DIV/0!</v>
      </c>
      <c r="Q1590" s="7" t="str">
        <f t="shared" si="146"/>
        <v>photography</v>
      </c>
      <c r="R1590" s="7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3.2" x14ac:dyDescent="0.3">
      <c r="A1591" s="7">
        <v>1589</v>
      </c>
      <c r="B1591" s="8" t="s">
        <v>1590</v>
      </c>
      <c r="C1591" s="8" t="s">
        <v>5699</v>
      </c>
      <c r="D1591" s="13">
        <v>1200</v>
      </c>
      <c r="E1591" s="13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19">
        <f t="shared" si="144"/>
        <v>0</v>
      </c>
      <c r="P1591" s="11" t="e">
        <f t="shared" si="145"/>
        <v>#DIV/0!</v>
      </c>
      <c r="Q1591" s="7" t="str">
        <f t="shared" si="146"/>
        <v>photography</v>
      </c>
      <c r="R1591" s="7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3">
      <c r="A1592" s="7">
        <v>1590</v>
      </c>
      <c r="B1592" s="8" t="s">
        <v>1591</v>
      </c>
      <c r="C1592" s="8" t="s">
        <v>5700</v>
      </c>
      <c r="D1592" s="13">
        <v>60000</v>
      </c>
      <c r="E1592" s="13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19">
        <f t="shared" si="144"/>
        <v>1.7000000000000002</v>
      </c>
      <c r="P1592" s="11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43.2" x14ac:dyDescent="0.3">
      <c r="A1593" s="7">
        <v>1591</v>
      </c>
      <c r="B1593" s="8" t="s">
        <v>1592</v>
      </c>
      <c r="C1593" s="8" t="s">
        <v>5701</v>
      </c>
      <c r="D1593" s="13">
        <v>14000</v>
      </c>
      <c r="E1593" s="13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19">
        <f t="shared" si="144"/>
        <v>29.228571428571428</v>
      </c>
      <c r="P1593" s="11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28.8" x14ac:dyDescent="0.3">
      <c r="A1594" s="7">
        <v>1592</v>
      </c>
      <c r="B1594" s="8" t="s">
        <v>1593</v>
      </c>
      <c r="C1594" s="8" t="s">
        <v>5702</v>
      </c>
      <c r="D1594" s="13">
        <v>25</v>
      </c>
      <c r="E1594" s="13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19">
        <f t="shared" si="144"/>
        <v>0</v>
      </c>
      <c r="P1594" s="11" t="e">
        <f t="shared" si="145"/>
        <v>#DIV/0!</v>
      </c>
      <c r="Q1594" s="7" t="str">
        <f t="shared" si="146"/>
        <v>photography</v>
      </c>
      <c r="R1594" s="7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28.8" x14ac:dyDescent="0.3">
      <c r="A1595" s="7">
        <v>1593</v>
      </c>
      <c r="B1595" s="8" t="s">
        <v>1594</v>
      </c>
      <c r="C1595" s="8" t="s">
        <v>5703</v>
      </c>
      <c r="D1595" s="13">
        <v>22000</v>
      </c>
      <c r="E1595" s="13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19">
        <f t="shared" si="144"/>
        <v>1.3636363636363637E-2</v>
      </c>
      <c r="P1595" s="11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8.8" x14ac:dyDescent="0.3">
      <c r="A1596" s="7">
        <v>1594</v>
      </c>
      <c r="B1596" s="8" t="s">
        <v>1595</v>
      </c>
      <c r="C1596" s="8" t="s">
        <v>5704</v>
      </c>
      <c r="D1596" s="13">
        <v>1000</v>
      </c>
      <c r="E1596" s="13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19">
        <f t="shared" si="144"/>
        <v>20.5</v>
      </c>
      <c r="P1596" s="11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3.2" x14ac:dyDescent="0.3">
      <c r="A1597" s="7">
        <v>1595</v>
      </c>
      <c r="B1597" s="8" t="s">
        <v>1596</v>
      </c>
      <c r="C1597" s="8" t="s">
        <v>5705</v>
      </c>
      <c r="D1597" s="13">
        <v>100000</v>
      </c>
      <c r="E1597" s="13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19">
        <f t="shared" si="144"/>
        <v>0.27999999999999997</v>
      </c>
      <c r="P1597" s="11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28.8" x14ac:dyDescent="0.3">
      <c r="A1598" s="7">
        <v>1596</v>
      </c>
      <c r="B1598" s="8" t="s">
        <v>1597</v>
      </c>
      <c r="C1598" s="8" t="s">
        <v>5706</v>
      </c>
      <c r="D1598" s="13">
        <v>3250</v>
      </c>
      <c r="E1598" s="13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19">
        <f t="shared" si="144"/>
        <v>2.3076923076923079</v>
      </c>
      <c r="P1598" s="11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3.2" x14ac:dyDescent="0.3">
      <c r="A1599" s="7">
        <v>1597</v>
      </c>
      <c r="B1599" s="8" t="s">
        <v>1598</v>
      </c>
      <c r="C1599" s="8" t="s">
        <v>5707</v>
      </c>
      <c r="D1599" s="13">
        <v>15000</v>
      </c>
      <c r="E1599" s="13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19">
        <f t="shared" si="144"/>
        <v>0</v>
      </c>
      <c r="P1599" s="11" t="e">
        <f t="shared" si="145"/>
        <v>#DIV/0!</v>
      </c>
      <c r="Q1599" s="7" t="str">
        <f t="shared" si="146"/>
        <v>photography</v>
      </c>
      <c r="R1599" s="7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43.2" x14ac:dyDescent="0.3">
      <c r="A1600" s="7">
        <v>1598</v>
      </c>
      <c r="B1600" s="8" t="s">
        <v>1599</v>
      </c>
      <c r="C1600" s="8" t="s">
        <v>5708</v>
      </c>
      <c r="D1600" s="13">
        <v>800</v>
      </c>
      <c r="E1600" s="13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19">
        <f t="shared" si="144"/>
        <v>0.125</v>
      </c>
      <c r="P1600" s="11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28.8" x14ac:dyDescent="0.3">
      <c r="A1601" s="7">
        <v>1599</v>
      </c>
      <c r="B1601" s="8" t="s">
        <v>1600</v>
      </c>
      <c r="C1601" s="8" t="s">
        <v>5709</v>
      </c>
      <c r="D1601" s="13">
        <v>500</v>
      </c>
      <c r="E1601" s="13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19">
        <f t="shared" si="144"/>
        <v>0</v>
      </c>
      <c r="P1601" s="11" t="e">
        <f t="shared" si="145"/>
        <v>#DIV/0!</v>
      </c>
      <c r="Q1601" s="7" t="str">
        <f t="shared" si="146"/>
        <v>photography</v>
      </c>
      <c r="R1601" s="7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3.2" x14ac:dyDescent="0.3">
      <c r="A1602" s="7">
        <v>1600</v>
      </c>
      <c r="B1602" s="8" t="s">
        <v>1601</v>
      </c>
      <c r="C1602" s="8" t="s">
        <v>5710</v>
      </c>
      <c r="D1602" s="13">
        <v>5000</v>
      </c>
      <c r="E1602" s="13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19">
        <f t="shared" si="144"/>
        <v>7.3400000000000007</v>
      </c>
      <c r="P1602" s="11">
        <f t="shared" si="145"/>
        <v>40.777777777777779</v>
      </c>
      <c r="Q1602" s="7" t="str">
        <f t="shared" si="146"/>
        <v>photography</v>
      </c>
      <c r="R1602" s="7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3.2" x14ac:dyDescent="0.3">
      <c r="A1603" s="7">
        <v>1601</v>
      </c>
      <c r="B1603" s="8" t="s">
        <v>1602</v>
      </c>
      <c r="C1603" s="8" t="s">
        <v>5711</v>
      </c>
      <c r="D1603" s="13">
        <v>2500</v>
      </c>
      <c r="E1603" s="13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19">
        <f t="shared" ref="O1603:O1666" si="150">E1603/D1603*100</f>
        <v>108.2492</v>
      </c>
      <c r="P1603" s="11">
        <f t="shared" ref="P1603:P1666" si="151">E1603/L1603</f>
        <v>48.325535714285714</v>
      </c>
      <c r="Q1603" s="7" t="str">
        <f t="shared" ref="Q1603:Q1666" si="152">LEFT(N1603, SEARCH("/",N1603,1)-1)</f>
        <v>music</v>
      </c>
      <c r="R1603" s="7" t="str">
        <f t="shared" ref="R1603:R1666" si="153">RIGHT(N1603,LEN(N1603)-SEARCH("/",N1603,1))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3.2" x14ac:dyDescent="0.3">
      <c r="A1604" s="7">
        <v>1602</v>
      </c>
      <c r="B1604" s="8" t="s">
        <v>1603</v>
      </c>
      <c r="C1604" s="8" t="s">
        <v>5712</v>
      </c>
      <c r="D1604" s="13">
        <v>1500</v>
      </c>
      <c r="E1604" s="13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19">
        <f t="shared" si="150"/>
        <v>100.16666666666667</v>
      </c>
      <c r="P1604" s="11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8.8" x14ac:dyDescent="0.3">
      <c r="A1605" s="7">
        <v>1603</v>
      </c>
      <c r="B1605" s="8" t="s">
        <v>1604</v>
      </c>
      <c r="C1605" s="8" t="s">
        <v>5713</v>
      </c>
      <c r="D1605" s="13">
        <v>2000</v>
      </c>
      <c r="E1605" s="13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19">
        <f t="shared" si="150"/>
        <v>100.03299999999999</v>
      </c>
      <c r="P1605" s="11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3.2" x14ac:dyDescent="0.3">
      <c r="A1606" s="7">
        <v>1604</v>
      </c>
      <c r="B1606" s="8" t="s">
        <v>1605</v>
      </c>
      <c r="C1606" s="8" t="s">
        <v>5714</v>
      </c>
      <c r="D1606" s="13">
        <v>2800</v>
      </c>
      <c r="E1606" s="13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19">
        <f t="shared" si="150"/>
        <v>122.10714285714286</v>
      </c>
      <c r="P1606" s="11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3.2" x14ac:dyDescent="0.3">
      <c r="A1607" s="7">
        <v>1605</v>
      </c>
      <c r="B1607" s="8" t="s">
        <v>1606</v>
      </c>
      <c r="C1607" s="8" t="s">
        <v>5715</v>
      </c>
      <c r="D1607" s="13">
        <v>6000</v>
      </c>
      <c r="E1607" s="13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19">
        <f t="shared" si="150"/>
        <v>100.69333333333334</v>
      </c>
      <c r="P1607" s="11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3.2" x14ac:dyDescent="0.3">
      <c r="A1608" s="7">
        <v>1606</v>
      </c>
      <c r="B1608" s="8" t="s">
        <v>1607</v>
      </c>
      <c r="C1608" s="8" t="s">
        <v>5716</v>
      </c>
      <c r="D1608" s="13">
        <v>8000</v>
      </c>
      <c r="E1608" s="13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19">
        <f t="shared" si="150"/>
        <v>101.004125</v>
      </c>
      <c r="P1608" s="11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3.2" x14ac:dyDescent="0.3">
      <c r="A1609" s="7">
        <v>1607</v>
      </c>
      <c r="B1609" s="8" t="s">
        <v>1608</v>
      </c>
      <c r="C1609" s="8" t="s">
        <v>5717</v>
      </c>
      <c r="D1609" s="13">
        <v>10000</v>
      </c>
      <c r="E1609" s="13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19">
        <f t="shared" si="150"/>
        <v>145.11000000000001</v>
      </c>
      <c r="P1609" s="11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8.8" x14ac:dyDescent="0.3">
      <c r="A1610" s="7">
        <v>1608</v>
      </c>
      <c r="B1610" s="8" t="s">
        <v>1609</v>
      </c>
      <c r="C1610" s="8" t="s">
        <v>5718</v>
      </c>
      <c r="D1610" s="13">
        <v>1200</v>
      </c>
      <c r="E1610" s="13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19">
        <f t="shared" si="150"/>
        <v>101.25</v>
      </c>
      <c r="P1610" s="11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3.2" x14ac:dyDescent="0.3">
      <c r="A1611" s="7">
        <v>1609</v>
      </c>
      <c r="B1611" s="8" t="s">
        <v>1610</v>
      </c>
      <c r="C1611" s="8" t="s">
        <v>5719</v>
      </c>
      <c r="D1611" s="13">
        <v>1500</v>
      </c>
      <c r="E1611" s="13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19">
        <f t="shared" si="150"/>
        <v>118.33333333333333</v>
      </c>
      <c r="P1611" s="11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28.8" x14ac:dyDescent="0.3">
      <c r="A1612" s="7">
        <v>1610</v>
      </c>
      <c r="B1612" s="8" t="s">
        <v>1611</v>
      </c>
      <c r="C1612" s="8" t="s">
        <v>5720</v>
      </c>
      <c r="D1612" s="13">
        <v>2000</v>
      </c>
      <c r="E1612" s="13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19">
        <f t="shared" si="150"/>
        <v>271.85000000000002</v>
      </c>
      <c r="P1612" s="11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3">
      <c r="A1613" s="7">
        <v>1611</v>
      </c>
      <c r="B1613" s="8" t="s">
        <v>1612</v>
      </c>
      <c r="C1613" s="8" t="s">
        <v>5721</v>
      </c>
      <c r="D1613" s="13">
        <v>800</v>
      </c>
      <c r="E1613" s="13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19">
        <f t="shared" si="150"/>
        <v>125.125</v>
      </c>
      <c r="P1613" s="11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28.8" x14ac:dyDescent="0.3">
      <c r="A1614" s="7">
        <v>1612</v>
      </c>
      <c r="B1614" s="8" t="s">
        <v>1613</v>
      </c>
      <c r="C1614" s="8" t="s">
        <v>5722</v>
      </c>
      <c r="D1614" s="13">
        <v>500</v>
      </c>
      <c r="E1614" s="13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19">
        <f t="shared" si="150"/>
        <v>110.00000000000001</v>
      </c>
      <c r="P1614" s="11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3.2" x14ac:dyDescent="0.3">
      <c r="A1615" s="7">
        <v>1613</v>
      </c>
      <c r="B1615" s="8" t="s">
        <v>1614</v>
      </c>
      <c r="C1615" s="8" t="s">
        <v>5723</v>
      </c>
      <c r="D1615" s="13">
        <v>1000</v>
      </c>
      <c r="E1615" s="13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19">
        <f t="shared" si="150"/>
        <v>101.49999999999999</v>
      </c>
      <c r="P1615" s="11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3.2" x14ac:dyDescent="0.3">
      <c r="A1616" s="7">
        <v>1614</v>
      </c>
      <c r="B1616" s="8" t="s">
        <v>1615</v>
      </c>
      <c r="C1616" s="8" t="s">
        <v>5724</v>
      </c>
      <c r="D1616" s="13">
        <v>5000</v>
      </c>
      <c r="E1616" s="13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19">
        <f t="shared" si="150"/>
        <v>102.69999999999999</v>
      </c>
      <c r="P1616" s="11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3.2" x14ac:dyDescent="0.3">
      <c r="A1617" s="7">
        <v>1615</v>
      </c>
      <c r="B1617" s="8" t="s">
        <v>1616</v>
      </c>
      <c r="C1617" s="8" t="s">
        <v>5725</v>
      </c>
      <c r="D1617" s="13">
        <v>8000</v>
      </c>
      <c r="E1617" s="13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19">
        <f t="shared" si="150"/>
        <v>114.12500000000001</v>
      </c>
      <c r="P1617" s="11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3.2" x14ac:dyDescent="0.3">
      <c r="A1618" s="7">
        <v>1616</v>
      </c>
      <c r="B1618" s="8" t="s">
        <v>1617</v>
      </c>
      <c r="C1618" s="8" t="s">
        <v>5726</v>
      </c>
      <c r="D1618" s="13">
        <v>10000</v>
      </c>
      <c r="E1618" s="13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19">
        <f t="shared" si="150"/>
        <v>104.2</v>
      </c>
      <c r="P1618" s="11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28.8" x14ac:dyDescent="0.3">
      <c r="A1619" s="7">
        <v>1617</v>
      </c>
      <c r="B1619" s="8" t="s">
        <v>1618</v>
      </c>
      <c r="C1619" s="8" t="s">
        <v>5727</v>
      </c>
      <c r="D1619" s="13">
        <v>7000</v>
      </c>
      <c r="E1619" s="13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19">
        <f t="shared" si="150"/>
        <v>145.85714285714286</v>
      </c>
      <c r="P1619" s="11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28.8" x14ac:dyDescent="0.3">
      <c r="A1620" s="7">
        <v>1618</v>
      </c>
      <c r="B1620" s="8" t="s">
        <v>1619</v>
      </c>
      <c r="C1620" s="8" t="s">
        <v>5728</v>
      </c>
      <c r="D1620" s="13">
        <v>1500</v>
      </c>
      <c r="E1620" s="13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19">
        <f t="shared" si="150"/>
        <v>105.06666666666666</v>
      </c>
      <c r="P1620" s="11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3.2" x14ac:dyDescent="0.3">
      <c r="A1621" s="7">
        <v>1619</v>
      </c>
      <c r="B1621" s="8" t="s">
        <v>1620</v>
      </c>
      <c r="C1621" s="8" t="s">
        <v>5729</v>
      </c>
      <c r="D1621" s="13">
        <v>1500</v>
      </c>
      <c r="E1621" s="13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19">
        <f t="shared" si="150"/>
        <v>133.33333333333331</v>
      </c>
      <c r="P1621" s="11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28.8" x14ac:dyDescent="0.3">
      <c r="A1622" s="7">
        <v>1620</v>
      </c>
      <c r="B1622" s="8" t="s">
        <v>1621</v>
      </c>
      <c r="C1622" s="8" t="s">
        <v>5730</v>
      </c>
      <c r="D1622" s="13">
        <v>1000</v>
      </c>
      <c r="E1622" s="13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19">
        <f t="shared" si="150"/>
        <v>112.99999999999999</v>
      </c>
      <c r="P1622" s="11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3.2" x14ac:dyDescent="0.3">
      <c r="A1623" s="7">
        <v>1621</v>
      </c>
      <c r="B1623" s="8" t="s">
        <v>1622</v>
      </c>
      <c r="C1623" s="8" t="s">
        <v>5731</v>
      </c>
      <c r="D1623" s="13">
        <v>5000</v>
      </c>
      <c r="E1623" s="13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19">
        <f t="shared" si="150"/>
        <v>121.2</v>
      </c>
      <c r="P1623" s="11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3.2" x14ac:dyDescent="0.3">
      <c r="A1624" s="7">
        <v>1622</v>
      </c>
      <c r="B1624" s="8" t="s">
        <v>1623</v>
      </c>
      <c r="C1624" s="8" t="s">
        <v>5732</v>
      </c>
      <c r="D1624" s="13">
        <v>6900</v>
      </c>
      <c r="E1624" s="13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19">
        <f t="shared" si="150"/>
        <v>101.72463768115942</v>
      </c>
      <c r="P1624" s="11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3.2" x14ac:dyDescent="0.3">
      <c r="A1625" s="7">
        <v>1623</v>
      </c>
      <c r="B1625" s="8" t="s">
        <v>1624</v>
      </c>
      <c r="C1625" s="8" t="s">
        <v>5733</v>
      </c>
      <c r="D1625" s="13">
        <v>750</v>
      </c>
      <c r="E1625" s="13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19">
        <f t="shared" si="150"/>
        <v>101.06666666666666</v>
      </c>
      <c r="P1625" s="11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28.8" x14ac:dyDescent="0.3">
      <c r="A1626" s="7">
        <v>1624</v>
      </c>
      <c r="B1626" s="8" t="s">
        <v>1625</v>
      </c>
      <c r="C1626" s="8" t="s">
        <v>5734</v>
      </c>
      <c r="D1626" s="13">
        <v>1000</v>
      </c>
      <c r="E1626" s="13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19">
        <f t="shared" si="150"/>
        <v>118</v>
      </c>
      <c r="P1626" s="11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43.2" x14ac:dyDescent="0.3">
      <c r="A1627" s="7">
        <v>1625</v>
      </c>
      <c r="B1627" s="8" t="s">
        <v>1626</v>
      </c>
      <c r="C1627" s="8" t="s">
        <v>5735</v>
      </c>
      <c r="D1627" s="13">
        <v>7500</v>
      </c>
      <c r="E1627" s="13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19">
        <f t="shared" si="150"/>
        <v>155.33333333333331</v>
      </c>
      <c r="P1627" s="11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3.2" x14ac:dyDescent="0.3">
      <c r="A1628" s="7">
        <v>1626</v>
      </c>
      <c r="B1628" s="8" t="s">
        <v>1627</v>
      </c>
      <c r="C1628" s="8" t="s">
        <v>5736</v>
      </c>
      <c r="D1628" s="13">
        <v>8000</v>
      </c>
      <c r="E1628" s="13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19">
        <f t="shared" si="150"/>
        <v>101.18750000000001</v>
      </c>
      <c r="P1628" s="11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3.2" x14ac:dyDescent="0.3">
      <c r="A1629" s="7">
        <v>1627</v>
      </c>
      <c r="B1629" s="8" t="s">
        <v>1628</v>
      </c>
      <c r="C1629" s="8" t="s">
        <v>5737</v>
      </c>
      <c r="D1629" s="13">
        <v>2000</v>
      </c>
      <c r="E1629" s="13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19">
        <f t="shared" si="150"/>
        <v>117</v>
      </c>
      <c r="P1629" s="11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28.8" x14ac:dyDescent="0.3">
      <c r="A1630" s="7">
        <v>1628</v>
      </c>
      <c r="B1630" s="8" t="s">
        <v>1629</v>
      </c>
      <c r="C1630" s="8" t="s">
        <v>5738</v>
      </c>
      <c r="D1630" s="13">
        <v>4000</v>
      </c>
      <c r="E1630" s="13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19">
        <f t="shared" si="150"/>
        <v>100.925</v>
      </c>
      <c r="P1630" s="11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28.8" x14ac:dyDescent="0.3">
      <c r="A1631" s="7">
        <v>1629</v>
      </c>
      <c r="B1631" s="8" t="s">
        <v>1630</v>
      </c>
      <c r="C1631" s="8" t="s">
        <v>5739</v>
      </c>
      <c r="D1631" s="13">
        <v>6000</v>
      </c>
      <c r="E1631" s="13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19">
        <f t="shared" si="150"/>
        <v>103.66666666666666</v>
      </c>
      <c r="P1631" s="11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3.2" x14ac:dyDescent="0.3">
      <c r="A1632" s="7">
        <v>1630</v>
      </c>
      <c r="B1632" s="8" t="s">
        <v>1631</v>
      </c>
      <c r="C1632" s="8" t="s">
        <v>5740</v>
      </c>
      <c r="D1632" s="13">
        <v>4000</v>
      </c>
      <c r="E1632" s="13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19">
        <f t="shared" si="150"/>
        <v>265.25</v>
      </c>
      <c r="P1632" s="11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3.2" x14ac:dyDescent="0.3">
      <c r="A1633" s="7">
        <v>1631</v>
      </c>
      <c r="B1633" s="8" t="s">
        <v>1632</v>
      </c>
      <c r="C1633" s="8" t="s">
        <v>5741</v>
      </c>
      <c r="D1633" s="13">
        <v>10000</v>
      </c>
      <c r="E1633" s="13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19">
        <f t="shared" si="150"/>
        <v>155.91</v>
      </c>
      <c r="P1633" s="11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3.2" x14ac:dyDescent="0.3">
      <c r="A1634" s="7">
        <v>1632</v>
      </c>
      <c r="B1634" s="8" t="s">
        <v>1633</v>
      </c>
      <c r="C1634" s="8" t="s">
        <v>5742</v>
      </c>
      <c r="D1634" s="13">
        <v>4000</v>
      </c>
      <c r="E1634" s="13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19">
        <f t="shared" si="150"/>
        <v>101.62500000000001</v>
      </c>
      <c r="P1634" s="11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3.2" x14ac:dyDescent="0.3">
      <c r="A1635" s="7">
        <v>1633</v>
      </c>
      <c r="B1635" s="8" t="s">
        <v>1634</v>
      </c>
      <c r="C1635" s="8" t="s">
        <v>5743</v>
      </c>
      <c r="D1635" s="13">
        <v>10000</v>
      </c>
      <c r="E1635" s="13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19">
        <f t="shared" si="150"/>
        <v>100</v>
      </c>
      <c r="P1635" s="11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28.8" x14ac:dyDescent="0.3">
      <c r="A1636" s="7">
        <v>1634</v>
      </c>
      <c r="B1636" s="8" t="s">
        <v>1635</v>
      </c>
      <c r="C1636" s="8" t="s">
        <v>5744</v>
      </c>
      <c r="D1636" s="13">
        <v>2000</v>
      </c>
      <c r="E1636" s="13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19">
        <f t="shared" si="150"/>
        <v>100.49999999999999</v>
      </c>
      <c r="P1636" s="11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43.2" x14ac:dyDescent="0.3">
      <c r="A1637" s="7">
        <v>1635</v>
      </c>
      <c r="B1637" s="8" t="s">
        <v>1636</v>
      </c>
      <c r="C1637" s="8" t="s">
        <v>5745</v>
      </c>
      <c r="D1637" s="13">
        <v>2000</v>
      </c>
      <c r="E1637" s="13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19">
        <f t="shared" si="150"/>
        <v>125.29999999999998</v>
      </c>
      <c r="P1637" s="11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3.2" x14ac:dyDescent="0.3">
      <c r="A1638" s="7">
        <v>1636</v>
      </c>
      <c r="B1638" s="8" t="s">
        <v>1637</v>
      </c>
      <c r="C1638" s="8" t="s">
        <v>5746</v>
      </c>
      <c r="D1638" s="13">
        <v>4500</v>
      </c>
      <c r="E1638" s="13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19">
        <f t="shared" si="150"/>
        <v>103.55555555555556</v>
      </c>
      <c r="P1638" s="11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3.2" x14ac:dyDescent="0.3">
      <c r="A1639" s="7">
        <v>1637</v>
      </c>
      <c r="B1639" s="8" t="s">
        <v>1638</v>
      </c>
      <c r="C1639" s="8" t="s">
        <v>5747</v>
      </c>
      <c r="D1639" s="13">
        <v>500</v>
      </c>
      <c r="E1639" s="13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19">
        <f t="shared" si="150"/>
        <v>103.8</v>
      </c>
      <c r="P1639" s="11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28.8" x14ac:dyDescent="0.3">
      <c r="A1640" s="7">
        <v>1638</v>
      </c>
      <c r="B1640" s="8" t="s">
        <v>1639</v>
      </c>
      <c r="C1640" s="8" t="s">
        <v>5748</v>
      </c>
      <c r="D1640" s="13">
        <v>1000</v>
      </c>
      <c r="E1640" s="13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19">
        <f t="shared" si="150"/>
        <v>105</v>
      </c>
      <c r="P1640" s="11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3.2" x14ac:dyDescent="0.3">
      <c r="A1641" s="7">
        <v>1639</v>
      </c>
      <c r="B1641" s="8" t="s">
        <v>1640</v>
      </c>
      <c r="C1641" s="8" t="s">
        <v>5749</v>
      </c>
      <c r="D1641" s="13">
        <v>1800</v>
      </c>
      <c r="E1641" s="13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19">
        <f t="shared" si="150"/>
        <v>100</v>
      </c>
      <c r="P1641" s="11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3.2" x14ac:dyDescent="0.3">
      <c r="A1642" s="7">
        <v>1640</v>
      </c>
      <c r="B1642" s="8" t="s">
        <v>1641</v>
      </c>
      <c r="C1642" s="8" t="s">
        <v>5750</v>
      </c>
      <c r="D1642" s="13">
        <v>400</v>
      </c>
      <c r="E1642" s="13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19">
        <f t="shared" si="150"/>
        <v>169.86</v>
      </c>
      <c r="P1642" s="11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28.8" x14ac:dyDescent="0.3">
      <c r="A1643" s="7">
        <v>1641</v>
      </c>
      <c r="B1643" s="8" t="s">
        <v>1642</v>
      </c>
      <c r="C1643" s="8" t="s">
        <v>5751</v>
      </c>
      <c r="D1643" s="13">
        <v>2500</v>
      </c>
      <c r="E1643" s="13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19">
        <f t="shared" si="150"/>
        <v>101.4</v>
      </c>
      <c r="P1643" s="11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3.2" x14ac:dyDescent="0.3">
      <c r="A1644" s="7">
        <v>1642</v>
      </c>
      <c r="B1644" s="8" t="s">
        <v>1643</v>
      </c>
      <c r="C1644" s="8" t="s">
        <v>5752</v>
      </c>
      <c r="D1644" s="13">
        <v>1200</v>
      </c>
      <c r="E1644" s="13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19">
        <f t="shared" si="150"/>
        <v>100</v>
      </c>
      <c r="P1644" s="11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28.8" x14ac:dyDescent="0.3">
      <c r="A1645" s="7">
        <v>1643</v>
      </c>
      <c r="B1645" s="8" t="s">
        <v>1644</v>
      </c>
      <c r="C1645" s="8" t="s">
        <v>5753</v>
      </c>
      <c r="D1645" s="13">
        <v>5000</v>
      </c>
      <c r="E1645" s="13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19">
        <f t="shared" si="150"/>
        <v>124.70000000000002</v>
      </c>
      <c r="P1645" s="11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3.2" x14ac:dyDescent="0.3">
      <c r="A1646" s="7">
        <v>1644</v>
      </c>
      <c r="B1646" s="8" t="s">
        <v>1645</v>
      </c>
      <c r="C1646" s="8" t="s">
        <v>5754</v>
      </c>
      <c r="D1646" s="13">
        <v>10000</v>
      </c>
      <c r="E1646" s="13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19">
        <f t="shared" si="150"/>
        <v>109.5</v>
      </c>
      <c r="P1646" s="11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3.2" x14ac:dyDescent="0.3">
      <c r="A1647" s="7">
        <v>1645</v>
      </c>
      <c r="B1647" s="8" t="s">
        <v>1646</v>
      </c>
      <c r="C1647" s="8" t="s">
        <v>5755</v>
      </c>
      <c r="D1647" s="13">
        <v>5000</v>
      </c>
      <c r="E1647" s="13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19">
        <f t="shared" si="150"/>
        <v>110.80000000000001</v>
      </c>
      <c r="P1647" s="11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43.2" x14ac:dyDescent="0.3">
      <c r="A1648" s="7">
        <v>1646</v>
      </c>
      <c r="B1648" s="8" t="s">
        <v>1647</v>
      </c>
      <c r="C1648" s="8" t="s">
        <v>5756</v>
      </c>
      <c r="D1648" s="13">
        <v>2000</v>
      </c>
      <c r="E1648" s="13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19">
        <f t="shared" si="150"/>
        <v>110.2</v>
      </c>
      <c r="P1648" s="11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3.2" x14ac:dyDescent="0.3">
      <c r="A1649" s="7">
        <v>1647</v>
      </c>
      <c r="B1649" s="8" t="s">
        <v>1648</v>
      </c>
      <c r="C1649" s="8" t="s">
        <v>5757</v>
      </c>
      <c r="D1649" s="13">
        <v>5000</v>
      </c>
      <c r="E1649" s="13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19">
        <f t="shared" si="150"/>
        <v>104.71999999999998</v>
      </c>
      <c r="P1649" s="11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3.2" x14ac:dyDescent="0.3">
      <c r="A1650" s="7">
        <v>1648</v>
      </c>
      <c r="B1650" s="8" t="s">
        <v>1649</v>
      </c>
      <c r="C1650" s="8" t="s">
        <v>5758</v>
      </c>
      <c r="D1650" s="13">
        <v>2300</v>
      </c>
      <c r="E1650" s="13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19">
        <f t="shared" si="150"/>
        <v>125.26086956521738</v>
      </c>
      <c r="P1650" s="11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3.2" x14ac:dyDescent="0.3">
      <c r="A1651" s="7">
        <v>1649</v>
      </c>
      <c r="B1651" s="8" t="s">
        <v>1650</v>
      </c>
      <c r="C1651" s="8" t="s">
        <v>5759</v>
      </c>
      <c r="D1651" s="13">
        <v>3800</v>
      </c>
      <c r="E1651" s="13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19">
        <f t="shared" si="150"/>
        <v>100.58763157894737</v>
      </c>
      <c r="P1651" s="11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28.8" x14ac:dyDescent="0.3">
      <c r="A1652" s="7">
        <v>1650</v>
      </c>
      <c r="B1652" s="8" t="s">
        <v>1651</v>
      </c>
      <c r="C1652" s="8" t="s">
        <v>5760</v>
      </c>
      <c r="D1652" s="13">
        <v>2000</v>
      </c>
      <c r="E1652" s="13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19">
        <f t="shared" si="150"/>
        <v>141.55000000000001</v>
      </c>
      <c r="P1652" s="11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3.2" x14ac:dyDescent="0.3">
      <c r="A1653" s="7">
        <v>1651</v>
      </c>
      <c r="B1653" s="8" t="s">
        <v>1652</v>
      </c>
      <c r="C1653" s="8" t="s">
        <v>5761</v>
      </c>
      <c r="D1653" s="13">
        <v>2000</v>
      </c>
      <c r="E1653" s="13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19">
        <f t="shared" si="150"/>
        <v>100.75</v>
      </c>
      <c r="P1653" s="11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3.2" x14ac:dyDescent="0.3">
      <c r="A1654" s="7">
        <v>1652</v>
      </c>
      <c r="B1654" s="8" t="s">
        <v>1653</v>
      </c>
      <c r="C1654" s="8" t="s">
        <v>5762</v>
      </c>
      <c r="D1654" s="13">
        <v>4500</v>
      </c>
      <c r="E1654" s="13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19">
        <f t="shared" si="150"/>
        <v>100.66666666666666</v>
      </c>
      <c r="P1654" s="11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3.2" x14ac:dyDescent="0.3">
      <c r="A1655" s="7">
        <v>1653</v>
      </c>
      <c r="B1655" s="8" t="s">
        <v>1654</v>
      </c>
      <c r="C1655" s="8" t="s">
        <v>5763</v>
      </c>
      <c r="D1655" s="13">
        <v>5000</v>
      </c>
      <c r="E1655" s="13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19">
        <f t="shared" si="150"/>
        <v>174.2304</v>
      </c>
      <c r="P1655" s="11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3.2" x14ac:dyDescent="0.3">
      <c r="A1656" s="7">
        <v>1654</v>
      </c>
      <c r="B1656" s="8" t="s">
        <v>1655</v>
      </c>
      <c r="C1656" s="8" t="s">
        <v>5764</v>
      </c>
      <c r="D1656" s="13">
        <v>1100</v>
      </c>
      <c r="E1656" s="13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19">
        <f t="shared" si="150"/>
        <v>119.90909090909089</v>
      </c>
      <c r="P1656" s="11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8.8" x14ac:dyDescent="0.3">
      <c r="A1657" s="7">
        <v>1655</v>
      </c>
      <c r="B1657" s="8" t="s">
        <v>1656</v>
      </c>
      <c r="C1657" s="8" t="s">
        <v>5765</v>
      </c>
      <c r="D1657" s="13">
        <v>1500</v>
      </c>
      <c r="E1657" s="13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19">
        <f t="shared" si="150"/>
        <v>142.86666666666667</v>
      </c>
      <c r="P1657" s="11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57.6" x14ac:dyDescent="0.3">
      <c r="A1658" s="7">
        <v>1656</v>
      </c>
      <c r="B1658" s="8" t="s">
        <v>1657</v>
      </c>
      <c r="C1658" s="8" t="s">
        <v>5766</v>
      </c>
      <c r="D1658" s="13">
        <v>7500</v>
      </c>
      <c r="E1658" s="13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19">
        <f t="shared" si="150"/>
        <v>100.33493333333334</v>
      </c>
      <c r="P1658" s="11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3.2" x14ac:dyDescent="0.3">
      <c r="A1659" s="7">
        <v>1657</v>
      </c>
      <c r="B1659" s="8" t="s">
        <v>1658</v>
      </c>
      <c r="C1659" s="8" t="s">
        <v>5767</v>
      </c>
      <c r="D1659" s="13">
        <v>25000</v>
      </c>
      <c r="E1659" s="13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19">
        <f t="shared" si="150"/>
        <v>104.93380000000001</v>
      </c>
      <c r="P1659" s="11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3.2" x14ac:dyDescent="0.3">
      <c r="A1660" s="7">
        <v>1658</v>
      </c>
      <c r="B1660" s="8" t="s">
        <v>1659</v>
      </c>
      <c r="C1660" s="8" t="s">
        <v>5768</v>
      </c>
      <c r="D1660" s="13">
        <v>6000</v>
      </c>
      <c r="E1660" s="13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19">
        <f t="shared" si="150"/>
        <v>132.23333333333335</v>
      </c>
      <c r="P1660" s="11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3.2" x14ac:dyDescent="0.3">
      <c r="A1661" s="7">
        <v>1659</v>
      </c>
      <c r="B1661" s="8" t="s">
        <v>1660</v>
      </c>
      <c r="C1661" s="8" t="s">
        <v>5769</v>
      </c>
      <c r="D1661" s="13">
        <v>500</v>
      </c>
      <c r="E1661" s="13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19">
        <f t="shared" si="150"/>
        <v>112.79999999999998</v>
      </c>
      <c r="P1661" s="11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43.2" x14ac:dyDescent="0.3">
      <c r="A1662" s="7">
        <v>1660</v>
      </c>
      <c r="B1662" s="8" t="s">
        <v>1661</v>
      </c>
      <c r="C1662" s="8" t="s">
        <v>5770</v>
      </c>
      <c r="D1662" s="13">
        <v>80</v>
      </c>
      <c r="E1662" s="13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19">
        <f t="shared" si="150"/>
        <v>1253.75</v>
      </c>
      <c r="P1662" s="11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57.6" x14ac:dyDescent="0.3">
      <c r="A1663" s="7">
        <v>1661</v>
      </c>
      <c r="B1663" s="8" t="s">
        <v>1662</v>
      </c>
      <c r="C1663" s="8" t="s">
        <v>5771</v>
      </c>
      <c r="D1663" s="13">
        <v>7900</v>
      </c>
      <c r="E1663" s="13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19">
        <f t="shared" si="150"/>
        <v>102.50632911392405</v>
      </c>
      <c r="P1663" s="11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3.2" x14ac:dyDescent="0.3">
      <c r="A1664" s="7">
        <v>1662</v>
      </c>
      <c r="B1664" s="8" t="s">
        <v>1663</v>
      </c>
      <c r="C1664" s="8" t="s">
        <v>5772</v>
      </c>
      <c r="D1664" s="13">
        <v>8000</v>
      </c>
      <c r="E1664" s="13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19">
        <f t="shared" si="150"/>
        <v>102.6375</v>
      </c>
      <c r="P1664" s="11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28.8" x14ac:dyDescent="0.3">
      <c r="A1665" s="7">
        <v>1663</v>
      </c>
      <c r="B1665" s="8" t="s">
        <v>1664</v>
      </c>
      <c r="C1665" s="8" t="s">
        <v>5773</v>
      </c>
      <c r="D1665" s="13">
        <v>1000</v>
      </c>
      <c r="E1665" s="13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19">
        <f t="shared" si="150"/>
        <v>108</v>
      </c>
      <c r="P1665" s="11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3.2" x14ac:dyDescent="0.3">
      <c r="A1666" s="7">
        <v>1664</v>
      </c>
      <c r="B1666" s="8" t="s">
        <v>1665</v>
      </c>
      <c r="C1666" s="8" t="s">
        <v>5774</v>
      </c>
      <c r="D1666" s="13">
        <v>2500</v>
      </c>
      <c r="E1666" s="13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19">
        <f t="shared" si="150"/>
        <v>122.40879999999999</v>
      </c>
      <c r="P1666" s="11">
        <f t="shared" si="151"/>
        <v>34.384494382022467</v>
      </c>
      <c r="Q1666" s="7" t="str">
        <f t="shared" si="152"/>
        <v>music</v>
      </c>
      <c r="R1666" s="7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3.2" x14ac:dyDescent="0.3">
      <c r="A1667" s="7">
        <v>1665</v>
      </c>
      <c r="B1667" s="8" t="s">
        <v>1666</v>
      </c>
      <c r="C1667" s="8" t="s">
        <v>5775</v>
      </c>
      <c r="D1667" s="13">
        <v>3500</v>
      </c>
      <c r="E1667" s="13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19">
        <f t="shared" ref="O1667:O1730" si="156">E1667/D1667*100</f>
        <v>119.45714285714286</v>
      </c>
      <c r="P1667" s="11">
        <f t="shared" ref="P1667:P1730" si="157">E1667/L1667</f>
        <v>44.956989247311824</v>
      </c>
      <c r="Q1667" s="7" t="str">
        <f t="shared" ref="Q1667:Q1730" si="158">LEFT(N1667, SEARCH("/",N1667,1)-1)</f>
        <v>music</v>
      </c>
      <c r="R1667" s="7" t="str">
        <f t="shared" ref="R1667:R1730" si="159">RIGHT(N1667,LEN(N1667)-SEARCH("/",N1667,1))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3.2" x14ac:dyDescent="0.3">
      <c r="A1668" s="7">
        <v>1666</v>
      </c>
      <c r="B1668" s="8" t="s">
        <v>1667</v>
      </c>
      <c r="C1668" s="8" t="s">
        <v>5776</v>
      </c>
      <c r="D1668" s="13">
        <v>2500</v>
      </c>
      <c r="E1668" s="13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19">
        <f t="shared" si="156"/>
        <v>160.88</v>
      </c>
      <c r="P1668" s="11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3.2" x14ac:dyDescent="0.3">
      <c r="A1669" s="7">
        <v>1667</v>
      </c>
      <c r="B1669" s="8" t="s">
        <v>1668</v>
      </c>
      <c r="C1669" s="8" t="s">
        <v>5777</v>
      </c>
      <c r="D1669" s="13">
        <v>3400</v>
      </c>
      <c r="E1669" s="13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19">
        <f t="shared" si="156"/>
        <v>126.85294117647059</v>
      </c>
      <c r="P1669" s="11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3.2" x14ac:dyDescent="0.3">
      <c r="A1670" s="7">
        <v>1668</v>
      </c>
      <c r="B1670" s="8" t="s">
        <v>1669</v>
      </c>
      <c r="C1670" s="8" t="s">
        <v>5778</v>
      </c>
      <c r="D1670" s="13">
        <v>8000</v>
      </c>
      <c r="E1670" s="13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19">
        <f t="shared" si="156"/>
        <v>102.6375</v>
      </c>
      <c r="P1670" s="11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3.2" x14ac:dyDescent="0.3">
      <c r="A1671" s="7">
        <v>1669</v>
      </c>
      <c r="B1671" s="8" t="s">
        <v>1670</v>
      </c>
      <c r="C1671" s="8" t="s">
        <v>5779</v>
      </c>
      <c r="D1671" s="13">
        <v>2000</v>
      </c>
      <c r="E1671" s="13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19">
        <f t="shared" si="156"/>
        <v>139.75</v>
      </c>
      <c r="P1671" s="11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57.6" x14ac:dyDescent="0.3">
      <c r="A1672" s="7">
        <v>1670</v>
      </c>
      <c r="B1672" s="8" t="s">
        <v>1671</v>
      </c>
      <c r="C1672" s="8" t="s">
        <v>5780</v>
      </c>
      <c r="D1672" s="13">
        <v>1000</v>
      </c>
      <c r="E1672" s="13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19">
        <f t="shared" si="156"/>
        <v>102.60000000000001</v>
      </c>
      <c r="P1672" s="11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28.8" x14ac:dyDescent="0.3">
      <c r="A1673" s="7">
        <v>1671</v>
      </c>
      <c r="B1673" s="8" t="s">
        <v>1672</v>
      </c>
      <c r="C1673" s="8" t="s">
        <v>5781</v>
      </c>
      <c r="D1673" s="13">
        <v>2000</v>
      </c>
      <c r="E1673" s="13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19">
        <f t="shared" si="156"/>
        <v>100.67349999999999</v>
      </c>
      <c r="P1673" s="11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28.8" x14ac:dyDescent="0.3">
      <c r="A1674" s="7">
        <v>1672</v>
      </c>
      <c r="B1674" s="8" t="s">
        <v>1673</v>
      </c>
      <c r="C1674" s="8" t="s">
        <v>5782</v>
      </c>
      <c r="D1674" s="13">
        <v>1700</v>
      </c>
      <c r="E1674" s="13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19">
        <f t="shared" si="156"/>
        <v>112.94117647058823</v>
      </c>
      <c r="P1674" s="11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3.2" x14ac:dyDescent="0.3">
      <c r="A1675" s="7">
        <v>1673</v>
      </c>
      <c r="B1675" s="8" t="s">
        <v>1674</v>
      </c>
      <c r="C1675" s="8" t="s">
        <v>5783</v>
      </c>
      <c r="D1675" s="13">
        <v>2100</v>
      </c>
      <c r="E1675" s="13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19">
        <f t="shared" si="156"/>
        <v>128.09523809523807</v>
      </c>
      <c r="P1675" s="11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3.2" x14ac:dyDescent="0.3">
      <c r="A1676" s="7">
        <v>1674</v>
      </c>
      <c r="B1676" s="8" t="s">
        <v>1675</v>
      </c>
      <c r="C1676" s="8" t="s">
        <v>5784</v>
      </c>
      <c r="D1676" s="13">
        <v>5000</v>
      </c>
      <c r="E1676" s="13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19">
        <f t="shared" si="156"/>
        <v>201.7</v>
      </c>
      <c r="P1676" s="11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28.8" x14ac:dyDescent="0.3">
      <c r="A1677" s="7">
        <v>1675</v>
      </c>
      <c r="B1677" s="8" t="s">
        <v>1676</v>
      </c>
      <c r="C1677" s="8" t="s">
        <v>5785</v>
      </c>
      <c r="D1677" s="13">
        <v>1000</v>
      </c>
      <c r="E1677" s="13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19">
        <f t="shared" si="156"/>
        <v>137.416</v>
      </c>
      <c r="P1677" s="11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8.8" x14ac:dyDescent="0.3">
      <c r="A1678" s="7">
        <v>1676</v>
      </c>
      <c r="B1678" s="8" t="s">
        <v>1677</v>
      </c>
      <c r="C1678" s="8" t="s">
        <v>5786</v>
      </c>
      <c r="D1678" s="13">
        <v>3000</v>
      </c>
      <c r="E1678" s="13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19">
        <f t="shared" si="156"/>
        <v>115.33333333333333</v>
      </c>
      <c r="P1678" s="11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3.2" x14ac:dyDescent="0.3">
      <c r="A1679" s="7">
        <v>1677</v>
      </c>
      <c r="B1679" s="8" t="s">
        <v>1678</v>
      </c>
      <c r="C1679" s="8" t="s">
        <v>5787</v>
      </c>
      <c r="D1679" s="13">
        <v>6000</v>
      </c>
      <c r="E1679" s="13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19">
        <f t="shared" si="156"/>
        <v>111.66666666666667</v>
      </c>
      <c r="P1679" s="11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28.8" x14ac:dyDescent="0.3">
      <c r="A1680" s="7">
        <v>1678</v>
      </c>
      <c r="B1680" s="8" t="s">
        <v>1679</v>
      </c>
      <c r="C1680" s="8" t="s">
        <v>5788</v>
      </c>
      <c r="D1680" s="13">
        <v>1500</v>
      </c>
      <c r="E1680" s="13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19">
        <f t="shared" si="156"/>
        <v>118.39999999999999</v>
      </c>
      <c r="P1680" s="11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57.6" x14ac:dyDescent="0.3">
      <c r="A1681" s="7">
        <v>1679</v>
      </c>
      <c r="B1681" s="8" t="s">
        <v>1680</v>
      </c>
      <c r="C1681" s="8" t="s">
        <v>5789</v>
      </c>
      <c r="D1681" s="13">
        <v>2000</v>
      </c>
      <c r="E1681" s="13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19">
        <f t="shared" si="156"/>
        <v>175</v>
      </c>
      <c r="P1681" s="11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28.8" x14ac:dyDescent="0.3">
      <c r="A1682" s="7">
        <v>1680</v>
      </c>
      <c r="B1682" s="8" t="s">
        <v>1681</v>
      </c>
      <c r="C1682" s="8" t="s">
        <v>5790</v>
      </c>
      <c r="D1682" s="13">
        <v>1000</v>
      </c>
      <c r="E1682" s="13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19">
        <f t="shared" si="156"/>
        <v>117.5</v>
      </c>
      <c r="P1682" s="11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3.2" x14ac:dyDescent="0.3">
      <c r="A1683" s="7">
        <v>1681</v>
      </c>
      <c r="B1683" s="8" t="s">
        <v>1682</v>
      </c>
      <c r="C1683" s="8" t="s">
        <v>5791</v>
      </c>
      <c r="D1683" s="13">
        <v>65000</v>
      </c>
      <c r="E1683" s="13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19">
        <f t="shared" si="156"/>
        <v>101.42212307692309</v>
      </c>
      <c r="P1683" s="11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28.8" x14ac:dyDescent="0.3">
      <c r="A1684" s="7">
        <v>1682</v>
      </c>
      <c r="B1684" s="8" t="s">
        <v>1683</v>
      </c>
      <c r="C1684" s="8" t="s">
        <v>5792</v>
      </c>
      <c r="D1684" s="13">
        <v>6000</v>
      </c>
      <c r="E1684" s="13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19">
        <f t="shared" si="156"/>
        <v>0</v>
      </c>
      <c r="P1684" s="11" t="e">
        <f t="shared" si="157"/>
        <v>#DIV/0!</v>
      </c>
      <c r="Q1684" s="7" t="str">
        <f t="shared" si="158"/>
        <v>music</v>
      </c>
      <c r="R1684" s="7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3.2" x14ac:dyDescent="0.3">
      <c r="A1685" s="7">
        <v>1683</v>
      </c>
      <c r="B1685" s="8" t="s">
        <v>1684</v>
      </c>
      <c r="C1685" s="8" t="s">
        <v>5793</v>
      </c>
      <c r="D1685" s="13">
        <v>3500</v>
      </c>
      <c r="E1685" s="13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19">
        <f t="shared" si="156"/>
        <v>21.714285714285715</v>
      </c>
      <c r="P1685" s="11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28.8" x14ac:dyDescent="0.3">
      <c r="A1686" s="7">
        <v>1684</v>
      </c>
      <c r="B1686" s="8" t="s">
        <v>1685</v>
      </c>
      <c r="C1686" s="8" t="s">
        <v>5794</v>
      </c>
      <c r="D1686" s="13">
        <v>8000</v>
      </c>
      <c r="E1686" s="13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19">
        <f t="shared" si="156"/>
        <v>109.125</v>
      </c>
      <c r="P1686" s="11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3.2" x14ac:dyDescent="0.3">
      <c r="A1687" s="7">
        <v>1685</v>
      </c>
      <c r="B1687" s="8" t="s">
        <v>1686</v>
      </c>
      <c r="C1687" s="8" t="s">
        <v>5795</v>
      </c>
      <c r="D1687" s="13">
        <v>350</v>
      </c>
      <c r="E1687" s="13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19">
        <f t="shared" si="156"/>
        <v>102.85714285714285</v>
      </c>
      <c r="P1687" s="11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3.2" x14ac:dyDescent="0.3">
      <c r="A1688" s="7">
        <v>1686</v>
      </c>
      <c r="B1688" s="8" t="s">
        <v>1687</v>
      </c>
      <c r="C1688" s="8" t="s">
        <v>5796</v>
      </c>
      <c r="D1688" s="13">
        <v>5000</v>
      </c>
      <c r="E1688" s="13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19">
        <f t="shared" si="156"/>
        <v>0.36</v>
      </c>
      <c r="P1688" s="11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3.2" x14ac:dyDescent="0.3">
      <c r="A1689" s="7">
        <v>1687</v>
      </c>
      <c r="B1689" s="8" t="s">
        <v>1688</v>
      </c>
      <c r="C1689" s="8" t="s">
        <v>5797</v>
      </c>
      <c r="D1689" s="13">
        <v>10000</v>
      </c>
      <c r="E1689" s="13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19">
        <f t="shared" si="156"/>
        <v>31.25</v>
      </c>
      <c r="P1689" s="11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43.2" x14ac:dyDescent="0.3">
      <c r="A1690" s="7">
        <v>1688</v>
      </c>
      <c r="B1690" s="8" t="s">
        <v>1689</v>
      </c>
      <c r="C1690" s="8" t="s">
        <v>5798</v>
      </c>
      <c r="D1690" s="13">
        <v>4000</v>
      </c>
      <c r="E1690" s="13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19">
        <f t="shared" si="156"/>
        <v>44.3</v>
      </c>
      <c r="P1690" s="11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x14ac:dyDescent="0.3">
      <c r="A1691" s="7">
        <v>1689</v>
      </c>
      <c r="B1691" s="8" t="s">
        <v>1690</v>
      </c>
      <c r="C1691" s="8" t="s">
        <v>5799</v>
      </c>
      <c r="D1691" s="13">
        <v>2400</v>
      </c>
      <c r="E1691" s="13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19">
        <f t="shared" si="156"/>
        <v>100</v>
      </c>
      <c r="P1691" s="11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3.2" x14ac:dyDescent="0.3">
      <c r="A1692" s="7">
        <v>1690</v>
      </c>
      <c r="B1692" s="8" t="s">
        <v>1691</v>
      </c>
      <c r="C1692" s="8" t="s">
        <v>5800</v>
      </c>
      <c r="D1692" s="13">
        <v>2500</v>
      </c>
      <c r="E1692" s="13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19">
        <f t="shared" si="156"/>
        <v>25.4</v>
      </c>
      <c r="P1692" s="11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3.2" x14ac:dyDescent="0.3">
      <c r="A1693" s="7">
        <v>1691</v>
      </c>
      <c r="B1693" s="8" t="s">
        <v>1692</v>
      </c>
      <c r="C1693" s="8" t="s">
        <v>5801</v>
      </c>
      <c r="D1693" s="13">
        <v>30000</v>
      </c>
      <c r="E1693" s="13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19">
        <f t="shared" si="156"/>
        <v>33.473333333333329</v>
      </c>
      <c r="P1693" s="11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3.2" x14ac:dyDescent="0.3">
      <c r="A1694" s="7">
        <v>1692</v>
      </c>
      <c r="B1694" s="8" t="s">
        <v>1693</v>
      </c>
      <c r="C1694" s="8" t="s">
        <v>5802</v>
      </c>
      <c r="D1694" s="13">
        <v>5000</v>
      </c>
      <c r="E1694" s="13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19">
        <f t="shared" si="156"/>
        <v>47.8</v>
      </c>
      <c r="P1694" s="11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3.2" x14ac:dyDescent="0.3">
      <c r="A1695" s="7">
        <v>1693</v>
      </c>
      <c r="B1695" s="8" t="s">
        <v>1694</v>
      </c>
      <c r="C1695" s="8" t="s">
        <v>5803</v>
      </c>
      <c r="D1695" s="13">
        <v>3000</v>
      </c>
      <c r="E1695" s="13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19">
        <f t="shared" si="156"/>
        <v>9.3333333333333339</v>
      </c>
      <c r="P1695" s="11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3.2" x14ac:dyDescent="0.3">
      <c r="A1696" s="7">
        <v>1694</v>
      </c>
      <c r="B1696" s="8" t="s">
        <v>1695</v>
      </c>
      <c r="C1696" s="8" t="s">
        <v>5804</v>
      </c>
      <c r="D1696" s="13">
        <v>10000</v>
      </c>
      <c r="E1696" s="13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19">
        <f t="shared" si="156"/>
        <v>0.05</v>
      </c>
      <c r="P1696" s="11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43.2" x14ac:dyDescent="0.3">
      <c r="A1697" s="7">
        <v>1695</v>
      </c>
      <c r="B1697" s="8" t="s">
        <v>1696</v>
      </c>
      <c r="C1697" s="8" t="s">
        <v>5805</v>
      </c>
      <c r="D1697" s="13">
        <v>12000</v>
      </c>
      <c r="E1697" s="13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19">
        <f t="shared" si="156"/>
        <v>11.708333333333334</v>
      </c>
      <c r="P1697" s="11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3.2" x14ac:dyDescent="0.3">
      <c r="A1698" s="7">
        <v>1696</v>
      </c>
      <c r="B1698" s="8" t="s">
        <v>1697</v>
      </c>
      <c r="C1698" s="8" t="s">
        <v>5806</v>
      </c>
      <c r="D1698" s="13">
        <v>300000</v>
      </c>
      <c r="E1698" s="13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19">
        <f t="shared" si="156"/>
        <v>0</v>
      </c>
      <c r="P1698" s="11" t="e">
        <f t="shared" si="157"/>
        <v>#DIV/0!</v>
      </c>
      <c r="Q1698" s="7" t="str">
        <f t="shared" si="158"/>
        <v>music</v>
      </c>
      <c r="R1698" s="7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3.2" x14ac:dyDescent="0.3">
      <c r="A1699" s="7">
        <v>1697</v>
      </c>
      <c r="B1699" s="8" t="s">
        <v>1698</v>
      </c>
      <c r="C1699" s="8" t="s">
        <v>5807</v>
      </c>
      <c r="D1699" s="13">
        <v>12500</v>
      </c>
      <c r="E1699" s="13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19">
        <f t="shared" si="156"/>
        <v>20.208000000000002</v>
      </c>
      <c r="P1699" s="11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2" x14ac:dyDescent="0.3">
      <c r="A1700" s="7">
        <v>1698</v>
      </c>
      <c r="B1700" s="8" t="s">
        <v>1699</v>
      </c>
      <c r="C1700" s="8" t="s">
        <v>5808</v>
      </c>
      <c r="D1700" s="13">
        <v>125000</v>
      </c>
      <c r="E1700" s="13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19">
        <f t="shared" si="156"/>
        <v>0</v>
      </c>
      <c r="P1700" s="11" t="e">
        <f t="shared" si="157"/>
        <v>#DIV/0!</v>
      </c>
      <c r="Q1700" s="7" t="str">
        <f t="shared" si="158"/>
        <v>music</v>
      </c>
      <c r="R1700" s="7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3.2" x14ac:dyDescent="0.3">
      <c r="A1701" s="7">
        <v>1699</v>
      </c>
      <c r="B1701" s="8" t="s">
        <v>1700</v>
      </c>
      <c r="C1701" s="8" t="s">
        <v>5809</v>
      </c>
      <c r="D1701" s="13">
        <v>5105</v>
      </c>
      <c r="E1701" s="13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19">
        <f t="shared" si="156"/>
        <v>4.2311459353574925</v>
      </c>
      <c r="P1701" s="11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3.2" x14ac:dyDescent="0.3">
      <c r="A1702" s="7">
        <v>1700</v>
      </c>
      <c r="B1702" s="8" t="s">
        <v>1701</v>
      </c>
      <c r="C1702" s="8" t="s">
        <v>5810</v>
      </c>
      <c r="D1702" s="13">
        <v>20000</v>
      </c>
      <c r="E1702" s="13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19">
        <f t="shared" si="156"/>
        <v>26.06</v>
      </c>
      <c r="P1702" s="11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3.2" x14ac:dyDescent="0.3">
      <c r="A1703" s="7">
        <v>1701</v>
      </c>
      <c r="B1703" s="8" t="s">
        <v>1702</v>
      </c>
      <c r="C1703" s="8" t="s">
        <v>5811</v>
      </c>
      <c r="D1703" s="13">
        <v>5050</v>
      </c>
      <c r="E1703" s="13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19">
        <f t="shared" si="156"/>
        <v>0.19801980198019803</v>
      </c>
      <c r="P1703" s="11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x14ac:dyDescent="0.3">
      <c r="A1704" s="7">
        <v>1702</v>
      </c>
      <c r="B1704" s="8" t="s">
        <v>1703</v>
      </c>
      <c r="C1704" s="8" t="s">
        <v>5812</v>
      </c>
      <c r="D1704" s="13">
        <v>16500</v>
      </c>
      <c r="E1704" s="13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19">
        <f t="shared" si="156"/>
        <v>6.0606060606060606E-3</v>
      </c>
      <c r="P1704" s="11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3.2" x14ac:dyDescent="0.3">
      <c r="A1705" s="7">
        <v>1703</v>
      </c>
      <c r="B1705" s="8" t="s">
        <v>1704</v>
      </c>
      <c r="C1705" s="8" t="s">
        <v>5813</v>
      </c>
      <c r="D1705" s="13">
        <v>5000</v>
      </c>
      <c r="E1705" s="13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19">
        <f t="shared" si="156"/>
        <v>1.02</v>
      </c>
      <c r="P1705" s="11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28.8" x14ac:dyDescent="0.3">
      <c r="A1706" s="7">
        <v>1704</v>
      </c>
      <c r="B1706" s="8" t="s">
        <v>1705</v>
      </c>
      <c r="C1706" s="8" t="s">
        <v>5814</v>
      </c>
      <c r="D1706" s="13">
        <v>2000</v>
      </c>
      <c r="E1706" s="13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19">
        <f t="shared" si="156"/>
        <v>65.100000000000009</v>
      </c>
      <c r="P1706" s="11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3.2" x14ac:dyDescent="0.3">
      <c r="A1707" s="7">
        <v>1705</v>
      </c>
      <c r="B1707" s="8" t="s">
        <v>1706</v>
      </c>
      <c r="C1707" s="8" t="s">
        <v>5815</v>
      </c>
      <c r="D1707" s="13">
        <v>2000</v>
      </c>
      <c r="E1707" s="13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19">
        <f t="shared" si="156"/>
        <v>0</v>
      </c>
      <c r="P1707" s="11" t="e">
        <f t="shared" si="157"/>
        <v>#DIV/0!</v>
      </c>
      <c r="Q1707" s="7" t="str">
        <f t="shared" si="158"/>
        <v>music</v>
      </c>
      <c r="R1707" s="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3.2" x14ac:dyDescent="0.3">
      <c r="A1708" s="7">
        <v>1706</v>
      </c>
      <c r="B1708" s="8" t="s">
        <v>1707</v>
      </c>
      <c r="C1708" s="8" t="s">
        <v>5816</v>
      </c>
      <c r="D1708" s="13">
        <v>5500</v>
      </c>
      <c r="E1708" s="13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19">
        <f t="shared" si="156"/>
        <v>0</v>
      </c>
      <c r="P1708" s="11" t="e">
        <f t="shared" si="157"/>
        <v>#DIV/0!</v>
      </c>
      <c r="Q1708" s="7" t="str">
        <f t="shared" si="158"/>
        <v>music</v>
      </c>
      <c r="R1708" s="7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3.2" x14ac:dyDescent="0.3">
      <c r="A1709" s="7">
        <v>1707</v>
      </c>
      <c r="B1709" s="8" t="s">
        <v>1708</v>
      </c>
      <c r="C1709" s="8" t="s">
        <v>5817</v>
      </c>
      <c r="D1709" s="13">
        <v>5000</v>
      </c>
      <c r="E1709" s="13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19">
        <f t="shared" si="156"/>
        <v>9.74</v>
      </c>
      <c r="P1709" s="11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43.2" x14ac:dyDescent="0.3">
      <c r="A1710" s="7">
        <v>1708</v>
      </c>
      <c r="B1710" s="8" t="s">
        <v>1709</v>
      </c>
      <c r="C1710" s="8" t="s">
        <v>5818</v>
      </c>
      <c r="D1710" s="13">
        <v>7000</v>
      </c>
      <c r="E1710" s="13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19">
        <f t="shared" si="156"/>
        <v>0</v>
      </c>
      <c r="P1710" s="11" t="e">
        <f t="shared" si="157"/>
        <v>#DIV/0!</v>
      </c>
      <c r="Q1710" s="7" t="str">
        <f t="shared" si="158"/>
        <v>music</v>
      </c>
      <c r="R1710" s="7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3.2" x14ac:dyDescent="0.3">
      <c r="A1711" s="7">
        <v>1709</v>
      </c>
      <c r="B1711" s="8" t="s">
        <v>1710</v>
      </c>
      <c r="C1711" s="8" t="s">
        <v>5819</v>
      </c>
      <c r="D1711" s="13">
        <v>1750</v>
      </c>
      <c r="E1711" s="13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19">
        <f t="shared" si="156"/>
        <v>4.8571428571428568</v>
      </c>
      <c r="P1711" s="11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28.8" x14ac:dyDescent="0.3">
      <c r="A1712" s="7">
        <v>1710</v>
      </c>
      <c r="B1712" s="8" t="s">
        <v>1711</v>
      </c>
      <c r="C1712" s="8" t="s">
        <v>5820</v>
      </c>
      <c r="D1712" s="13">
        <v>5000</v>
      </c>
      <c r="E1712" s="13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19">
        <f t="shared" si="156"/>
        <v>0.67999999999999994</v>
      </c>
      <c r="P1712" s="11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3.2" x14ac:dyDescent="0.3">
      <c r="A1713" s="7">
        <v>1711</v>
      </c>
      <c r="B1713" s="8" t="s">
        <v>1712</v>
      </c>
      <c r="C1713" s="8" t="s">
        <v>5821</v>
      </c>
      <c r="D1713" s="13">
        <v>10000</v>
      </c>
      <c r="E1713" s="13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19">
        <f t="shared" si="156"/>
        <v>10.5</v>
      </c>
      <c r="P1713" s="11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43.2" x14ac:dyDescent="0.3">
      <c r="A1714" s="7">
        <v>1712</v>
      </c>
      <c r="B1714" s="8" t="s">
        <v>1713</v>
      </c>
      <c r="C1714" s="8" t="s">
        <v>5822</v>
      </c>
      <c r="D1714" s="13">
        <v>5000</v>
      </c>
      <c r="E1714" s="13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19">
        <f t="shared" si="156"/>
        <v>0</v>
      </c>
      <c r="P1714" s="11" t="e">
        <f t="shared" si="157"/>
        <v>#DIV/0!</v>
      </c>
      <c r="Q1714" s="7" t="str">
        <f t="shared" si="158"/>
        <v>music</v>
      </c>
      <c r="R1714" s="7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43.2" x14ac:dyDescent="0.3">
      <c r="A1715" s="7">
        <v>1713</v>
      </c>
      <c r="B1715" s="8" t="s">
        <v>1714</v>
      </c>
      <c r="C1715" s="8" t="s">
        <v>5823</v>
      </c>
      <c r="D1715" s="13">
        <v>3000</v>
      </c>
      <c r="E1715" s="13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19">
        <f t="shared" si="156"/>
        <v>1.6666666666666667</v>
      </c>
      <c r="P1715" s="11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3.2" x14ac:dyDescent="0.3">
      <c r="A1716" s="7">
        <v>1714</v>
      </c>
      <c r="B1716" s="8" t="s">
        <v>1715</v>
      </c>
      <c r="C1716" s="8" t="s">
        <v>5824</v>
      </c>
      <c r="D1716" s="13">
        <v>25000</v>
      </c>
      <c r="E1716" s="13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19">
        <f t="shared" si="156"/>
        <v>7.8680000000000003</v>
      </c>
      <c r="P1716" s="11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3.2" x14ac:dyDescent="0.3">
      <c r="A1717" s="7">
        <v>1715</v>
      </c>
      <c r="B1717" s="8" t="s">
        <v>1716</v>
      </c>
      <c r="C1717" s="8" t="s">
        <v>5825</v>
      </c>
      <c r="D1717" s="13">
        <v>5000</v>
      </c>
      <c r="E1717" s="13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19">
        <f t="shared" si="156"/>
        <v>0.22</v>
      </c>
      <c r="P1717" s="11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3.2" x14ac:dyDescent="0.3">
      <c r="A1718" s="7">
        <v>1716</v>
      </c>
      <c r="B1718" s="8" t="s">
        <v>1717</v>
      </c>
      <c r="C1718" s="8" t="s">
        <v>5826</v>
      </c>
      <c r="D1718" s="13">
        <v>2000</v>
      </c>
      <c r="E1718" s="13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19">
        <f t="shared" si="156"/>
        <v>7.5</v>
      </c>
      <c r="P1718" s="11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3.2" x14ac:dyDescent="0.3">
      <c r="A1719" s="7">
        <v>1717</v>
      </c>
      <c r="B1719" s="8" t="s">
        <v>1718</v>
      </c>
      <c r="C1719" s="8" t="s">
        <v>5827</v>
      </c>
      <c r="D1719" s="13">
        <v>3265</v>
      </c>
      <c r="E1719" s="13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19">
        <f t="shared" si="156"/>
        <v>42.725880551301685</v>
      </c>
      <c r="P1719" s="11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3">
      <c r="A1720" s="7">
        <v>1718</v>
      </c>
      <c r="B1720" s="8" t="s">
        <v>1719</v>
      </c>
      <c r="C1720" s="8" t="s">
        <v>5828</v>
      </c>
      <c r="D1720" s="13">
        <v>35000</v>
      </c>
      <c r="E1720" s="13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19">
        <f t="shared" si="156"/>
        <v>0.2142857142857143</v>
      </c>
      <c r="P1720" s="11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3.2" x14ac:dyDescent="0.3">
      <c r="A1721" s="7">
        <v>1719</v>
      </c>
      <c r="B1721" s="8" t="s">
        <v>1720</v>
      </c>
      <c r="C1721" s="8" t="s">
        <v>5829</v>
      </c>
      <c r="D1721" s="13">
        <v>4000</v>
      </c>
      <c r="E1721" s="13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19">
        <f t="shared" si="156"/>
        <v>0.87500000000000011</v>
      </c>
      <c r="P1721" s="11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3.2" x14ac:dyDescent="0.3">
      <c r="A1722" s="7">
        <v>1720</v>
      </c>
      <c r="B1722" s="8" t="s">
        <v>1721</v>
      </c>
      <c r="C1722" s="8" t="s">
        <v>5830</v>
      </c>
      <c r="D1722" s="13">
        <v>4000</v>
      </c>
      <c r="E1722" s="13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19">
        <f t="shared" si="156"/>
        <v>5.625</v>
      </c>
      <c r="P1722" s="11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3.2" x14ac:dyDescent="0.3">
      <c r="A1723" s="7">
        <v>1721</v>
      </c>
      <c r="B1723" s="8" t="s">
        <v>1722</v>
      </c>
      <c r="C1723" s="8" t="s">
        <v>5831</v>
      </c>
      <c r="D1723" s="13">
        <v>5000</v>
      </c>
      <c r="E1723" s="13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19">
        <f t="shared" si="156"/>
        <v>0</v>
      </c>
      <c r="P1723" s="11" t="e">
        <f t="shared" si="157"/>
        <v>#DIV/0!</v>
      </c>
      <c r="Q1723" s="7" t="str">
        <f t="shared" si="158"/>
        <v>music</v>
      </c>
      <c r="R1723" s="7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3.2" x14ac:dyDescent="0.3">
      <c r="A1724" s="7">
        <v>1722</v>
      </c>
      <c r="B1724" s="8" t="s">
        <v>1723</v>
      </c>
      <c r="C1724" s="8" t="s">
        <v>5832</v>
      </c>
      <c r="D1724" s="13">
        <v>2880</v>
      </c>
      <c r="E1724" s="13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19">
        <f t="shared" si="156"/>
        <v>3.4722222222222224E-2</v>
      </c>
      <c r="P1724" s="11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43.2" x14ac:dyDescent="0.3">
      <c r="A1725" s="7">
        <v>1723</v>
      </c>
      <c r="B1725" s="8" t="s">
        <v>1724</v>
      </c>
      <c r="C1725" s="8" t="s">
        <v>5833</v>
      </c>
      <c r="D1725" s="13">
        <v>10000</v>
      </c>
      <c r="E1725" s="13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19">
        <f t="shared" si="156"/>
        <v>6.5</v>
      </c>
      <c r="P1725" s="11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3.2" x14ac:dyDescent="0.3">
      <c r="A1726" s="7">
        <v>1724</v>
      </c>
      <c r="B1726" s="8" t="s">
        <v>1725</v>
      </c>
      <c r="C1726" s="8" t="s">
        <v>5834</v>
      </c>
      <c r="D1726" s="13">
        <v>6000</v>
      </c>
      <c r="E1726" s="13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19">
        <f t="shared" si="156"/>
        <v>0.58333333333333337</v>
      </c>
      <c r="P1726" s="11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3.2" x14ac:dyDescent="0.3">
      <c r="A1727" s="7">
        <v>1725</v>
      </c>
      <c r="B1727" s="8" t="s">
        <v>1726</v>
      </c>
      <c r="C1727" s="8" t="s">
        <v>5835</v>
      </c>
      <c r="D1727" s="13">
        <v>5500</v>
      </c>
      <c r="E1727" s="13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19">
        <f t="shared" si="156"/>
        <v>10.181818181818182</v>
      </c>
      <c r="P1727" s="11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28.8" x14ac:dyDescent="0.3">
      <c r="A1728" s="7">
        <v>1726</v>
      </c>
      <c r="B1728" s="8" t="s">
        <v>1727</v>
      </c>
      <c r="C1728" s="8" t="s">
        <v>5836</v>
      </c>
      <c r="D1728" s="13">
        <v>6500</v>
      </c>
      <c r="E1728" s="13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19">
        <f t="shared" si="156"/>
        <v>33.784615384615385</v>
      </c>
      <c r="P1728" s="11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3.2" x14ac:dyDescent="0.3">
      <c r="A1729" s="7">
        <v>1727</v>
      </c>
      <c r="B1729" s="8" t="s">
        <v>1728</v>
      </c>
      <c r="C1729" s="8" t="s">
        <v>5837</v>
      </c>
      <c r="D1729" s="13">
        <v>3000</v>
      </c>
      <c r="E1729" s="13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19">
        <f t="shared" si="156"/>
        <v>3.3333333333333333E-2</v>
      </c>
      <c r="P1729" s="11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3.2" x14ac:dyDescent="0.3">
      <c r="A1730" s="7">
        <v>1728</v>
      </c>
      <c r="B1730" s="8" t="s">
        <v>1729</v>
      </c>
      <c r="C1730" s="8" t="s">
        <v>5838</v>
      </c>
      <c r="D1730" s="13">
        <v>1250</v>
      </c>
      <c r="E1730" s="13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19">
        <f t="shared" si="156"/>
        <v>68.400000000000006</v>
      </c>
      <c r="P1730" s="11">
        <f t="shared" si="157"/>
        <v>122.14285714285714</v>
      </c>
      <c r="Q1730" s="7" t="str">
        <f t="shared" si="158"/>
        <v>music</v>
      </c>
      <c r="R1730" s="7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3.2" x14ac:dyDescent="0.3">
      <c r="A1731" s="7">
        <v>1729</v>
      </c>
      <c r="B1731" s="8" t="s">
        <v>1730</v>
      </c>
      <c r="C1731" s="8" t="s">
        <v>5839</v>
      </c>
      <c r="D1731" s="13">
        <v>10000</v>
      </c>
      <c r="E1731" s="13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19">
        <f t="shared" ref="O1731:O1794" si="162">E1731/D1731*100</f>
        <v>0</v>
      </c>
      <c r="P1731" s="11" t="e">
        <f t="shared" ref="P1731:P1794" si="163">E1731/L1731</f>
        <v>#DIV/0!</v>
      </c>
      <c r="Q1731" s="7" t="str">
        <f t="shared" ref="Q1731:Q1794" si="164">LEFT(N1731, SEARCH("/",N1731,1)-1)</f>
        <v>music</v>
      </c>
      <c r="R1731" s="7" t="str">
        <f t="shared" ref="R1731:R1794" si="165">RIGHT(N1731,LEN(N1731)-SEARCH("/",N1731,1))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3.2" x14ac:dyDescent="0.3">
      <c r="A1732" s="7">
        <v>1730</v>
      </c>
      <c r="B1732" s="8" t="s">
        <v>1731</v>
      </c>
      <c r="C1732" s="8" t="s">
        <v>5840</v>
      </c>
      <c r="D1732" s="13">
        <v>3000</v>
      </c>
      <c r="E1732" s="13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19">
        <f t="shared" si="162"/>
        <v>0</v>
      </c>
      <c r="P1732" s="11" t="e">
        <f t="shared" si="163"/>
        <v>#DIV/0!</v>
      </c>
      <c r="Q1732" s="7" t="str">
        <f t="shared" si="164"/>
        <v>music</v>
      </c>
      <c r="R1732" s="7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28.8" x14ac:dyDescent="0.3">
      <c r="A1733" s="7">
        <v>1731</v>
      </c>
      <c r="B1733" s="8" t="s">
        <v>1732</v>
      </c>
      <c r="C1733" s="8" t="s">
        <v>5841</v>
      </c>
      <c r="D1733" s="13">
        <v>1000</v>
      </c>
      <c r="E1733" s="13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19">
        <f t="shared" si="162"/>
        <v>0</v>
      </c>
      <c r="P1733" s="11" t="e">
        <f t="shared" si="163"/>
        <v>#DIV/0!</v>
      </c>
      <c r="Q1733" s="7" t="str">
        <f t="shared" si="164"/>
        <v>music</v>
      </c>
      <c r="R1733" s="7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3.2" x14ac:dyDescent="0.3">
      <c r="A1734" s="7">
        <v>1732</v>
      </c>
      <c r="B1734" s="8" t="s">
        <v>1733</v>
      </c>
      <c r="C1734" s="8" t="s">
        <v>5842</v>
      </c>
      <c r="D1734" s="13">
        <v>4000</v>
      </c>
      <c r="E1734" s="13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19">
        <f t="shared" si="162"/>
        <v>0</v>
      </c>
      <c r="P1734" s="11" t="e">
        <f t="shared" si="163"/>
        <v>#DIV/0!</v>
      </c>
      <c r="Q1734" s="7" t="str">
        <f t="shared" si="164"/>
        <v>music</v>
      </c>
      <c r="R1734" s="7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3.2" x14ac:dyDescent="0.3">
      <c r="A1735" s="7">
        <v>1733</v>
      </c>
      <c r="B1735" s="8" t="s">
        <v>1734</v>
      </c>
      <c r="C1735" s="8" t="s">
        <v>5843</v>
      </c>
      <c r="D1735" s="13">
        <v>10000</v>
      </c>
      <c r="E1735" s="13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19">
        <f t="shared" si="162"/>
        <v>0</v>
      </c>
      <c r="P1735" s="11" t="e">
        <f t="shared" si="163"/>
        <v>#DIV/0!</v>
      </c>
      <c r="Q1735" s="7" t="str">
        <f t="shared" si="164"/>
        <v>music</v>
      </c>
      <c r="R1735" s="7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3.2" x14ac:dyDescent="0.3">
      <c r="A1736" s="7">
        <v>1734</v>
      </c>
      <c r="B1736" s="8" t="s">
        <v>1735</v>
      </c>
      <c r="C1736" s="8" t="s">
        <v>5844</v>
      </c>
      <c r="D1736" s="13">
        <v>4500</v>
      </c>
      <c r="E1736" s="13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19">
        <f t="shared" si="162"/>
        <v>2.2222222222222223E-2</v>
      </c>
      <c r="P1736" s="11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3.2" x14ac:dyDescent="0.3">
      <c r="A1737" s="7">
        <v>1735</v>
      </c>
      <c r="B1737" s="8" t="s">
        <v>1736</v>
      </c>
      <c r="C1737" s="8" t="s">
        <v>5845</v>
      </c>
      <c r="D1737" s="13">
        <v>1000</v>
      </c>
      <c r="E1737" s="13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19">
        <f t="shared" si="162"/>
        <v>11</v>
      </c>
      <c r="P1737" s="11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8.8" x14ac:dyDescent="0.3">
      <c r="A1738" s="7">
        <v>1736</v>
      </c>
      <c r="B1738" s="8" t="s">
        <v>1737</v>
      </c>
      <c r="C1738" s="8" t="s">
        <v>5846</v>
      </c>
      <c r="D1738" s="13">
        <v>3000</v>
      </c>
      <c r="E1738" s="13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19">
        <f t="shared" si="162"/>
        <v>0.73333333333333328</v>
      </c>
      <c r="P1738" s="11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3.2" x14ac:dyDescent="0.3">
      <c r="A1739" s="7">
        <v>1737</v>
      </c>
      <c r="B1739" s="8" t="s">
        <v>1738</v>
      </c>
      <c r="C1739" s="8" t="s">
        <v>5847</v>
      </c>
      <c r="D1739" s="13">
        <v>4000</v>
      </c>
      <c r="E1739" s="13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19">
        <f t="shared" si="162"/>
        <v>21.25</v>
      </c>
      <c r="P1739" s="11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28.8" x14ac:dyDescent="0.3">
      <c r="A1740" s="7">
        <v>1738</v>
      </c>
      <c r="B1740" s="8" t="s">
        <v>1739</v>
      </c>
      <c r="C1740" s="8" t="s">
        <v>5848</v>
      </c>
      <c r="D1740" s="13">
        <v>5000</v>
      </c>
      <c r="E1740" s="13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19">
        <f t="shared" si="162"/>
        <v>0.4</v>
      </c>
      <c r="P1740" s="11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3.2" x14ac:dyDescent="0.3">
      <c r="A1741" s="7">
        <v>1739</v>
      </c>
      <c r="B1741" s="8" t="s">
        <v>1740</v>
      </c>
      <c r="C1741" s="8" t="s">
        <v>5849</v>
      </c>
      <c r="D1741" s="13">
        <v>1000</v>
      </c>
      <c r="E1741" s="13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19">
        <f t="shared" si="162"/>
        <v>0.1</v>
      </c>
      <c r="P1741" s="11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3.2" x14ac:dyDescent="0.3">
      <c r="A1742" s="7">
        <v>1740</v>
      </c>
      <c r="B1742" s="8" t="s">
        <v>1741</v>
      </c>
      <c r="C1742" s="8" t="s">
        <v>5850</v>
      </c>
      <c r="D1742" s="13">
        <v>3000</v>
      </c>
      <c r="E1742" s="13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19">
        <f t="shared" si="162"/>
        <v>0</v>
      </c>
      <c r="P1742" s="11" t="e">
        <f t="shared" si="163"/>
        <v>#DIV/0!</v>
      </c>
      <c r="Q1742" s="7" t="str">
        <f t="shared" si="164"/>
        <v>music</v>
      </c>
      <c r="R1742" s="7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28.8" x14ac:dyDescent="0.3">
      <c r="A1743" s="7">
        <v>1741</v>
      </c>
      <c r="B1743" s="8" t="s">
        <v>1742</v>
      </c>
      <c r="C1743" s="8" t="s">
        <v>5851</v>
      </c>
      <c r="D1743" s="13">
        <v>1200</v>
      </c>
      <c r="E1743" s="13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19">
        <f t="shared" si="162"/>
        <v>110.83333333333334</v>
      </c>
      <c r="P1743" s="11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3.2" x14ac:dyDescent="0.3">
      <c r="A1744" s="7">
        <v>1742</v>
      </c>
      <c r="B1744" s="8" t="s">
        <v>1743</v>
      </c>
      <c r="C1744" s="8" t="s">
        <v>5852</v>
      </c>
      <c r="D1744" s="13">
        <v>2000</v>
      </c>
      <c r="E1744" s="13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19">
        <f t="shared" si="162"/>
        <v>108.74999999999999</v>
      </c>
      <c r="P1744" s="11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3.2" x14ac:dyDescent="0.3">
      <c r="A1745" s="7">
        <v>1743</v>
      </c>
      <c r="B1745" s="8" t="s">
        <v>1744</v>
      </c>
      <c r="C1745" s="8" t="s">
        <v>5853</v>
      </c>
      <c r="D1745" s="13">
        <v>6000</v>
      </c>
      <c r="E1745" s="13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19">
        <f t="shared" si="162"/>
        <v>100.41666666666667</v>
      </c>
      <c r="P1745" s="11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3.2" x14ac:dyDescent="0.3">
      <c r="A1746" s="7">
        <v>1744</v>
      </c>
      <c r="B1746" s="8" t="s">
        <v>1745</v>
      </c>
      <c r="C1746" s="8" t="s">
        <v>5854</v>
      </c>
      <c r="D1746" s="13">
        <v>5500</v>
      </c>
      <c r="E1746" s="13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19">
        <f t="shared" si="162"/>
        <v>118.45454545454545</v>
      </c>
      <c r="P1746" s="11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3.2" x14ac:dyDescent="0.3">
      <c r="A1747" s="7">
        <v>1745</v>
      </c>
      <c r="B1747" s="8" t="s">
        <v>1746</v>
      </c>
      <c r="C1747" s="8" t="s">
        <v>5855</v>
      </c>
      <c r="D1747" s="13">
        <v>7000</v>
      </c>
      <c r="E1747" s="13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19">
        <f t="shared" si="162"/>
        <v>114.01428571428571</v>
      </c>
      <c r="P1747" s="11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43.2" x14ac:dyDescent="0.3">
      <c r="A1748" s="7">
        <v>1746</v>
      </c>
      <c r="B1748" s="8" t="s">
        <v>1747</v>
      </c>
      <c r="C1748" s="8" t="s">
        <v>5856</v>
      </c>
      <c r="D1748" s="13">
        <v>15000</v>
      </c>
      <c r="E1748" s="13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19">
        <f t="shared" si="162"/>
        <v>148.10000000000002</v>
      </c>
      <c r="P1748" s="11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3.2" x14ac:dyDescent="0.3">
      <c r="A1749" s="7">
        <v>1747</v>
      </c>
      <c r="B1749" s="8" t="s">
        <v>1748</v>
      </c>
      <c r="C1749" s="8" t="s">
        <v>5857</v>
      </c>
      <c r="D1749" s="13">
        <v>9000</v>
      </c>
      <c r="E1749" s="13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19">
        <f t="shared" si="162"/>
        <v>104.95555555555556</v>
      </c>
      <c r="P1749" s="11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28.8" x14ac:dyDescent="0.3">
      <c r="A1750" s="7">
        <v>1748</v>
      </c>
      <c r="B1750" s="8" t="s">
        <v>1749</v>
      </c>
      <c r="C1750" s="8" t="s">
        <v>5858</v>
      </c>
      <c r="D1750" s="13">
        <v>50000</v>
      </c>
      <c r="E1750" s="13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19">
        <f t="shared" si="162"/>
        <v>129.94800000000001</v>
      </c>
      <c r="P1750" s="11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8.8" x14ac:dyDescent="0.3">
      <c r="A1751" s="7">
        <v>1749</v>
      </c>
      <c r="B1751" s="8" t="s">
        <v>1750</v>
      </c>
      <c r="C1751" s="8" t="s">
        <v>5859</v>
      </c>
      <c r="D1751" s="13">
        <v>10050</v>
      </c>
      <c r="E1751" s="13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19">
        <f t="shared" si="162"/>
        <v>123.48756218905473</v>
      </c>
      <c r="P1751" s="11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3.2" x14ac:dyDescent="0.3">
      <c r="A1752" s="7">
        <v>1750</v>
      </c>
      <c r="B1752" s="8" t="s">
        <v>1751</v>
      </c>
      <c r="C1752" s="8" t="s">
        <v>5860</v>
      </c>
      <c r="D1752" s="13">
        <v>5000</v>
      </c>
      <c r="E1752" s="13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19">
        <f t="shared" si="162"/>
        <v>201.62</v>
      </c>
      <c r="P1752" s="11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28.8" x14ac:dyDescent="0.3">
      <c r="A1753" s="7">
        <v>1751</v>
      </c>
      <c r="B1753" s="8" t="s">
        <v>1752</v>
      </c>
      <c r="C1753" s="8" t="s">
        <v>5861</v>
      </c>
      <c r="D1753" s="13">
        <v>10000</v>
      </c>
      <c r="E1753" s="13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19">
        <f t="shared" si="162"/>
        <v>102.89999999999999</v>
      </c>
      <c r="P1753" s="11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28.8" x14ac:dyDescent="0.3">
      <c r="A1754" s="7">
        <v>1752</v>
      </c>
      <c r="B1754" s="8" t="s">
        <v>1753</v>
      </c>
      <c r="C1754" s="8" t="s">
        <v>5862</v>
      </c>
      <c r="D1754" s="13">
        <v>1200</v>
      </c>
      <c r="E1754" s="13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19">
        <f t="shared" si="162"/>
        <v>260.16666666666663</v>
      </c>
      <c r="P1754" s="11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3.2" x14ac:dyDescent="0.3">
      <c r="A1755" s="7">
        <v>1753</v>
      </c>
      <c r="B1755" s="8" t="s">
        <v>1754</v>
      </c>
      <c r="C1755" s="8" t="s">
        <v>5863</v>
      </c>
      <c r="D1755" s="13">
        <v>15000</v>
      </c>
      <c r="E1755" s="13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19">
        <f t="shared" si="162"/>
        <v>108</v>
      </c>
      <c r="P1755" s="11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3.2" x14ac:dyDescent="0.3">
      <c r="A1756" s="7">
        <v>1754</v>
      </c>
      <c r="B1756" s="8" t="s">
        <v>1755</v>
      </c>
      <c r="C1756" s="8" t="s">
        <v>5864</v>
      </c>
      <c r="D1756" s="13">
        <v>8500</v>
      </c>
      <c r="E1756" s="13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19">
        <f t="shared" si="162"/>
        <v>110.52941176470587</v>
      </c>
      <c r="P1756" s="11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3.2" x14ac:dyDescent="0.3">
      <c r="A1757" s="7">
        <v>1755</v>
      </c>
      <c r="B1757" s="8" t="s">
        <v>1756</v>
      </c>
      <c r="C1757" s="8" t="s">
        <v>5865</v>
      </c>
      <c r="D1757" s="13">
        <v>25</v>
      </c>
      <c r="E1757" s="13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19">
        <f t="shared" si="162"/>
        <v>120</v>
      </c>
      <c r="P1757" s="11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3.2" x14ac:dyDescent="0.3">
      <c r="A1758" s="7">
        <v>1756</v>
      </c>
      <c r="B1758" s="8" t="s">
        <v>1757</v>
      </c>
      <c r="C1758" s="8" t="s">
        <v>5866</v>
      </c>
      <c r="D1758" s="13">
        <v>5500</v>
      </c>
      <c r="E1758" s="13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19">
        <f t="shared" si="162"/>
        <v>102.82909090909091</v>
      </c>
      <c r="P1758" s="11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28.8" x14ac:dyDescent="0.3">
      <c r="A1759" s="7">
        <v>1757</v>
      </c>
      <c r="B1759" s="8" t="s">
        <v>1758</v>
      </c>
      <c r="C1759" s="8" t="s">
        <v>5867</v>
      </c>
      <c r="D1759" s="13">
        <v>5000</v>
      </c>
      <c r="E1759" s="13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19">
        <f t="shared" si="162"/>
        <v>115.99999999999999</v>
      </c>
      <c r="P1759" s="11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43.2" x14ac:dyDescent="0.3">
      <c r="A1760" s="7">
        <v>1758</v>
      </c>
      <c r="B1760" s="8" t="s">
        <v>1759</v>
      </c>
      <c r="C1760" s="8" t="s">
        <v>5868</v>
      </c>
      <c r="D1760" s="13">
        <v>1000</v>
      </c>
      <c r="E1760" s="13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19">
        <f t="shared" si="162"/>
        <v>114.7</v>
      </c>
      <c r="P1760" s="11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28.8" x14ac:dyDescent="0.3">
      <c r="A1761" s="7">
        <v>1759</v>
      </c>
      <c r="B1761" s="8" t="s">
        <v>1760</v>
      </c>
      <c r="C1761" s="8" t="s">
        <v>5869</v>
      </c>
      <c r="D1761" s="13">
        <v>5000</v>
      </c>
      <c r="E1761" s="13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19">
        <f t="shared" si="162"/>
        <v>106.60000000000001</v>
      </c>
      <c r="P1761" s="11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3.2" x14ac:dyDescent="0.3">
      <c r="A1762" s="7">
        <v>1760</v>
      </c>
      <c r="B1762" s="8" t="s">
        <v>1761</v>
      </c>
      <c r="C1762" s="8" t="s">
        <v>5870</v>
      </c>
      <c r="D1762" s="13">
        <v>5000</v>
      </c>
      <c r="E1762" s="13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19">
        <f t="shared" si="162"/>
        <v>165.44</v>
      </c>
      <c r="P1762" s="11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28.8" x14ac:dyDescent="0.3">
      <c r="A1763" s="7">
        <v>1761</v>
      </c>
      <c r="B1763" s="8" t="s">
        <v>1762</v>
      </c>
      <c r="C1763" s="8" t="s">
        <v>5871</v>
      </c>
      <c r="D1763" s="13">
        <v>100</v>
      </c>
      <c r="E1763" s="13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19">
        <f t="shared" si="162"/>
        <v>155</v>
      </c>
      <c r="P1763" s="11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x14ac:dyDescent="0.3">
      <c r="A1764" s="7">
        <v>1762</v>
      </c>
      <c r="B1764" s="8" t="s">
        <v>1763</v>
      </c>
      <c r="C1764" s="8" t="s">
        <v>5872</v>
      </c>
      <c r="D1764" s="13">
        <v>100</v>
      </c>
      <c r="E1764" s="13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19">
        <f t="shared" si="162"/>
        <v>885</v>
      </c>
      <c r="P1764" s="11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43.2" x14ac:dyDescent="0.3">
      <c r="A1765" s="7">
        <v>1763</v>
      </c>
      <c r="B1765" s="8" t="s">
        <v>1764</v>
      </c>
      <c r="C1765" s="8" t="s">
        <v>5873</v>
      </c>
      <c r="D1765" s="13">
        <v>12000</v>
      </c>
      <c r="E1765" s="13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19">
        <f t="shared" si="162"/>
        <v>101.90833333333333</v>
      </c>
      <c r="P1765" s="11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3.2" x14ac:dyDescent="0.3">
      <c r="A1766" s="7">
        <v>1764</v>
      </c>
      <c r="B1766" s="8" t="s">
        <v>1765</v>
      </c>
      <c r="C1766" s="8" t="s">
        <v>5874</v>
      </c>
      <c r="D1766" s="13">
        <v>11000</v>
      </c>
      <c r="E1766" s="13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19">
        <f t="shared" si="162"/>
        <v>19.600000000000001</v>
      </c>
      <c r="P1766" s="11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3.2" x14ac:dyDescent="0.3">
      <c r="A1767" s="7">
        <v>1765</v>
      </c>
      <c r="B1767" s="8" t="s">
        <v>1766</v>
      </c>
      <c r="C1767" s="8" t="s">
        <v>5875</v>
      </c>
      <c r="D1767" s="13">
        <v>12500</v>
      </c>
      <c r="E1767" s="13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19">
        <f t="shared" si="162"/>
        <v>59.467839999999995</v>
      </c>
      <c r="P1767" s="11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28.8" x14ac:dyDescent="0.3">
      <c r="A1768" s="7">
        <v>1766</v>
      </c>
      <c r="B1768" s="8" t="s">
        <v>1767</v>
      </c>
      <c r="C1768" s="8" t="s">
        <v>5876</v>
      </c>
      <c r="D1768" s="13">
        <v>1500</v>
      </c>
      <c r="E1768" s="13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19">
        <f t="shared" si="162"/>
        <v>0</v>
      </c>
      <c r="P1768" s="11" t="e">
        <f t="shared" si="163"/>
        <v>#DIV/0!</v>
      </c>
      <c r="Q1768" s="7" t="str">
        <f t="shared" si="164"/>
        <v>photography</v>
      </c>
      <c r="R1768" s="7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8.8" x14ac:dyDescent="0.3">
      <c r="A1769" s="7">
        <v>1767</v>
      </c>
      <c r="B1769" s="8" t="s">
        <v>1768</v>
      </c>
      <c r="C1769" s="8" t="s">
        <v>5877</v>
      </c>
      <c r="D1769" s="13">
        <v>5000</v>
      </c>
      <c r="E1769" s="13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19">
        <f t="shared" si="162"/>
        <v>45.72</v>
      </c>
      <c r="P1769" s="11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3.2" x14ac:dyDescent="0.3">
      <c r="A1770" s="7">
        <v>1768</v>
      </c>
      <c r="B1770" s="8" t="s">
        <v>1769</v>
      </c>
      <c r="C1770" s="8" t="s">
        <v>5878</v>
      </c>
      <c r="D1770" s="13">
        <v>5000</v>
      </c>
      <c r="E1770" s="13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19">
        <f t="shared" si="162"/>
        <v>3.74</v>
      </c>
      <c r="P1770" s="11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3.2" x14ac:dyDescent="0.3">
      <c r="A1771" s="7">
        <v>1769</v>
      </c>
      <c r="B1771" s="8" t="s">
        <v>1770</v>
      </c>
      <c r="C1771" s="8" t="s">
        <v>5879</v>
      </c>
      <c r="D1771" s="13">
        <v>40000</v>
      </c>
      <c r="E1771" s="13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19">
        <f t="shared" si="162"/>
        <v>2.7025000000000001</v>
      </c>
      <c r="P1771" s="11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3.2" x14ac:dyDescent="0.3">
      <c r="A1772" s="7">
        <v>1770</v>
      </c>
      <c r="B1772" s="8" t="s">
        <v>1771</v>
      </c>
      <c r="C1772" s="8" t="s">
        <v>5880</v>
      </c>
      <c r="D1772" s="13">
        <v>24500</v>
      </c>
      <c r="E1772" s="13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19">
        <f t="shared" si="162"/>
        <v>56.51428571428572</v>
      </c>
      <c r="P1772" s="11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3.2" x14ac:dyDescent="0.3">
      <c r="A1773" s="7">
        <v>1771</v>
      </c>
      <c r="B1773" s="8" t="s">
        <v>1772</v>
      </c>
      <c r="C1773" s="8" t="s">
        <v>5881</v>
      </c>
      <c r="D1773" s="13">
        <v>4200</v>
      </c>
      <c r="E1773" s="13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19">
        <f t="shared" si="162"/>
        <v>21.30952380952381</v>
      </c>
      <c r="P1773" s="11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28.8" x14ac:dyDescent="0.3">
      <c r="A1774" s="7">
        <v>1772</v>
      </c>
      <c r="B1774" s="8" t="s">
        <v>1773</v>
      </c>
      <c r="C1774" s="8" t="s">
        <v>5882</v>
      </c>
      <c r="D1774" s="13">
        <v>5500</v>
      </c>
      <c r="E1774" s="13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19">
        <f t="shared" si="162"/>
        <v>15.6</v>
      </c>
      <c r="P1774" s="11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3.2" x14ac:dyDescent="0.3">
      <c r="A1775" s="7">
        <v>1773</v>
      </c>
      <c r="B1775" s="8" t="s">
        <v>1774</v>
      </c>
      <c r="C1775" s="8" t="s">
        <v>5883</v>
      </c>
      <c r="D1775" s="13">
        <v>30000</v>
      </c>
      <c r="E1775" s="13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19">
        <f t="shared" si="162"/>
        <v>6.2566666666666677</v>
      </c>
      <c r="P1775" s="11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3.2" x14ac:dyDescent="0.3">
      <c r="A1776" s="7">
        <v>1774</v>
      </c>
      <c r="B1776" s="8" t="s">
        <v>1775</v>
      </c>
      <c r="C1776" s="8" t="s">
        <v>5884</v>
      </c>
      <c r="D1776" s="13">
        <v>2500</v>
      </c>
      <c r="E1776" s="13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19">
        <f t="shared" si="162"/>
        <v>45.92</v>
      </c>
      <c r="P1776" s="11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3.2" x14ac:dyDescent="0.3">
      <c r="A1777" s="7">
        <v>1775</v>
      </c>
      <c r="B1777" s="8" t="s">
        <v>1776</v>
      </c>
      <c r="C1777" s="8" t="s">
        <v>5885</v>
      </c>
      <c r="D1777" s="13">
        <v>32500</v>
      </c>
      <c r="E1777" s="13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19">
        <f t="shared" si="162"/>
        <v>65.101538461538468</v>
      </c>
      <c r="P1777" s="11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3.2" x14ac:dyDescent="0.3">
      <c r="A1778" s="7">
        <v>1776</v>
      </c>
      <c r="B1778" s="8" t="s">
        <v>1777</v>
      </c>
      <c r="C1778" s="8" t="s">
        <v>5886</v>
      </c>
      <c r="D1778" s="13">
        <v>5000</v>
      </c>
      <c r="E1778" s="13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19">
        <f t="shared" si="162"/>
        <v>6.7</v>
      </c>
      <c r="P1778" s="11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3.2" x14ac:dyDescent="0.3">
      <c r="A1779" s="7">
        <v>1777</v>
      </c>
      <c r="B1779" s="8" t="s">
        <v>1778</v>
      </c>
      <c r="C1779" s="8" t="s">
        <v>5887</v>
      </c>
      <c r="D1779" s="13">
        <v>4800</v>
      </c>
      <c r="E1779" s="13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19">
        <f t="shared" si="162"/>
        <v>13.5625</v>
      </c>
      <c r="P1779" s="11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3.2" x14ac:dyDescent="0.3">
      <c r="A1780" s="7">
        <v>1778</v>
      </c>
      <c r="B1780" s="8" t="s">
        <v>1779</v>
      </c>
      <c r="C1780" s="8" t="s">
        <v>5888</v>
      </c>
      <c r="D1780" s="13">
        <v>50000</v>
      </c>
      <c r="E1780" s="13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19">
        <f t="shared" si="162"/>
        <v>1.9900000000000002</v>
      </c>
      <c r="P1780" s="11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3.2" x14ac:dyDescent="0.3">
      <c r="A1781" s="7">
        <v>1779</v>
      </c>
      <c r="B1781" s="8" t="s">
        <v>1780</v>
      </c>
      <c r="C1781" s="8" t="s">
        <v>5889</v>
      </c>
      <c r="D1781" s="13">
        <v>11000</v>
      </c>
      <c r="E1781" s="13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19">
        <f t="shared" si="162"/>
        <v>36.236363636363642</v>
      </c>
      <c r="P1781" s="11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3.2" x14ac:dyDescent="0.3">
      <c r="A1782" s="7">
        <v>1780</v>
      </c>
      <c r="B1782" s="8" t="s">
        <v>1781</v>
      </c>
      <c r="C1782" s="8" t="s">
        <v>5890</v>
      </c>
      <c r="D1782" s="13">
        <v>30000</v>
      </c>
      <c r="E1782" s="13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19">
        <f t="shared" si="162"/>
        <v>39.743333333333339</v>
      </c>
      <c r="P1782" s="11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3.2" x14ac:dyDescent="0.3">
      <c r="A1783" s="7">
        <v>1781</v>
      </c>
      <c r="B1783" s="8" t="s">
        <v>1782</v>
      </c>
      <c r="C1783" s="8" t="s">
        <v>5891</v>
      </c>
      <c r="D1783" s="13">
        <v>5500</v>
      </c>
      <c r="E1783" s="13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19">
        <f t="shared" si="162"/>
        <v>25.763636363636365</v>
      </c>
      <c r="P1783" s="11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43.2" x14ac:dyDescent="0.3">
      <c r="A1784" s="7">
        <v>1782</v>
      </c>
      <c r="B1784" s="8" t="s">
        <v>1783</v>
      </c>
      <c r="C1784" s="8" t="s">
        <v>5892</v>
      </c>
      <c r="D1784" s="13">
        <v>35000</v>
      </c>
      <c r="E1784" s="13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19">
        <f t="shared" si="162"/>
        <v>15.491428571428573</v>
      </c>
      <c r="P1784" s="11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3.2" x14ac:dyDescent="0.3">
      <c r="A1785" s="7">
        <v>1783</v>
      </c>
      <c r="B1785" s="8" t="s">
        <v>1784</v>
      </c>
      <c r="C1785" s="8" t="s">
        <v>5893</v>
      </c>
      <c r="D1785" s="13">
        <v>40000</v>
      </c>
      <c r="E1785" s="13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19">
        <f t="shared" si="162"/>
        <v>23.692499999999999</v>
      </c>
      <c r="P1785" s="11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3.2" x14ac:dyDescent="0.3">
      <c r="A1786" s="7">
        <v>1784</v>
      </c>
      <c r="B1786" s="8" t="s">
        <v>1785</v>
      </c>
      <c r="C1786" s="8" t="s">
        <v>5894</v>
      </c>
      <c r="D1786" s="13">
        <v>5000</v>
      </c>
      <c r="E1786" s="13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19">
        <f t="shared" si="162"/>
        <v>39.76</v>
      </c>
      <c r="P1786" s="11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3.2" x14ac:dyDescent="0.3">
      <c r="A1787" s="7">
        <v>1785</v>
      </c>
      <c r="B1787" s="8" t="s">
        <v>1786</v>
      </c>
      <c r="C1787" s="8" t="s">
        <v>5895</v>
      </c>
      <c r="D1787" s="13">
        <v>24000</v>
      </c>
      <c r="E1787" s="13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19">
        <f t="shared" si="162"/>
        <v>20.220833333333331</v>
      </c>
      <c r="P1787" s="11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3.2" x14ac:dyDescent="0.3">
      <c r="A1788" s="7">
        <v>1786</v>
      </c>
      <c r="B1788" s="8" t="s">
        <v>1787</v>
      </c>
      <c r="C1788" s="8" t="s">
        <v>5896</v>
      </c>
      <c r="D1788" s="13">
        <v>1900</v>
      </c>
      <c r="E1788" s="13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19">
        <f t="shared" si="162"/>
        <v>47.631578947368418</v>
      </c>
      <c r="P1788" s="11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3.2" x14ac:dyDescent="0.3">
      <c r="A1789" s="7">
        <v>1787</v>
      </c>
      <c r="B1789" s="8" t="s">
        <v>1788</v>
      </c>
      <c r="C1789" s="8" t="s">
        <v>5897</v>
      </c>
      <c r="D1789" s="13">
        <v>10000</v>
      </c>
      <c r="E1789" s="13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19">
        <f t="shared" si="162"/>
        <v>15.329999999999998</v>
      </c>
      <c r="P1789" s="11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3.2" x14ac:dyDescent="0.3">
      <c r="A1790" s="7">
        <v>1788</v>
      </c>
      <c r="B1790" s="8" t="s">
        <v>1789</v>
      </c>
      <c r="C1790" s="8" t="s">
        <v>5898</v>
      </c>
      <c r="D1790" s="13">
        <v>5500</v>
      </c>
      <c r="E1790" s="13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19">
        <f t="shared" si="162"/>
        <v>1.3818181818181818</v>
      </c>
      <c r="P1790" s="11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3.2" x14ac:dyDescent="0.3">
      <c r="A1791" s="7">
        <v>1789</v>
      </c>
      <c r="B1791" s="8" t="s">
        <v>1790</v>
      </c>
      <c r="C1791" s="8" t="s">
        <v>5899</v>
      </c>
      <c r="D1791" s="13">
        <v>8000</v>
      </c>
      <c r="E1791" s="13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19">
        <f t="shared" si="162"/>
        <v>0.5</v>
      </c>
      <c r="P1791" s="11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3.2" x14ac:dyDescent="0.3">
      <c r="A1792" s="7">
        <v>1790</v>
      </c>
      <c r="B1792" s="8" t="s">
        <v>1791</v>
      </c>
      <c r="C1792" s="8" t="s">
        <v>5900</v>
      </c>
      <c r="D1792" s="13">
        <v>33000</v>
      </c>
      <c r="E1792" s="13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19">
        <f t="shared" si="162"/>
        <v>4.957575757575758</v>
      </c>
      <c r="P1792" s="11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8.8" x14ac:dyDescent="0.3">
      <c r="A1793" s="7">
        <v>1791</v>
      </c>
      <c r="B1793" s="8" t="s">
        <v>1792</v>
      </c>
      <c r="C1793" s="8" t="s">
        <v>5901</v>
      </c>
      <c r="D1793" s="13">
        <v>3000</v>
      </c>
      <c r="E1793" s="13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19">
        <f t="shared" si="162"/>
        <v>3.5666666666666664</v>
      </c>
      <c r="P1793" s="11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8.8" x14ac:dyDescent="0.3">
      <c r="A1794" s="7">
        <v>1792</v>
      </c>
      <c r="B1794" s="8" t="s">
        <v>1793</v>
      </c>
      <c r="C1794" s="8" t="s">
        <v>5902</v>
      </c>
      <c r="D1794" s="13">
        <v>25000</v>
      </c>
      <c r="E1794" s="13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19">
        <f t="shared" si="162"/>
        <v>61.124000000000002</v>
      </c>
      <c r="P1794" s="11">
        <f t="shared" si="163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3.2" x14ac:dyDescent="0.3">
      <c r="A1795" s="7">
        <v>1793</v>
      </c>
      <c r="B1795" s="8" t="s">
        <v>1794</v>
      </c>
      <c r="C1795" s="8" t="s">
        <v>5903</v>
      </c>
      <c r="D1795" s="13">
        <v>3000</v>
      </c>
      <c r="E1795" s="13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19">
        <f t="shared" ref="O1795:O1858" si="168">E1795/D1795*100</f>
        <v>1.3333333333333335</v>
      </c>
      <c r="P1795" s="11">
        <f t="shared" ref="P1795:P1858" si="169">E1795/L1795</f>
        <v>20</v>
      </c>
      <c r="Q1795" s="7" t="str">
        <f t="shared" ref="Q1795:Q1858" si="170">LEFT(N1795, SEARCH("/",N1795,1)-1)</f>
        <v>photography</v>
      </c>
      <c r="R1795" s="7" t="str">
        <f t="shared" ref="R1795:R1858" si="171">RIGHT(N1795,LEN(N1795)-SEARCH("/",N1795,1))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3.2" x14ac:dyDescent="0.3">
      <c r="A1796" s="7">
        <v>1794</v>
      </c>
      <c r="B1796" s="8" t="s">
        <v>1795</v>
      </c>
      <c r="C1796" s="8" t="s">
        <v>5904</v>
      </c>
      <c r="D1796" s="13">
        <v>9000</v>
      </c>
      <c r="E1796" s="13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19">
        <f t="shared" si="168"/>
        <v>11.077777777777778</v>
      </c>
      <c r="P1796" s="11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3.2" x14ac:dyDescent="0.3">
      <c r="A1797" s="7">
        <v>1795</v>
      </c>
      <c r="B1797" s="8" t="s">
        <v>1796</v>
      </c>
      <c r="C1797" s="8" t="s">
        <v>5905</v>
      </c>
      <c r="D1797" s="13">
        <v>28000</v>
      </c>
      <c r="E1797" s="13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19">
        <f t="shared" si="168"/>
        <v>38.735714285714288</v>
      </c>
      <c r="P1797" s="11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43.2" x14ac:dyDescent="0.3">
      <c r="A1798" s="7">
        <v>1796</v>
      </c>
      <c r="B1798" s="8" t="s">
        <v>1797</v>
      </c>
      <c r="C1798" s="8" t="s">
        <v>5906</v>
      </c>
      <c r="D1798" s="13">
        <v>19000</v>
      </c>
      <c r="E1798" s="13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19">
        <f t="shared" si="168"/>
        <v>22.05263157894737</v>
      </c>
      <c r="P1798" s="11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3.2" x14ac:dyDescent="0.3">
      <c r="A1799" s="7">
        <v>1797</v>
      </c>
      <c r="B1799" s="8" t="s">
        <v>1798</v>
      </c>
      <c r="C1799" s="8" t="s">
        <v>5907</v>
      </c>
      <c r="D1799" s="13">
        <v>10000</v>
      </c>
      <c r="E1799" s="13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19">
        <f t="shared" si="168"/>
        <v>67.55</v>
      </c>
      <c r="P1799" s="11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3.2" x14ac:dyDescent="0.3">
      <c r="A1800" s="7">
        <v>1798</v>
      </c>
      <c r="B1800" s="8" t="s">
        <v>1799</v>
      </c>
      <c r="C1800" s="8" t="s">
        <v>5908</v>
      </c>
      <c r="D1800" s="13">
        <v>16000</v>
      </c>
      <c r="E1800" s="13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19">
        <f t="shared" si="168"/>
        <v>13.637499999999999</v>
      </c>
      <c r="P1800" s="11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28.8" x14ac:dyDescent="0.3">
      <c r="A1801" s="7">
        <v>1799</v>
      </c>
      <c r="B1801" s="8" t="s">
        <v>1800</v>
      </c>
      <c r="C1801" s="8" t="s">
        <v>5909</v>
      </c>
      <c r="D1801" s="13">
        <v>4000</v>
      </c>
      <c r="E1801" s="13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19">
        <f t="shared" si="168"/>
        <v>1.7457500000000001</v>
      </c>
      <c r="P1801" s="11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3.2" x14ac:dyDescent="0.3">
      <c r="A1802" s="7">
        <v>1800</v>
      </c>
      <c r="B1802" s="8" t="s">
        <v>1801</v>
      </c>
      <c r="C1802" s="8" t="s">
        <v>5910</v>
      </c>
      <c r="D1802" s="13">
        <v>46260</v>
      </c>
      <c r="E1802" s="13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19">
        <f t="shared" si="168"/>
        <v>20.44963251188932</v>
      </c>
      <c r="P1802" s="11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3.2" x14ac:dyDescent="0.3">
      <c r="A1803" s="7">
        <v>1801</v>
      </c>
      <c r="B1803" s="8" t="s">
        <v>1802</v>
      </c>
      <c r="C1803" s="8" t="s">
        <v>5911</v>
      </c>
      <c r="D1803" s="13">
        <v>17000</v>
      </c>
      <c r="E1803" s="13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19">
        <f t="shared" si="168"/>
        <v>13.852941176470587</v>
      </c>
      <c r="P1803" s="11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28.8" x14ac:dyDescent="0.3">
      <c r="A1804" s="7">
        <v>1802</v>
      </c>
      <c r="B1804" s="8" t="s">
        <v>1803</v>
      </c>
      <c r="C1804" s="8" t="s">
        <v>5912</v>
      </c>
      <c r="D1804" s="13">
        <v>3500</v>
      </c>
      <c r="E1804" s="13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19">
        <f t="shared" si="168"/>
        <v>48.485714285714288</v>
      </c>
      <c r="P1804" s="11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3.2" x14ac:dyDescent="0.3">
      <c r="A1805" s="7">
        <v>1803</v>
      </c>
      <c r="B1805" s="8" t="s">
        <v>1804</v>
      </c>
      <c r="C1805" s="8" t="s">
        <v>5913</v>
      </c>
      <c r="D1805" s="13">
        <v>17500</v>
      </c>
      <c r="E1805" s="13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19">
        <f t="shared" si="168"/>
        <v>30.8</v>
      </c>
      <c r="P1805" s="11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3.2" x14ac:dyDescent="0.3">
      <c r="A1806" s="7">
        <v>1804</v>
      </c>
      <c r="B1806" s="8" t="s">
        <v>1805</v>
      </c>
      <c r="C1806" s="8" t="s">
        <v>5914</v>
      </c>
      <c r="D1806" s="13">
        <v>15500</v>
      </c>
      <c r="E1806" s="13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19">
        <f t="shared" si="168"/>
        <v>35.174193548387095</v>
      </c>
      <c r="P1806" s="11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3.2" x14ac:dyDescent="0.3">
      <c r="A1807" s="7">
        <v>1805</v>
      </c>
      <c r="B1807" s="8" t="s">
        <v>1806</v>
      </c>
      <c r="C1807" s="8" t="s">
        <v>5915</v>
      </c>
      <c r="D1807" s="13">
        <v>22500</v>
      </c>
      <c r="E1807" s="13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19">
        <f t="shared" si="168"/>
        <v>36.404444444444444</v>
      </c>
      <c r="P1807" s="11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3.2" x14ac:dyDescent="0.3">
      <c r="A1808" s="7">
        <v>1806</v>
      </c>
      <c r="B1808" s="8" t="s">
        <v>1807</v>
      </c>
      <c r="C1808" s="8" t="s">
        <v>5916</v>
      </c>
      <c r="D1808" s="13">
        <v>20000</v>
      </c>
      <c r="E1808" s="13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19">
        <f t="shared" si="168"/>
        <v>2.9550000000000001</v>
      </c>
      <c r="P1808" s="11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28.8" x14ac:dyDescent="0.3">
      <c r="A1809" s="7">
        <v>1807</v>
      </c>
      <c r="B1809" s="8" t="s">
        <v>1808</v>
      </c>
      <c r="C1809" s="8" t="s">
        <v>5917</v>
      </c>
      <c r="D1809" s="13">
        <v>5000</v>
      </c>
      <c r="E1809" s="13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19">
        <f t="shared" si="168"/>
        <v>11.06</v>
      </c>
      <c r="P1809" s="11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3.2" x14ac:dyDescent="0.3">
      <c r="A1810" s="7">
        <v>1808</v>
      </c>
      <c r="B1810" s="8" t="s">
        <v>1809</v>
      </c>
      <c r="C1810" s="8" t="s">
        <v>5918</v>
      </c>
      <c r="D1810" s="13">
        <v>28000</v>
      </c>
      <c r="E1810" s="13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19">
        <f t="shared" si="168"/>
        <v>41.407142857142858</v>
      </c>
      <c r="P1810" s="11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3.2" x14ac:dyDescent="0.3">
      <c r="A1811" s="7">
        <v>1809</v>
      </c>
      <c r="B1811" s="8" t="s">
        <v>1810</v>
      </c>
      <c r="C1811" s="8" t="s">
        <v>5919</v>
      </c>
      <c r="D1811" s="13">
        <v>3500</v>
      </c>
      <c r="E1811" s="13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19">
        <f t="shared" si="168"/>
        <v>10.857142857142858</v>
      </c>
      <c r="P1811" s="11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3.2" x14ac:dyDescent="0.3">
      <c r="A1812" s="7">
        <v>1810</v>
      </c>
      <c r="B1812" s="8" t="s">
        <v>1811</v>
      </c>
      <c r="C1812" s="8" t="s">
        <v>5920</v>
      </c>
      <c r="D1812" s="13">
        <v>450</v>
      </c>
      <c r="E1812" s="13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19">
        <f t="shared" si="168"/>
        <v>3.3333333333333335</v>
      </c>
      <c r="P1812" s="11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28.8" x14ac:dyDescent="0.3">
      <c r="A1813" s="7">
        <v>1811</v>
      </c>
      <c r="B1813" s="8" t="s">
        <v>1812</v>
      </c>
      <c r="C1813" s="8" t="s">
        <v>5921</v>
      </c>
      <c r="D1813" s="13">
        <v>54000</v>
      </c>
      <c r="E1813" s="13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19">
        <f t="shared" si="168"/>
        <v>7.407407407407407E-2</v>
      </c>
      <c r="P1813" s="11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3.2" x14ac:dyDescent="0.3">
      <c r="A1814" s="7">
        <v>1812</v>
      </c>
      <c r="B1814" s="8" t="s">
        <v>1813</v>
      </c>
      <c r="C1814" s="8" t="s">
        <v>5922</v>
      </c>
      <c r="D1814" s="13">
        <v>6500</v>
      </c>
      <c r="E1814" s="13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19">
        <f t="shared" si="168"/>
        <v>13.307692307692307</v>
      </c>
      <c r="P1814" s="11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28.8" x14ac:dyDescent="0.3">
      <c r="A1815" s="7">
        <v>1813</v>
      </c>
      <c r="B1815" s="8" t="s">
        <v>1814</v>
      </c>
      <c r="C1815" s="8" t="s">
        <v>5923</v>
      </c>
      <c r="D1815" s="13">
        <v>8750</v>
      </c>
      <c r="E1815" s="13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19">
        <f t="shared" si="168"/>
        <v>0</v>
      </c>
      <c r="P1815" s="11" t="e">
        <f t="shared" si="169"/>
        <v>#DIV/0!</v>
      </c>
      <c r="Q1815" s="7" t="str">
        <f t="shared" si="170"/>
        <v>photography</v>
      </c>
      <c r="R1815" s="7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3.2" x14ac:dyDescent="0.3">
      <c r="A1816" s="7">
        <v>1814</v>
      </c>
      <c r="B1816" s="8" t="s">
        <v>1815</v>
      </c>
      <c r="C1816" s="8" t="s">
        <v>5924</v>
      </c>
      <c r="D1816" s="13">
        <v>12000</v>
      </c>
      <c r="E1816" s="13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19">
        <f t="shared" si="168"/>
        <v>49.183333333333337</v>
      </c>
      <c r="P1816" s="11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43.2" x14ac:dyDescent="0.3">
      <c r="A1817" s="7">
        <v>1815</v>
      </c>
      <c r="B1817" s="8" t="s">
        <v>1816</v>
      </c>
      <c r="C1817" s="8" t="s">
        <v>5925</v>
      </c>
      <c r="D1817" s="13">
        <v>3000</v>
      </c>
      <c r="E1817" s="13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19">
        <f t="shared" si="168"/>
        <v>0</v>
      </c>
      <c r="P1817" s="11" t="e">
        <f t="shared" si="169"/>
        <v>#DIV/0!</v>
      </c>
      <c r="Q1817" s="7" t="str">
        <f t="shared" si="170"/>
        <v>photography</v>
      </c>
      <c r="R1817" s="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3.2" x14ac:dyDescent="0.3">
      <c r="A1818" s="7">
        <v>1816</v>
      </c>
      <c r="B1818" s="8" t="s">
        <v>1817</v>
      </c>
      <c r="C1818" s="8" t="s">
        <v>5926</v>
      </c>
      <c r="D1818" s="13">
        <v>25000</v>
      </c>
      <c r="E1818" s="13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19">
        <f t="shared" si="168"/>
        <v>2.036</v>
      </c>
      <c r="P1818" s="11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8.8" x14ac:dyDescent="0.3">
      <c r="A1819" s="7">
        <v>1817</v>
      </c>
      <c r="B1819" s="8" t="s">
        <v>1818</v>
      </c>
      <c r="C1819" s="8" t="s">
        <v>5927</v>
      </c>
      <c r="D1819" s="13">
        <v>18000</v>
      </c>
      <c r="E1819" s="13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19">
        <f t="shared" si="168"/>
        <v>52.327777777777776</v>
      </c>
      <c r="P1819" s="11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8.8" x14ac:dyDescent="0.3">
      <c r="A1820" s="7">
        <v>1818</v>
      </c>
      <c r="B1820" s="8" t="s">
        <v>1819</v>
      </c>
      <c r="C1820" s="8" t="s">
        <v>5928</v>
      </c>
      <c r="D1820" s="13">
        <v>15000</v>
      </c>
      <c r="E1820" s="13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19">
        <f t="shared" si="168"/>
        <v>0</v>
      </c>
      <c r="P1820" s="11" t="e">
        <f t="shared" si="169"/>
        <v>#DIV/0!</v>
      </c>
      <c r="Q1820" s="7" t="str">
        <f t="shared" si="170"/>
        <v>photography</v>
      </c>
      <c r="R1820" s="7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3.2" x14ac:dyDescent="0.3">
      <c r="A1821" s="7">
        <v>1819</v>
      </c>
      <c r="B1821" s="8" t="s">
        <v>1820</v>
      </c>
      <c r="C1821" s="8" t="s">
        <v>5929</v>
      </c>
      <c r="D1821" s="13">
        <v>1200</v>
      </c>
      <c r="E1821" s="13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19">
        <f t="shared" si="168"/>
        <v>2.083333333333333</v>
      </c>
      <c r="P1821" s="11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43.2" x14ac:dyDescent="0.3">
      <c r="A1822" s="7">
        <v>1820</v>
      </c>
      <c r="B1822" s="8" t="s">
        <v>1821</v>
      </c>
      <c r="C1822" s="8" t="s">
        <v>5930</v>
      </c>
      <c r="D1822" s="13">
        <v>26000</v>
      </c>
      <c r="E1822" s="13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19">
        <f t="shared" si="168"/>
        <v>6.565384615384616</v>
      </c>
      <c r="P1822" s="11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3.2" x14ac:dyDescent="0.3">
      <c r="A1823" s="7">
        <v>1821</v>
      </c>
      <c r="B1823" s="8" t="s">
        <v>1822</v>
      </c>
      <c r="C1823" s="8" t="s">
        <v>5931</v>
      </c>
      <c r="D1823" s="13">
        <v>2500</v>
      </c>
      <c r="E1823" s="13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19">
        <f t="shared" si="168"/>
        <v>134.88999999999999</v>
      </c>
      <c r="P1823" s="11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28.8" x14ac:dyDescent="0.3">
      <c r="A1824" s="7">
        <v>1822</v>
      </c>
      <c r="B1824" s="8" t="s">
        <v>1823</v>
      </c>
      <c r="C1824" s="8" t="s">
        <v>5932</v>
      </c>
      <c r="D1824" s="13">
        <v>300</v>
      </c>
      <c r="E1824" s="13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19">
        <f t="shared" si="168"/>
        <v>100</v>
      </c>
      <c r="P1824" s="11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3.2" x14ac:dyDescent="0.3">
      <c r="A1825" s="7">
        <v>1823</v>
      </c>
      <c r="B1825" s="8" t="s">
        <v>1824</v>
      </c>
      <c r="C1825" s="8" t="s">
        <v>5933</v>
      </c>
      <c r="D1825" s="13">
        <v>700</v>
      </c>
      <c r="E1825" s="13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19">
        <f t="shared" si="168"/>
        <v>115.85714285714286</v>
      </c>
      <c r="P1825" s="11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3">
      <c r="A1826" s="7">
        <v>1824</v>
      </c>
      <c r="B1826" s="8" t="s">
        <v>1825</v>
      </c>
      <c r="C1826" s="8" t="s">
        <v>5934</v>
      </c>
      <c r="D1826" s="13">
        <v>3000</v>
      </c>
      <c r="E1826" s="13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19">
        <f t="shared" si="168"/>
        <v>100.06666666666666</v>
      </c>
      <c r="P1826" s="11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3.2" x14ac:dyDescent="0.3">
      <c r="A1827" s="7">
        <v>1825</v>
      </c>
      <c r="B1827" s="8" t="s">
        <v>1826</v>
      </c>
      <c r="C1827" s="8" t="s">
        <v>5935</v>
      </c>
      <c r="D1827" s="13">
        <v>2000</v>
      </c>
      <c r="E1827" s="13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19">
        <f t="shared" si="168"/>
        <v>105.05</v>
      </c>
      <c r="P1827" s="11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x14ac:dyDescent="0.3">
      <c r="A1828" s="7">
        <v>1826</v>
      </c>
      <c r="B1828" s="8" t="s">
        <v>1827</v>
      </c>
      <c r="C1828" s="8" t="s">
        <v>5936</v>
      </c>
      <c r="D1828" s="13">
        <v>2000</v>
      </c>
      <c r="E1828" s="13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19">
        <f t="shared" si="168"/>
        <v>101</v>
      </c>
      <c r="P1828" s="11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3.2" x14ac:dyDescent="0.3">
      <c r="A1829" s="7">
        <v>1827</v>
      </c>
      <c r="B1829" s="8" t="s">
        <v>1828</v>
      </c>
      <c r="C1829" s="8" t="s">
        <v>5937</v>
      </c>
      <c r="D1829" s="13">
        <v>8000</v>
      </c>
      <c r="E1829" s="13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19">
        <f t="shared" si="168"/>
        <v>100.66250000000001</v>
      </c>
      <c r="P1829" s="11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43.2" x14ac:dyDescent="0.3">
      <c r="A1830" s="7">
        <v>1828</v>
      </c>
      <c r="B1830" s="8" t="s">
        <v>1829</v>
      </c>
      <c r="C1830" s="8" t="s">
        <v>5938</v>
      </c>
      <c r="D1830" s="13">
        <v>20000</v>
      </c>
      <c r="E1830" s="13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19">
        <f t="shared" si="168"/>
        <v>100.16000000000001</v>
      </c>
      <c r="P1830" s="11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3.2" x14ac:dyDescent="0.3">
      <c r="A1831" s="7">
        <v>1829</v>
      </c>
      <c r="B1831" s="8" t="s">
        <v>1830</v>
      </c>
      <c r="C1831" s="8" t="s">
        <v>5939</v>
      </c>
      <c r="D1831" s="13">
        <v>1500</v>
      </c>
      <c r="E1831" s="13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19">
        <f t="shared" si="168"/>
        <v>166.68333333333334</v>
      </c>
      <c r="P1831" s="11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3.2" x14ac:dyDescent="0.3">
      <c r="A1832" s="7">
        <v>1830</v>
      </c>
      <c r="B1832" s="8" t="s">
        <v>1831</v>
      </c>
      <c r="C1832" s="8" t="s">
        <v>5940</v>
      </c>
      <c r="D1832" s="13">
        <v>15000</v>
      </c>
      <c r="E1832" s="13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19">
        <f t="shared" si="168"/>
        <v>101.53333333333335</v>
      </c>
      <c r="P1832" s="11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3.2" x14ac:dyDescent="0.3">
      <c r="A1833" s="7">
        <v>1831</v>
      </c>
      <c r="B1833" s="8" t="s">
        <v>1832</v>
      </c>
      <c r="C1833" s="8" t="s">
        <v>5941</v>
      </c>
      <c r="D1833" s="13">
        <v>1000</v>
      </c>
      <c r="E1833" s="13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19">
        <f t="shared" si="168"/>
        <v>103</v>
      </c>
      <c r="P1833" s="11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3.2" x14ac:dyDescent="0.3">
      <c r="A1834" s="7">
        <v>1832</v>
      </c>
      <c r="B1834" s="8" t="s">
        <v>1833</v>
      </c>
      <c r="C1834" s="8" t="s">
        <v>5942</v>
      </c>
      <c r="D1834" s="13">
        <v>350</v>
      </c>
      <c r="E1834" s="13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19">
        <f t="shared" si="168"/>
        <v>142.85714285714286</v>
      </c>
      <c r="P1834" s="11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3.2" x14ac:dyDescent="0.3">
      <c r="A1835" s="7">
        <v>1833</v>
      </c>
      <c r="B1835" s="8" t="s">
        <v>1834</v>
      </c>
      <c r="C1835" s="8" t="s">
        <v>5943</v>
      </c>
      <c r="D1835" s="13">
        <v>400</v>
      </c>
      <c r="E1835" s="13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19">
        <f t="shared" si="168"/>
        <v>262.5</v>
      </c>
      <c r="P1835" s="11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28.8" x14ac:dyDescent="0.3">
      <c r="A1836" s="7">
        <v>1834</v>
      </c>
      <c r="B1836" s="8" t="s">
        <v>1835</v>
      </c>
      <c r="C1836" s="8" t="s">
        <v>5944</v>
      </c>
      <c r="D1836" s="13">
        <v>10000</v>
      </c>
      <c r="E1836" s="13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19">
        <f t="shared" si="168"/>
        <v>118.05000000000001</v>
      </c>
      <c r="P1836" s="11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57.6" x14ac:dyDescent="0.3">
      <c r="A1837" s="7">
        <v>1835</v>
      </c>
      <c r="B1837" s="8" t="s">
        <v>1836</v>
      </c>
      <c r="C1837" s="8" t="s">
        <v>5945</v>
      </c>
      <c r="D1837" s="13">
        <v>500</v>
      </c>
      <c r="E1837" s="13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19">
        <f t="shared" si="168"/>
        <v>104</v>
      </c>
      <c r="P1837" s="11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x14ac:dyDescent="0.3">
      <c r="A1838" s="7">
        <v>1836</v>
      </c>
      <c r="B1838" s="8" t="s">
        <v>1837</v>
      </c>
      <c r="C1838" s="8" t="s">
        <v>5946</v>
      </c>
      <c r="D1838" s="13">
        <v>5000</v>
      </c>
      <c r="E1838" s="13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19">
        <f t="shared" si="168"/>
        <v>200.34</v>
      </c>
      <c r="P1838" s="11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43.2" x14ac:dyDescent="0.3">
      <c r="A1839" s="7">
        <v>1837</v>
      </c>
      <c r="B1839" s="8" t="s">
        <v>1838</v>
      </c>
      <c r="C1839" s="8" t="s">
        <v>5947</v>
      </c>
      <c r="D1839" s="13">
        <v>600</v>
      </c>
      <c r="E1839" s="13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19">
        <f t="shared" si="168"/>
        <v>306.83333333333331</v>
      </c>
      <c r="P1839" s="11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3.2" x14ac:dyDescent="0.3">
      <c r="A1840" s="7">
        <v>1838</v>
      </c>
      <c r="B1840" s="8" t="s">
        <v>1839</v>
      </c>
      <c r="C1840" s="8" t="s">
        <v>5948</v>
      </c>
      <c r="D1840" s="13">
        <v>1000</v>
      </c>
      <c r="E1840" s="13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19">
        <f t="shared" si="168"/>
        <v>100.149</v>
      </c>
      <c r="P1840" s="11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3.2" x14ac:dyDescent="0.3">
      <c r="A1841" s="7">
        <v>1839</v>
      </c>
      <c r="B1841" s="8" t="s">
        <v>1840</v>
      </c>
      <c r="C1841" s="8" t="s">
        <v>5949</v>
      </c>
      <c r="D1841" s="13">
        <v>1000</v>
      </c>
      <c r="E1841" s="13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19">
        <f t="shared" si="168"/>
        <v>205.29999999999998</v>
      </c>
      <c r="P1841" s="11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3.2" x14ac:dyDescent="0.3">
      <c r="A1842" s="7">
        <v>1840</v>
      </c>
      <c r="B1842" s="8" t="s">
        <v>1841</v>
      </c>
      <c r="C1842" s="8" t="s">
        <v>5950</v>
      </c>
      <c r="D1842" s="13">
        <v>900</v>
      </c>
      <c r="E1842" s="13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19">
        <f t="shared" si="168"/>
        <v>108.88888888888889</v>
      </c>
      <c r="P1842" s="11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28.8" x14ac:dyDescent="0.3">
      <c r="A1843" s="7">
        <v>1841</v>
      </c>
      <c r="B1843" s="8" t="s">
        <v>1842</v>
      </c>
      <c r="C1843" s="8" t="s">
        <v>5951</v>
      </c>
      <c r="D1843" s="13">
        <v>2000</v>
      </c>
      <c r="E1843" s="13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19">
        <f t="shared" si="168"/>
        <v>101.75</v>
      </c>
      <c r="P1843" s="11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3.2" x14ac:dyDescent="0.3">
      <c r="A1844" s="7">
        <v>1842</v>
      </c>
      <c r="B1844" s="8" t="s">
        <v>1843</v>
      </c>
      <c r="C1844" s="8" t="s">
        <v>5952</v>
      </c>
      <c r="D1844" s="13">
        <v>2000</v>
      </c>
      <c r="E1844" s="13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19">
        <f t="shared" si="168"/>
        <v>125.25</v>
      </c>
      <c r="P1844" s="11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43.2" x14ac:dyDescent="0.3">
      <c r="A1845" s="7">
        <v>1843</v>
      </c>
      <c r="B1845" s="8" t="s">
        <v>1844</v>
      </c>
      <c r="C1845" s="8" t="s">
        <v>5953</v>
      </c>
      <c r="D1845" s="13">
        <v>10000</v>
      </c>
      <c r="E1845" s="13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19">
        <f t="shared" si="168"/>
        <v>124.0061</v>
      </c>
      <c r="P1845" s="11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3.2" x14ac:dyDescent="0.3">
      <c r="A1846" s="7">
        <v>1844</v>
      </c>
      <c r="B1846" s="8" t="s">
        <v>1845</v>
      </c>
      <c r="C1846" s="8" t="s">
        <v>5954</v>
      </c>
      <c r="D1846" s="13">
        <v>1500</v>
      </c>
      <c r="E1846" s="13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19">
        <f t="shared" si="168"/>
        <v>101.4</v>
      </c>
      <c r="P1846" s="11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86.4" x14ac:dyDescent="0.3">
      <c r="A1847" s="7">
        <v>1845</v>
      </c>
      <c r="B1847" s="8" t="s">
        <v>1846</v>
      </c>
      <c r="C1847" s="8" t="s">
        <v>5955</v>
      </c>
      <c r="D1847" s="13">
        <v>1000</v>
      </c>
      <c r="E1847" s="13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19">
        <f t="shared" si="168"/>
        <v>100</v>
      </c>
      <c r="P1847" s="11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3.2" x14ac:dyDescent="0.3">
      <c r="A1848" s="7">
        <v>1846</v>
      </c>
      <c r="B1848" s="8" t="s">
        <v>1847</v>
      </c>
      <c r="C1848" s="8" t="s">
        <v>5956</v>
      </c>
      <c r="D1848" s="13">
        <v>15000</v>
      </c>
      <c r="E1848" s="13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19">
        <f t="shared" si="168"/>
        <v>137.92666666666668</v>
      </c>
      <c r="P1848" s="11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43.2" x14ac:dyDescent="0.3">
      <c r="A1849" s="7">
        <v>1847</v>
      </c>
      <c r="B1849" s="8" t="s">
        <v>1848</v>
      </c>
      <c r="C1849" s="8" t="s">
        <v>5957</v>
      </c>
      <c r="D1849" s="13">
        <v>2500</v>
      </c>
      <c r="E1849" s="13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19">
        <f t="shared" si="168"/>
        <v>120.88000000000001</v>
      </c>
      <c r="P1849" s="11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3.2" x14ac:dyDescent="0.3">
      <c r="A1850" s="7">
        <v>1848</v>
      </c>
      <c r="B1850" s="8" t="s">
        <v>1849</v>
      </c>
      <c r="C1850" s="8" t="s">
        <v>5958</v>
      </c>
      <c r="D1850" s="13">
        <v>3000</v>
      </c>
      <c r="E1850" s="13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19">
        <f t="shared" si="168"/>
        <v>107.36666666666667</v>
      </c>
      <c r="P1850" s="11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28.8" x14ac:dyDescent="0.3">
      <c r="A1851" s="7">
        <v>1849</v>
      </c>
      <c r="B1851" s="8" t="s">
        <v>1850</v>
      </c>
      <c r="C1851" s="8" t="s">
        <v>5959</v>
      </c>
      <c r="D1851" s="13">
        <v>300</v>
      </c>
      <c r="E1851" s="13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19">
        <f t="shared" si="168"/>
        <v>100.33333333333334</v>
      </c>
      <c r="P1851" s="11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3.2" x14ac:dyDescent="0.3">
      <c r="A1852" s="7">
        <v>1850</v>
      </c>
      <c r="B1852" s="8" t="s">
        <v>1851</v>
      </c>
      <c r="C1852" s="8" t="s">
        <v>5960</v>
      </c>
      <c r="D1852" s="13">
        <v>9000</v>
      </c>
      <c r="E1852" s="13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19">
        <f t="shared" si="168"/>
        <v>101.52222222222223</v>
      </c>
      <c r="P1852" s="11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3.2" x14ac:dyDescent="0.3">
      <c r="A1853" s="7">
        <v>1851</v>
      </c>
      <c r="B1853" s="8" t="s">
        <v>1852</v>
      </c>
      <c r="C1853" s="8" t="s">
        <v>5961</v>
      </c>
      <c r="D1853" s="13">
        <v>1300</v>
      </c>
      <c r="E1853" s="13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19">
        <f t="shared" si="168"/>
        <v>100.07692307692308</v>
      </c>
      <c r="P1853" s="11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3.2" x14ac:dyDescent="0.3">
      <c r="A1854" s="7">
        <v>1852</v>
      </c>
      <c r="B1854" s="8" t="s">
        <v>1853</v>
      </c>
      <c r="C1854" s="8" t="s">
        <v>5962</v>
      </c>
      <c r="D1854" s="13">
        <v>15000</v>
      </c>
      <c r="E1854" s="13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19">
        <f t="shared" si="168"/>
        <v>116.96666666666667</v>
      </c>
      <c r="P1854" s="11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3.2" x14ac:dyDescent="0.3">
      <c r="A1855" s="7">
        <v>1853</v>
      </c>
      <c r="B1855" s="8" t="s">
        <v>1854</v>
      </c>
      <c r="C1855" s="8" t="s">
        <v>5963</v>
      </c>
      <c r="D1855" s="13">
        <v>800</v>
      </c>
      <c r="E1855" s="13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19">
        <f t="shared" si="168"/>
        <v>101.875</v>
      </c>
      <c r="P1855" s="11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3.2" x14ac:dyDescent="0.3">
      <c r="A1856" s="7">
        <v>1854</v>
      </c>
      <c r="B1856" s="8" t="s">
        <v>1855</v>
      </c>
      <c r="C1856" s="8" t="s">
        <v>5964</v>
      </c>
      <c r="D1856" s="13">
        <v>15000</v>
      </c>
      <c r="E1856" s="13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19">
        <f t="shared" si="168"/>
        <v>102.12366666666665</v>
      </c>
      <c r="P1856" s="11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3.2" x14ac:dyDescent="0.3">
      <c r="A1857" s="7">
        <v>1855</v>
      </c>
      <c r="B1857" s="8" t="s">
        <v>1856</v>
      </c>
      <c r="C1857" s="8" t="s">
        <v>5965</v>
      </c>
      <c r="D1857" s="13">
        <v>8750</v>
      </c>
      <c r="E1857" s="13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19">
        <f t="shared" si="168"/>
        <v>154.05897142857143</v>
      </c>
      <c r="P1857" s="11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43.2" x14ac:dyDescent="0.3">
      <c r="A1858" s="7">
        <v>1856</v>
      </c>
      <c r="B1858" s="8" t="s">
        <v>1857</v>
      </c>
      <c r="C1858" s="8" t="s">
        <v>5966</v>
      </c>
      <c r="D1858" s="13">
        <v>2000</v>
      </c>
      <c r="E1858" s="13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19">
        <f t="shared" si="168"/>
        <v>101.25</v>
      </c>
      <c r="P1858" s="11">
        <f t="shared" si="169"/>
        <v>53.289473684210527</v>
      </c>
      <c r="Q1858" s="7" t="str">
        <f t="shared" si="170"/>
        <v>music</v>
      </c>
      <c r="R1858" s="7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3.2" x14ac:dyDescent="0.3">
      <c r="A1859" s="7">
        <v>1857</v>
      </c>
      <c r="B1859" s="8" t="s">
        <v>1858</v>
      </c>
      <c r="C1859" s="8" t="s">
        <v>5967</v>
      </c>
      <c r="D1859" s="13">
        <v>3000</v>
      </c>
      <c r="E1859" s="13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19">
        <f t="shared" ref="O1859:O1922" si="174">E1859/D1859*100</f>
        <v>100</v>
      </c>
      <c r="P1859" s="11">
        <f t="shared" ref="P1859:P1922" si="175">E1859/L1859</f>
        <v>136.36363636363637</v>
      </c>
      <c r="Q1859" s="7" t="str">
        <f t="shared" ref="Q1859:Q1922" si="176">LEFT(N1859, SEARCH("/",N1859,1)-1)</f>
        <v>music</v>
      </c>
      <c r="R1859" s="7" t="str">
        <f t="shared" ref="R1859:R1922" si="177">RIGHT(N1859,LEN(N1859)-SEARCH("/",N1859,1))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43.2" x14ac:dyDescent="0.3">
      <c r="A1860" s="7">
        <v>1858</v>
      </c>
      <c r="B1860" s="8" t="s">
        <v>1859</v>
      </c>
      <c r="C1860" s="8" t="s">
        <v>5968</v>
      </c>
      <c r="D1860" s="13">
        <v>5555.55</v>
      </c>
      <c r="E1860" s="13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19">
        <f t="shared" si="174"/>
        <v>108.74800874800874</v>
      </c>
      <c r="P1860" s="11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28.8" x14ac:dyDescent="0.3">
      <c r="A1861" s="7">
        <v>1859</v>
      </c>
      <c r="B1861" s="8" t="s">
        <v>1860</v>
      </c>
      <c r="C1861" s="8" t="s">
        <v>5969</v>
      </c>
      <c r="D1861" s="13">
        <v>3000</v>
      </c>
      <c r="E1861" s="13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19">
        <f t="shared" si="174"/>
        <v>131.83333333333334</v>
      </c>
      <c r="P1861" s="11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3.2" x14ac:dyDescent="0.3">
      <c r="A1862" s="7">
        <v>1860</v>
      </c>
      <c r="B1862" s="8" t="s">
        <v>1861</v>
      </c>
      <c r="C1862" s="8" t="s">
        <v>5970</v>
      </c>
      <c r="D1862" s="13">
        <v>750</v>
      </c>
      <c r="E1862" s="13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19">
        <f t="shared" si="174"/>
        <v>133.46666666666667</v>
      </c>
      <c r="P1862" s="11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3.2" x14ac:dyDescent="0.3">
      <c r="A1863" s="7">
        <v>1861</v>
      </c>
      <c r="B1863" s="8" t="s">
        <v>1862</v>
      </c>
      <c r="C1863" s="8" t="s">
        <v>5971</v>
      </c>
      <c r="D1863" s="13">
        <v>250000</v>
      </c>
      <c r="E1863" s="13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19">
        <f t="shared" si="174"/>
        <v>0</v>
      </c>
      <c r="P1863" s="11" t="e">
        <f t="shared" si="175"/>
        <v>#DIV/0!</v>
      </c>
      <c r="Q1863" s="7" t="str">
        <f t="shared" si="176"/>
        <v>games</v>
      </c>
      <c r="R1863" s="7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3.2" x14ac:dyDescent="0.3">
      <c r="A1864" s="7">
        <v>1862</v>
      </c>
      <c r="B1864" s="8" t="s">
        <v>1863</v>
      </c>
      <c r="C1864" s="8" t="s">
        <v>5972</v>
      </c>
      <c r="D1864" s="13">
        <v>18000</v>
      </c>
      <c r="E1864" s="13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19">
        <f t="shared" si="174"/>
        <v>8.0833333333333321</v>
      </c>
      <c r="P1864" s="11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3.2" x14ac:dyDescent="0.3">
      <c r="A1865" s="7">
        <v>1863</v>
      </c>
      <c r="B1865" s="8" t="s">
        <v>1864</v>
      </c>
      <c r="C1865" s="8" t="s">
        <v>5973</v>
      </c>
      <c r="D1865" s="13">
        <v>2500</v>
      </c>
      <c r="E1865" s="13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19">
        <f t="shared" si="174"/>
        <v>0.4</v>
      </c>
      <c r="P1865" s="11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3.2" x14ac:dyDescent="0.3">
      <c r="A1866" s="7">
        <v>1864</v>
      </c>
      <c r="B1866" s="8" t="s">
        <v>1865</v>
      </c>
      <c r="C1866" s="8" t="s">
        <v>5974</v>
      </c>
      <c r="D1866" s="13">
        <v>6500</v>
      </c>
      <c r="E1866" s="13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19">
        <f t="shared" si="174"/>
        <v>42.892307692307689</v>
      </c>
      <c r="P1866" s="11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43.2" x14ac:dyDescent="0.3">
      <c r="A1867" s="7">
        <v>1865</v>
      </c>
      <c r="B1867" s="8" t="s">
        <v>1866</v>
      </c>
      <c r="C1867" s="8" t="s">
        <v>5975</v>
      </c>
      <c r="D1867" s="13">
        <v>110000</v>
      </c>
      <c r="E1867" s="13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19">
        <f t="shared" si="174"/>
        <v>3.6363636363636364E-3</v>
      </c>
      <c r="P1867" s="11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3.2" x14ac:dyDescent="0.3">
      <c r="A1868" s="7">
        <v>1866</v>
      </c>
      <c r="B1868" s="8" t="s">
        <v>1867</v>
      </c>
      <c r="C1868" s="8" t="s">
        <v>5976</v>
      </c>
      <c r="D1868" s="13">
        <v>25000</v>
      </c>
      <c r="E1868" s="13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19">
        <f t="shared" si="174"/>
        <v>0.5</v>
      </c>
      <c r="P1868" s="11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3.2" x14ac:dyDescent="0.3">
      <c r="A1869" s="7">
        <v>1867</v>
      </c>
      <c r="B1869" s="8" t="s">
        <v>1868</v>
      </c>
      <c r="C1869" s="8" t="s">
        <v>5977</v>
      </c>
      <c r="D1869" s="13">
        <v>20000</v>
      </c>
      <c r="E1869" s="13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19">
        <f t="shared" si="174"/>
        <v>0.05</v>
      </c>
      <c r="P1869" s="11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3.2" x14ac:dyDescent="0.3">
      <c r="A1870" s="7">
        <v>1868</v>
      </c>
      <c r="B1870" s="8" t="s">
        <v>1869</v>
      </c>
      <c r="C1870" s="8" t="s">
        <v>5978</v>
      </c>
      <c r="D1870" s="13">
        <v>25000</v>
      </c>
      <c r="E1870" s="13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19">
        <f t="shared" si="174"/>
        <v>4.8680000000000003</v>
      </c>
      <c r="P1870" s="11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3.2" x14ac:dyDescent="0.3">
      <c r="A1871" s="7">
        <v>1869</v>
      </c>
      <c r="B1871" s="8" t="s">
        <v>1870</v>
      </c>
      <c r="C1871" s="8" t="s">
        <v>5979</v>
      </c>
      <c r="D1871" s="13">
        <v>10000</v>
      </c>
      <c r="E1871" s="13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19">
        <f t="shared" si="174"/>
        <v>0</v>
      </c>
      <c r="P1871" s="11" t="e">
        <f t="shared" si="175"/>
        <v>#DIV/0!</v>
      </c>
      <c r="Q1871" s="7" t="str">
        <f t="shared" si="176"/>
        <v>games</v>
      </c>
      <c r="R1871" s="7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3.2" x14ac:dyDescent="0.3">
      <c r="A1872" s="7">
        <v>1870</v>
      </c>
      <c r="B1872" s="8" t="s">
        <v>1871</v>
      </c>
      <c r="C1872" s="8" t="s">
        <v>5980</v>
      </c>
      <c r="D1872" s="13">
        <v>3500</v>
      </c>
      <c r="E1872" s="13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19">
        <f t="shared" si="174"/>
        <v>10.314285714285715</v>
      </c>
      <c r="P1872" s="11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3.2" x14ac:dyDescent="0.3">
      <c r="A1873" s="7">
        <v>1871</v>
      </c>
      <c r="B1873" s="8" t="s">
        <v>1872</v>
      </c>
      <c r="C1873" s="8" t="s">
        <v>5981</v>
      </c>
      <c r="D1873" s="13">
        <v>6500</v>
      </c>
      <c r="E1873" s="13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19">
        <f t="shared" si="174"/>
        <v>71.784615384615378</v>
      </c>
      <c r="P1873" s="11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3.2" x14ac:dyDescent="0.3">
      <c r="A1874" s="7">
        <v>1872</v>
      </c>
      <c r="B1874" s="8" t="s">
        <v>1873</v>
      </c>
      <c r="C1874" s="8" t="s">
        <v>5982</v>
      </c>
      <c r="D1874" s="13">
        <v>20000</v>
      </c>
      <c r="E1874" s="13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19">
        <f t="shared" si="174"/>
        <v>1.06</v>
      </c>
      <c r="P1874" s="11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3.2" x14ac:dyDescent="0.3">
      <c r="A1875" s="7">
        <v>1873</v>
      </c>
      <c r="B1875" s="8" t="s">
        <v>1874</v>
      </c>
      <c r="C1875" s="8" t="s">
        <v>5983</v>
      </c>
      <c r="D1875" s="13">
        <v>8000</v>
      </c>
      <c r="E1875" s="13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19">
        <f t="shared" si="174"/>
        <v>0.44999999999999996</v>
      </c>
      <c r="P1875" s="11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43.2" x14ac:dyDescent="0.3">
      <c r="A1876" s="7">
        <v>1874</v>
      </c>
      <c r="B1876" s="8" t="s">
        <v>1875</v>
      </c>
      <c r="C1876" s="8" t="s">
        <v>5984</v>
      </c>
      <c r="D1876" s="13">
        <v>160000</v>
      </c>
      <c r="E1876" s="13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19">
        <f t="shared" si="174"/>
        <v>1.6250000000000001E-2</v>
      </c>
      <c r="P1876" s="11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28.8" x14ac:dyDescent="0.3">
      <c r="A1877" s="7">
        <v>1875</v>
      </c>
      <c r="B1877" s="8" t="s">
        <v>1876</v>
      </c>
      <c r="C1877" s="8" t="s">
        <v>5985</v>
      </c>
      <c r="D1877" s="13">
        <v>10000</v>
      </c>
      <c r="E1877" s="13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19">
        <f t="shared" si="174"/>
        <v>0.51</v>
      </c>
      <c r="P1877" s="11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3.2" x14ac:dyDescent="0.3">
      <c r="A1878" s="7">
        <v>1876</v>
      </c>
      <c r="B1878" s="8" t="s">
        <v>1877</v>
      </c>
      <c r="C1878" s="8" t="s">
        <v>5986</v>
      </c>
      <c r="D1878" s="13">
        <v>280</v>
      </c>
      <c r="E1878" s="13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19">
        <f t="shared" si="174"/>
        <v>0</v>
      </c>
      <c r="P1878" s="11" t="e">
        <f t="shared" si="175"/>
        <v>#DIV/0!</v>
      </c>
      <c r="Q1878" s="7" t="str">
        <f t="shared" si="176"/>
        <v>games</v>
      </c>
      <c r="R1878" s="7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28.8" x14ac:dyDescent="0.3">
      <c r="A1879" s="7">
        <v>1877</v>
      </c>
      <c r="B1879" s="8" t="s">
        <v>1878</v>
      </c>
      <c r="C1879" s="8" t="s">
        <v>5987</v>
      </c>
      <c r="D1879" s="13">
        <v>60</v>
      </c>
      <c r="E1879" s="13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19">
        <f t="shared" si="174"/>
        <v>0</v>
      </c>
      <c r="P1879" s="11" t="e">
        <f t="shared" si="175"/>
        <v>#DIV/0!</v>
      </c>
      <c r="Q1879" s="7" t="str">
        <f t="shared" si="176"/>
        <v>games</v>
      </c>
      <c r="R1879" s="7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43.2" x14ac:dyDescent="0.3">
      <c r="A1880" s="7">
        <v>1878</v>
      </c>
      <c r="B1880" s="8" t="s">
        <v>1879</v>
      </c>
      <c r="C1880" s="8" t="s">
        <v>5988</v>
      </c>
      <c r="D1880" s="13">
        <v>8000</v>
      </c>
      <c r="E1880" s="13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19">
        <f t="shared" si="174"/>
        <v>0</v>
      </c>
      <c r="P1880" s="11" t="e">
        <f t="shared" si="175"/>
        <v>#DIV/0!</v>
      </c>
      <c r="Q1880" s="7" t="str">
        <f t="shared" si="176"/>
        <v>games</v>
      </c>
      <c r="R1880" s="7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3.2" x14ac:dyDescent="0.3">
      <c r="A1881" s="7">
        <v>1879</v>
      </c>
      <c r="B1881" s="8" t="s">
        <v>1880</v>
      </c>
      <c r="C1881" s="8" t="s">
        <v>5989</v>
      </c>
      <c r="D1881" s="13">
        <v>5000</v>
      </c>
      <c r="E1881" s="13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19">
        <f t="shared" si="174"/>
        <v>0.12</v>
      </c>
      <c r="P1881" s="11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28.8" x14ac:dyDescent="0.3">
      <c r="A1882" s="7">
        <v>1880</v>
      </c>
      <c r="B1882" s="8" t="s">
        <v>1881</v>
      </c>
      <c r="C1882" s="8" t="s">
        <v>5990</v>
      </c>
      <c r="D1882" s="13">
        <v>5000</v>
      </c>
      <c r="E1882" s="13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19">
        <f t="shared" si="174"/>
        <v>20.080000000000002</v>
      </c>
      <c r="P1882" s="11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3.2" x14ac:dyDescent="0.3">
      <c r="A1883" s="7">
        <v>1881</v>
      </c>
      <c r="B1883" s="8" t="s">
        <v>1882</v>
      </c>
      <c r="C1883" s="8" t="s">
        <v>5991</v>
      </c>
      <c r="D1883" s="13">
        <v>2000</v>
      </c>
      <c r="E1883" s="13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19">
        <f t="shared" si="174"/>
        <v>172.68449999999999</v>
      </c>
      <c r="P1883" s="11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3.2" x14ac:dyDescent="0.3">
      <c r="A1884" s="7">
        <v>1882</v>
      </c>
      <c r="B1884" s="8" t="s">
        <v>1883</v>
      </c>
      <c r="C1884" s="8" t="s">
        <v>5992</v>
      </c>
      <c r="D1884" s="13">
        <v>3350</v>
      </c>
      <c r="E1884" s="13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19">
        <f t="shared" si="174"/>
        <v>100.8955223880597</v>
      </c>
      <c r="P1884" s="11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3.2" x14ac:dyDescent="0.3">
      <c r="A1885" s="7">
        <v>1883</v>
      </c>
      <c r="B1885" s="8" t="s">
        <v>1884</v>
      </c>
      <c r="C1885" s="8" t="s">
        <v>5993</v>
      </c>
      <c r="D1885" s="13">
        <v>999</v>
      </c>
      <c r="E1885" s="13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19">
        <f t="shared" si="174"/>
        <v>104.8048048048048</v>
      </c>
      <c r="P1885" s="11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3.2" x14ac:dyDescent="0.3">
      <c r="A1886" s="7">
        <v>1884</v>
      </c>
      <c r="B1886" s="8" t="s">
        <v>1885</v>
      </c>
      <c r="C1886" s="8" t="s">
        <v>5994</v>
      </c>
      <c r="D1886" s="13">
        <v>1000</v>
      </c>
      <c r="E1886" s="13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19">
        <f t="shared" si="174"/>
        <v>135.1</v>
      </c>
      <c r="P1886" s="11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3.2" x14ac:dyDescent="0.3">
      <c r="A1887" s="7">
        <v>1885</v>
      </c>
      <c r="B1887" s="8" t="s">
        <v>1886</v>
      </c>
      <c r="C1887" s="8" t="s">
        <v>5995</v>
      </c>
      <c r="D1887" s="13">
        <v>4575</v>
      </c>
      <c r="E1887" s="13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19">
        <f t="shared" si="174"/>
        <v>116.32786885245903</v>
      </c>
      <c r="P1887" s="11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3.2" x14ac:dyDescent="0.3">
      <c r="A1888" s="7">
        <v>1886</v>
      </c>
      <c r="B1888" s="8" t="s">
        <v>1887</v>
      </c>
      <c r="C1888" s="8" t="s">
        <v>5996</v>
      </c>
      <c r="D1888" s="13">
        <v>1200</v>
      </c>
      <c r="E1888" s="13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19">
        <f t="shared" si="174"/>
        <v>102.08333333333333</v>
      </c>
      <c r="P1888" s="11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3.2" x14ac:dyDescent="0.3">
      <c r="A1889" s="7">
        <v>1887</v>
      </c>
      <c r="B1889" s="8" t="s">
        <v>1888</v>
      </c>
      <c r="C1889" s="8" t="s">
        <v>5997</v>
      </c>
      <c r="D1889" s="13">
        <v>3000</v>
      </c>
      <c r="E1889" s="13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19">
        <f t="shared" si="174"/>
        <v>111.16666666666666</v>
      </c>
      <c r="P1889" s="11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43.2" x14ac:dyDescent="0.3">
      <c r="A1890" s="7">
        <v>1888</v>
      </c>
      <c r="B1890" s="8" t="s">
        <v>1889</v>
      </c>
      <c r="C1890" s="8" t="s">
        <v>5998</v>
      </c>
      <c r="D1890" s="13">
        <v>2500</v>
      </c>
      <c r="E1890" s="13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19">
        <f t="shared" si="174"/>
        <v>166.08</v>
      </c>
      <c r="P1890" s="11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3.2" x14ac:dyDescent="0.3">
      <c r="A1891" s="7">
        <v>1889</v>
      </c>
      <c r="B1891" s="8" t="s">
        <v>1890</v>
      </c>
      <c r="C1891" s="8" t="s">
        <v>5999</v>
      </c>
      <c r="D1891" s="13">
        <v>2000</v>
      </c>
      <c r="E1891" s="13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19">
        <f t="shared" si="174"/>
        <v>106.60000000000001</v>
      </c>
      <c r="P1891" s="11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3.2" x14ac:dyDescent="0.3">
      <c r="A1892" s="7">
        <v>1890</v>
      </c>
      <c r="B1892" s="8" t="s">
        <v>1891</v>
      </c>
      <c r="C1892" s="8" t="s">
        <v>6000</v>
      </c>
      <c r="D1892" s="13">
        <v>12000</v>
      </c>
      <c r="E1892" s="13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19">
        <f t="shared" si="174"/>
        <v>144.58441666666667</v>
      </c>
      <c r="P1892" s="11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43.2" x14ac:dyDescent="0.3">
      <c r="A1893" s="7">
        <v>1891</v>
      </c>
      <c r="B1893" s="8" t="s">
        <v>1892</v>
      </c>
      <c r="C1893" s="8" t="s">
        <v>6001</v>
      </c>
      <c r="D1893" s="13">
        <v>10000</v>
      </c>
      <c r="E1893" s="13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19">
        <f t="shared" si="174"/>
        <v>105.55000000000001</v>
      </c>
      <c r="P1893" s="11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28.8" x14ac:dyDescent="0.3">
      <c r="A1894" s="7">
        <v>1892</v>
      </c>
      <c r="B1894" s="8" t="s">
        <v>1893</v>
      </c>
      <c r="C1894" s="8" t="s">
        <v>6002</v>
      </c>
      <c r="D1894" s="13">
        <v>500</v>
      </c>
      <c r="E1894" s="13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19">
        <f t="shared" si="174"/>
        <v>136.60000000000002</v>
      </c>
      <c r="P1894" s="11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3.2" x14ac:dyDescent="0.3">
      <c r="A1895" s="7">
        <v>1893</v>
      </c>
      <c r="B1895" s="8" t="s">
        <v>1894</v>
      </c>
      <c r="C1895" s="8" t="s">
        <v>6003</v>
      </c>
      <c r="D1895" s="13">
        <v>2500</v>
      </c>
      <c r="E1895" s="13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19">
        <f t="shared" si="174"/>
        <v>104</v>
      </c>
      <c r="P1895" s="11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x14ac:dyDescent="0.3">
      <c r="A1896" s="7">
        <v>1894</v>
      </c>
      <c r="B1896" s="8" t="s">
        <v>1895</v>
      </c>
      <c r="C1896" s="8" t="s">
        <v>6004</v>
      </c>
      <c r="D1896" s="13">
        <v>1000</v>
      </c>
      <c r="E1896" s="13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19">
        <f t="shared" si="174"/>
        <v>114.5</v>
      </c>
      <c r="P1896" s="11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43.2" x14ac:dyDescent="0.3">
      <c r="A1897" s="7">
        <v>1895</v>
      </c>
      <c r="B1897" s="8" t="s">
        <v>1896</v>
      </c>
      <c r="C1897" s="8" t="s">
        <v>6005</v>
      </c>
      <c r="D1897" s="13">
        <v>9072</v>
      </c>
      <c r="E1897" s="13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19">
        <f t="shared" si="174"/>
        <v>101.71957671957672</v>
      </c>
      <c r="P1897" s="11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3.2" x14ac:dyDescent="0.3">
      <c r="A1898" s="7">
        <v>1896</v>
      </c>
      <c r="B1898" s="8" t="s">
        <v>1897</v>
      </c>
      <c r="C1898" s="8" t="s">
        <v>6006</v>
      </c>
      <c r="D1898" s="13">
        <v>451</v>
      </c>
      <c r="E1898" s="13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19">
        <f t="shared" si="174"/>
        <v>123.94678492239468</v>
      </c>
      <c r="P1898" s="11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3.2" x14ac:dyDescent="0.3">
      <c r="A1899" s="7">
        <v>1897</v>
      </c>
      <c r="B1899" s="8" t="s">
        <v>1898</v>
      </c>
      <c r="C1899" s="8" t="s">
        <v>6007</v>
      </c>
      <c r="D1899" s="13">
        <v>6350</v>
      </c>
      <c r="E1899" s="13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19">
        <f t="shared" si="174"/>
        <v>102.45669291338582</v>
      </c>
      <c r="P1899" s="11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3.2" x14ac:dyDescent="0.3">
      <c r="A1900" s="7">
        <v>1898</v>
      </c>
      <c r="B1900" s="8" t="s">
        <v>1899</v>
      </c>
      <c r="C1900" s="8" t="s">
        <v>6008</v>
      </c>
      <c r="D1900" s="13">
        <v>1000</v>
      </c>
      <c r="E1900" s="13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19">
        <f t="shared" si="174"/>
        <v>144.5</v>
      </c>
      <c r="P1900" s="11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3.2" x14ac:dyDescent="0.3">
      <c r="A1901" s="7">
        <v>1899</v>
      </c>
      <c r="B1901" s="8" t="s">
        <v>1900</v>
      </c>
      <c r="C1901" s="8" t="s">
        <v>6009</v>
      </c>
      <c r="D1901" s="13">
        <v>900</v>
      </c>
      <c r="E1901" s="13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19">
        <f t="shared" si="174"/>
        <v>133.33333333333331</v>
      </c>
      <c r="P1901" s="11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43.2" x14ac:dyDescent="0.3">
      <c r="A1902" s="7">
        <v>1900</v>
      </c>
      <c r="B1902" s="8" t="s">
        <v>1901</v>
      </c>
      <c r="C1902" s="8" t="s">
        <v>6010</v>
      </c>
      <c r="D1902" s="13">
        <v>2500</v>
      </c>
      <c r="E1902" s="13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19">
        <f t="shared" si="174"/>
        <v>109.3644</v>
      </c>
      <c r="P1902" s="11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3.2" x14ac:dyDescent="0.3">
      <c r="A1903" s="7">
        <v>1901</v>
      </c>
      <c r="B1903" s="8" t="s">
        <v>1902</v>
      </c>
      <c r="C1903" s="8" t="s">
        <v>6011</v>
      </c>
      <c r="D1903" s="13">
        <v>99000</v>
      </c>
      <c r="E1903" s="13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19">
        <f t="shared" si="174"/>
        <v>2.6969696969696968</v>
      </c>
      <c r="P1903" s="11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3.2" x14ac:dyDescent="0.3">
      <c r="A1904" s="7">
        <v>1902</v>
      </c>
      <c r="B1904" s="8" t="s">
        <v>1903</v>
      </c>
      <c r="C1904" s="8" t="s">
        <v>6012</v>
      </c>
      <c r="D1904" s="13">
        <v>1000</v>
      </c>
      <c r="E1904" s="13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19">
        <f t="shared" si="174"/>
        <v>1.2</v>
      </c>
      <c r="P1904" s="11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3.2" x14ac:dyDescent="0.3">
      <c r="A1905" s="7">
        <v>1903</v>
      </c>
      <c r="B1905" s="8" t="s">
        <v>1904</v>
      </c>
      <c r="C1905" s="8" t="s">
        <v>6013</v>
      </c>
      <c r="D1905" s="13">
        <v>3000</v>
      </c>
      <c r="E1905" s="13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19">
        <f t="shared" si="174"/>
        <v>46.6</v>
      </c>
      <c r="P1905" s="11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3.2" x14ac:dyDescent="0.3">
      <c r="A1906" s="7">
        <v>1904</v>
      </c>
      <c r="B1906" s="8" t="s">
        <v>1905</v>
      </c>
      <c r="C1906" s="8" t="s">
        <v>6014</v>
      </c>
      <c r="D1906" s="13">
        <v>50000</v>
      </c>
      <c r="E1906" s="13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19">
        <f t="shared" si="174"/>
        <v>0.1</v>
      </c>
      <c r="P1906" s="11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43.2" x14ac:dyDescent="0.3">
      <c r="A1907" s="7">
        <v>1905</v>
      </c>
      <c r="B1907" s="8" t="s">
        <v>1906</v>
      </c>
      <c r="C1907" s="8" t="s">
        <v>6015</v>
      </c>
      <c r="D1907" s="13">
        <v>25000</v>
      </c>
      <c r="E1907" s="13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19">
        <f t="shared" si="174"/>
        <v>0.16800000000000001</v>
      </c>
      <c r="P1907" s="11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3.2" x14ac:dyDescent="0.3">
      <c r="A1908" s="7">
        <v>1906</v>
      </c>
      <c r="B1908" s="8" t="s">
        <v>1907</v>
      </c>
      <c r="C1908" s="8" t="s">
        <v>6016</v>
      </c>
      <c r="D1908" s="13">
        <v>50000</v>
      </c>
      <c r="E1908" s="13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19">
        <f t="shared" si="174"/>
        <v>42.76</v>
      </c>
      <c r="P1908" s="11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3.2" x14ac:dyDescent="0.3">
      <c r="A1909" s="7">
        <v>1907</v>
      </c>
      <c r="B1909" s="8" t="s">
        <v>1908</v>
      </c>
      <c r="C1909" s="8" t="s">
        <v>6017</v>
      </c>
      <c r="D1909" s="13">
        <v>30000</v>
      </c>
      <c r="E1909" s="13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19">
        <f t="shared" si="174"/>
        <v>0.28333333333333333</v>
      </c>
      <c r="P1909" s="11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3.2" x14ac:dyDescent="0.3">
      <c r="A1910" s="7">
        <v>1908</v>
      </c>
      <c r="B1910" s="8" t="s">
        <v>1909</v>
      </c>
      <c r="C1910" s="8" t="s">
        <v>6018</v>
      </c>
      <c r="D1910" s="13">
        <v>25000</v>
      </c>
      <c r="E1910" s="13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19">
        <f t="shared" si="174"/>
        <v>1.7319999999999998</v>
      </c>
      <c r="P1910" s="11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3.2" x14ac:dyDescent="0.3">
      <c r="A1911" s="7">
        <v>1909</v>
      </c>
      <c r="B1911" s="8" t="s">
        <v>1910</v>
      </c>
      <c r="C1911" s="8" t="s">
        <v>6019</v>
      </c>
      <c r="D1911" s="13">
        <v>35000</v>
      </c>
      <c r="E1911" s="13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19">
        <f t="shared" si="174"/>
        <v>14.111428571428572</v>
      </c>
      <c r="P1911" s="11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3.2" x14ac:dyDescent="0.3">
      <c r="A1912" s="7">
        <v>1910</v>
      </c>
      <c r="B1912" s="8" t="s">
        <v>1911</v>
      </c>
      <c r="C1912" s="8" t="s">
        <v>6020</v>
      </c>
      <c r="D1912" s="13">
        <v>85000</v>
      </c>
      <c r="E1912" s="13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19">
        <f t="shared" si="174"/>
        <v>39.395294117647055</v>
      </c>
      <c r="P1912" s="11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43.2" x14ac:dyDescent="0.3">
      <c r="A1913" s="7">
        <v>1911</v>
      </c>
      <c r="B1913" s="8" t="s">
        <v>1912</v>
      </c>
      <c r="C1913" s="8" t="s">
        <v>6021</v>
      </c>
      <c r="D1913" s="13">
        <v>42500</v>
      </c>
      <c r="E1913" s="13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19">
        <f t="shared" si="174"/>
        <v>2.3529411764705882E-2</v>
      </c>
      <c r="P1913" s="11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3.2" x14ac:dyDescent="0.3">
      <c r="A1914" s="7">
        <v>1912</v>
      </c>
      <c r="B1914" s="8" t="s">
        <v>1913</v>
      </c>
      <c r="C1914" s="8" t="s">
        <v>6022</v>
      </c>
      <c r="D1914" s="13">
        <v>5000</v>
      </c>
      <c r="E1914" s="13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19">
        <f t="shared" si="174"/>
        <v>59.3</v>
      </c>
      <c r="P1914" s="11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28.8" x14ac:dyDescent="0.3">
      <c r="A1915" s="7">
        <v>1913</v>
      </c>
      <c r="B1915" s="8" t="s">
        <v>1914</v>
      </c>
      <c r="C1915" s="8" t="s">
        <v>6023</v>
      </c>
      <c r="D1915" s="13">
        <v>48000</v>
      </c>
      <c r="E1915" s="13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19">
        <f t="shared" si="174"/>
        <v>1.3270833333333334</v>
      </c>
      <c r="P1915" s="11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3.2" x14ac:dyDescent="0.3">
      <c r="A1916" s="7">
        <v>1914</v>
      </c>
      <c r="B1916" s="8" t="s">
        <v>1915</v>
      </c>
      <c r="C1916" s="8" t="s">
        <v>6024</v>
      </c>
      <c r="D1916" s="13">
        <v>666</v>
      </c>
      <c r="E1916" s="13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19">
        <f t="shared" si="174"/>
        <v>9.0090090090090094</v>
      </c>
      <c r="P1916" s="11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3.2" x14ac:dyDescent="0.3">
      <c r="A1917" s="7">
        <v>1915</v>
      </c>
      <c r="B1917" s="8" t="s">
        <v>1916</v>
      </c>
      <c r="C1917" s="8" t="s">
        <v>6025</v>
      </c>
      <c r="D1917" s="13">
        <v>500</v>
      </c>
      <c r="E1917" s="13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19">
        <f t="shared" si="174"/>
        <v>1.6</v>
      </c>
      <c r="P1917" s="11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28.8" x14ac:dyDescent="0.3">
      <c r="A1918" s="7">
        <v>1916</v>
      </c>
      <c r="B1918" s="8" t="s">
        <v>1917</v>
      </c>
      <c r="C1918" s="8" t="s">
        <v>6026</v>
      </c>
      <c r="D1918" s="13">
        <v>20000</v>
      </c>
      <c r="E1918" s="13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19">
        <f t="shared" si="174"/>
        <v>0.51</v>
      </c>
      <c r="P1918" s="11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28.8" x14ac:dyDescent="0.3">
      <c r="A1919" s="7">
        <v>1917</v>
      </c>
      <c r="B1919" s="8" t="s">
        <v>1918</v>
      </c>
      <c r="C1919" s="8" t="s">
        <v>6027</v>
      </c>
      <c r="D1919" s="13">
        <v>390000</v>
      </c>
      <c r="E1919" s="13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19">
        <f t="shared" si="174"/>
        <v>52.570512820512818</v>
      </c>
      <c r="P1919" s="11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3.2" x14ac:dyDescent="0.3">
      <c r="A1920" s="7">
        <v>1918</v>
      </c>
      <c r="B1920" s="8" t="s">
        <v>1919</v>
      </c>
      <c r="C1920" s="8" t="s">
        <v>6028</v>
      </c>
      <c r="D1920" s="13">
        <v>25000</v>
      </c>
      <c r="E1920" s="13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19">
        <f t="shared" si="174"/>
        <v>1.04</v>
      </c>
      <c r="P1920" s="11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3.2" x14ac:dyDescent="0.3">
      <c r="A1921" s="7">
        <v>1919</v>
      </c>
      <c r="B1921" s="8" t="s">
        <v>1920</v>
      </c>
      <c r="C1921" s="8" t="s">
        <v>6029</v>
      </c>
      <c r="D1921" s="13">
        <v>500</v>
      </c>
      <c r="E1921" s="13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19">
        <f t="shared" si="174"/>
        <v>47.4</v>
      </c>
      <c r="P1921" s="11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3.2" x14ac:dyDescent="0.3">
      <c r="A1922" s="7">
        <v>1920</v>
      </c>
      <c r="B1922" s="8" t="s">
        <v>1921</v>
      </c>
      <c r="C1922" s="8" t="s">
        <v>6030</v>
      </c>
      <c r="D1922" s="13">
        <v>10000</v>
      </c>
      <c r="E1922" s="13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19">
        <f t="shared" si="174"/>
        <v>43.03</v>
      </c>
      <c r="P1922" s="11">
        <f t="shared" si="175"/>
        <v>40.980952380952381</v>
      </c>
      <c r="Q1922" s="7" t="str">
        <f t="shared" si="176"/>
        <v>technology</v>
      </c>
      <c r="R1922" s="7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28.8" x14ac:dyDescent="0.3">
      <c r="A1923" s="7">
        <v>1921</v>
      </c>
      <c r="B1923" s="8" t="s">
        <v>1922</v>
      </c>
      <c r="C1923" s="8" t="s">
        <v>6031</v>
      </c>
      <c r="D1923" s="13">
        <v>1500</v>
      </c>
      <c r="E1923" s="13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19">
        <f t="shared" ref="O1923:O1986" si="180">E1923/D1923*100</f>
        <v>136.80000000000001</v>
      </c>
      <c r="P1923" s="11">
        <f t="shared" ref="P1923:P1986" si="181">E1923/L1923</f>
        <v>54</v>
      </c>
      <c r="Q1923" s="7" t="str">
        <f t="shared" ref="Q1923:Q1986" si="182">LEFT(N1923, SEARCH("/",N1923,1)-1)</f>
        <v>music</v>
      </c>
      <c r="R1923" s="7" t="str">
        <f t="shared" ref="R1923:R1986" si="183">RIGHT(N1923,LEN(N1923)-SEARCH("/",N1923,1))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3.2" x14ac:dyDescent="0.3">
      <c r="A1924" s="7">
        <v>1922</v>
      </c>
      <c r="B1924" s="8" t="s">
        <v>1923</v>
      </c>
      <c r="C1924" s="8" t="s">
        <v>6032</v>
      </c>
      <c r="D1924" s="13">
        <v>2000</v>
      </c>
      <c r="E1924" s="13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19">
        <f t="shared" si="180"/>
        <v>115.55</v>
      </c>
      <c r="P1924" s="11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3.2" x14ac:dyDescent="0.3">
      <c r="A1925" s="7">
        <v>1923</v>
      </c>
      <c r="B1925" s="8" t="s">
        <v>1924</v>
      </c>
      <c r="C1925" s="8" t="s">
        <v>6033</v>
      </c>
      <c r="D1925" s="13">
        <v>125</v>
      </c>
      <c r="E1925" s="13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19">
        <f t="shared" si="180"/>
        <v>240.79999999999998</v>
      </c>
      <c r="P1925" s="11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3.2" x14ac:dyDescent="0.3">
      <c r="A1926" s="7">
        <v>1924</v>
      </c>
      <c r="B1926" s="8" t="s">
        <v>1925</v>
      </c>
      <c r="C1926" s="8" t="s">
        <v>6034</v>
      </c>
      <c r="D1926" s="13">
        <v>3000</v>
      </c>
      <c r="E1926" s="13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19">
        <f t="shared" si="180"/>
        <v>114.39999999999999</v>
      </c>
      <c r="P1926" s="11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28.8" x14ac:dyDescent="0.3">
      <c r="A1927" s="7">
        <v>1925</v>
      </c>
      <c r="B1927" s="8" t="s">
        <v>1926</v>
      </c>
      <c r="C1927" s="8" t="s">
        <v>6035</v>
      </c>
      <c r="D1927" s="13">
        <v>1500</v>
      </c>
      <c r="E1927" s="13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19">
        <f t="shared" si="180"/>
        <v>110.33333333333333</v>
      </c>
      <c r="P1927" s="11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57.6" x14ac:dyDescent="0.3">
      <c r="A1928" s="7">
        <v>1926</v>
      </c>
      <c r="B1928" s="8" t="s">
        <v>1927</v>
      </c>
      <c r="C1928" s="8" t="s">
        <v>6036</v>
      </c>
      <c r="D1928" s="13">
        <v>1500</v>
      </c>
      <c r="E1928" s="13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19">
        <f t="shared" si="180"/>
        <v>195.37933333333334</v>
      </c>
      <c r="P1928" s="11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3">
      <c r="A1929" s="7">
        <v>1927</v>
      </c>
      <c r="B1929" s="8" t="s">
        <v>1928</v>
      </c>
      <c r="C1929" s="8" t="s">
        <v>6037</v>
      </c>
      <c r="D1929" s="13">
        <v>600</v>
      </c>
      <c r="E1929" s="13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19">
        <f t="shared" si="180"/>
        <v>103.33333333333334</v>
      </c>
      <c r="P1929" s="11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28.8" x14ac:dyDescent="0.3">
      <c r="A1930" s="7">
        <v>1928</v>
      </c>
      <c r="B1930" s="8" t="s">
        <v>1929</v>
      </c>
      <c r="C1930" s="8" t="s">
        <v>6038</v>
      </c>
      <c r="D1930" s="13">
        <v>2550</v>
      </c>
      <c r="E1930" s="13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19">
        <f t="shared" si="180"/>
        <v>103.1372549019608</v>
      </c>
      <c r="P1930" s="11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3.2" x14ac:dyDescent="0.3">
      <c r="A1931" s="7">
        <v>1929</v>
      </c>
      <c r="B1931" s="8" t="s">
        <v>1930</v>
      </c>
      <c r="C1931" s="8" t="s">
        <v>6039</v>
      </c>
      <c r="D1931" s="13">
        <v>3200</v>
      </c>
      <c r="E1931" s="13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19">
        <f t="shared" si="180"/>
        <v>100.3125</v>
      </c>
      <c r="P1931" s="11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28.8" x14ac:dyDescent="0.3">
      <c r="A1932" s="7">
        <v>1930</v>
      </c>
      <c r="B1932" s="8" t="s">
        <v>1931</v>
      </c>
      <c r="C1932" s="8" t="s">
        <v>6040</v>
      </c>
      <c r="D1932" s="13">
        <v>1000</v>
      </c>
      <c r="E1932" s="13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19">
        <f t="shared" si="180"/>
        <v>127</v>
      </c>
      <c r="P1932" s="11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28.8" x14ac:dyDescent="0.3">
      <c r="A1933" s="7">
        <v>1931</v>
      </c>
      <c r="B1933" s="8" t="s">
        <v>1932</v>
      </c>
      <c r="C1933" s="8" t="s">
        <v>6041</v>
      </c>
      <c r="D1933" s="13">
        <v>2000</v>
      </c>
      <c r="E1933" s="13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19">
        <f t="shared" si="180"/>
        <v>120.601</v>
      </c>
      <c r="P1933" s="11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43.2" x14ac:dyDescent="0.3">
      <c r="A1934" s="7">
        <v>1932</v>
      </c>
      <c r="B1934" s="8" t="s">
        <v>1933</v>
      </c>
      <c r="C1934" s="8" t="s">
        <v>6042</v>
      </c>
      <c r="D1934" s="13">
        <v>5250</v>
      </c>
      <c r="E1934" s="13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19">
        <f t="shared" si="180"/>
        <v>106.99047619047619</v>
      </c>
      <c r="P1934" s="11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3.2" x14ac:dyDescent="0.3">
      <c r="A1935" s="7">
        <v>1933</v>
      </c>
      <c r="B1935" s="8" t="s">
        <v>1934</v>
      </c>
      <c r="C1935" s="8" t="s">
        <v>6043</v>
      </c>
      <c r="D1935" s="13">
        <v>6000</v>
      </c>
      <c r="E1935" s="13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19">
        <f t="shared" si="180"/>
        <v>172.43333333333334</v>
      </c>
      <c r="P1935" s="11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3.2" x14ac:dyDescent="0.3">
      <c r="A1936" s="7">
        <v>1934</v>
      </c>
      <c r="B1936" s="8" t="s">
        <v>1935</v>
      </c>
      <c r="C1936" s="8" t="s">
        <v>6044</v>
      </c>
      <c r="D1936" s="13">
        <v>5000</v>
      </c>
      <c r="E1936" s="13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19">
        <f t="shared" si="180"/>
        <v>123.61999999999999</v>
      </c>
      <c r="P1936" s="11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3.2" x14ac:dyDescent="0.3">
      <c r="A1937" s="7">
        <v>1935</v>
      </c>
      <c r="B1937" s="8" t="s">
        <v>1936</v>
      </c>
      <c r="C1937" s="8" t="s">
        <v>6045</v>
      </c>
      <c r="D1937" s="13">
        <v>2500</v>
      </c>
      <c r="E1937" s="13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19">
        <f t="shared" si="180"/>
        <v>108.4</v>
      </c>
      <c r="P1937" s="11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3.2" x14ac:dyDescent="0.3">
      <c r="A1938" s="7">
        <v>1936</v>
      </c>
      <c r="B1938" s="8" t="s">
        <v>1937</v>
      </c>
      <c r="C1938" s="8" t="s">
        <v>6046</v>
      </c>
      <c r="D1938" s="13">
        <v>7500</v>
      </c>
      <c r="E1938" s="13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19">
        <f t="shared" si="180"/>
        <v>116.52013333333333</v>
      </c>
      <c r="P1938" s="11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3.2" x14ac:dyDescent="0.3">
      <c r="A1939" s="7">
        <v>1937</v>
      </c>
      <c r="B1939" s="8" t="s">
        <v>1938</v>
      </c>
      <c r="C1939" s="8" t="s">
        <v>6047</v>
      </c>
      <c r="D1939" s="13">
        <v>600</v>
      </c>
      <c r="E1939" s="13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19">
        <f t="shared" si="180"/>
        <v>187.245</v>
      </c>
      <c r="P1939" s="11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3.2" x14ac:dyDescent="0.3">
      <c r="A1940" s="7">
        <v>1938</v>
      </c>
      <c r="B1940" s="8" t="s">
        <v>1939</v>
      </c>
      <c r="C1940" s="8" t="s">
        <v>6048</v>
      </c>
      <c r="D1940" s="13">
        <v>15000</v>
      </c>
      <c r="E1940" s="13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19">
        <f t="shared" si="180"/>
        <v>115.93333333333334</v>
      </c>
      <c r="P1940" s="11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43.2" x14ac:dyDescent="0.3">
      <c r="A1941" s="7">
        <v>1939</v>
      </c>
      <c r="B1941" s="8" t="s">
        <v>1940</v>
      </c>
      <c r="C1941" s="8" t="s">
        <v>6049</v>
      </c>
      <c r="D1941" s="13">
        <v>10000</v>
      </c>
      <c r="E1941" s="13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19">
        <f t="shared" si="180"/>
        <v>110.7</v>
      </c>
      <c r="P1941" s="11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3.2" x14ac:dyDescent="0.3">
      <c r="A1942" s="7">
        <v>1940</v>
      </c>
      <c r="B1942" s="8" t="s">
        <v>1941</v>
      </c>
      <c r="C1942" s="8" t="s">
        <v>6050</v>
      </c>
      <c r="D1942" s="13">
        <v>650</v>
      </c>
      <c r="E1942" s="13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19">
        <f t="shared" si="180"/>
        <v>170.92307692307693</v>
      </c>
      <c r="P1942" s="11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3.2" x14ac:dyDescent="0.3">
      <c r="A1943" s="7">
        <v>1941</v>
      </c>
      <c r="B1943" s="8" t="s">
        <v>1942</v>
      </c>
      <c r="C1943" s="8" t="s">
        <v>6051</v>
      </c>
      <c r="D1943" s="13">
        <v>250000</v>
      </c>
      <c r="E1943" s="13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19">
        <f t="shared" si="180"/>
        <v>126.11835600000001</v>
      </c>
      <c r="P1943" s="11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3.2" x14ac:dyDescent="0.3">
      <c r="A1944" s="7">
        <v>1942</v>
      </c>
      <c r="B1944" s="8" t="s">
        <v>1943</v>
      </c>
      <c r="C1944" s="8" t="s">
        <v>6052</v>
      </c>
      <c r="D1944" s="13">
        <v>6000</v>
      </c>
      <c r="E1944" s="13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19">
        <f t="shared" si="180"/>
        <v>138.44033333333334</v>
      </c>
      <c r="P1944" s="11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3.2" x14ac:dyDescent="0.3">
      <c r="A1945" s="7">
        <v>1943</v>
      </c>
      <c r="B1945" s="8" t="s">
        <v>1944</v>
      </c>
      <c r="C1945" s="8" t="s">
        <v>6053</v>
      </c>
      <c r="D1945" s="13">
        <v>10000</v>
      </c>
      <c r="E1945" s="13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19">
        <f t="shared" si="180"/>
        <v>1705.2499999999998</v>
      </c>
      <c r="P1945" s="11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3.2" x14ac:dyDescent="0.3">
      <c r="A1946" s="7">
        <v>1944</v>
      </c>
      <c r="B1946" s="8" t="s">
        <v>1945</v>
      </c>
      <c r="C1946" s="8" t="s">
        <v>6054</v>
      </c>
      <c r="D1946" s="13">
        <v>40000</v>
      </c>
      <c r="E1946" s="13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19">
        <f t="shared" si="180"/>
        <v>788.05550000000005</v>
      </c>
      <c r="P1946" s="11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3.2" x14ac:dyDescent="0.3">
      <c r="A1947" s="7">
        <v>1945</v>
      </c>
      <c r="B1947" s="8" t="s">
        <v>1946</v>
      </c>
      <c r="C1947" s="8" t="s">
        <v>6055</v>
      </c>
      <c r="D1947" s="13">
        <v>100000</v>
      </c>
      <c r="E1947" s="13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19">
        <f t="shared" si="180"/>
        <v>348.01799999999997</v>
      </c>
      <c r="P1947" s="11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3.2" x14ac:dyDescent="0.3">
      <c r="A1948" s="7">
        <v>1946</v>
      </c>
      <c r="B1948" s="8" t="s">
        <v>1947</v>
      </c>
      <c r="C1948" s="8" t="s">
        <v>6056</v>
      </c>
      <c r="D1948" s="13">
        <v>7500</v>
      </c>
      <c r="E1948" s="13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19">
        <f t="shared" si="180"/>
        <v>149.74666666666667</v>
      </c>
      <c r="P1948" s="11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43.2" x14ac:dyDescent="0.3">
      <c r="A1949" s="7">
        <v>1947</v>
      </c>
      <c r="B1949" s="8" t="s">
        <v>1948</v>
      </c>
      <c r="C1949" s="8" t="s">
        <v>6057</v>
      </c>
      <c r="D1949" s="13">
        <v>800</v>
      </c>
      <c r="E1949" s="13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19">
        <f t="shared" si="180"/>
        <v>100.63375000000001</v>
      </c>
      <c r="P1949" s="11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28.8" x14ac:dyDescent="0.3">
      <c r="A1950" s="7">
        <v>1948</v>
      </c>
      <c r="B1950" s="8" t="s">
        <v>1949</v>
      </c>
      <c r="C1950" s="8" t="s">
        <v>6058</v>
      </c>
      <c r="D1950" s="13">
        <v>100000</v>
      </c>
      <c r="E1950" s="13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19">
        <f t="shared" si="180"/>
        <v>800.21100000000001</v>
      </c>
      <c r="P1950" s="11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3.2" x14ac:dyDescent="0.3">
      <c r="A1951" s="7">
        <v>1949</v>
      </c>
      <c r="B1951" s="8" t="s">
        <v>1950</v>
      </c>
      <c r="C1951" s="8" t="s">
        <v>6059</v>
      </c>
      <c r="D1951" s="13">
        <v>50000</v>
      </c>
      <c r="E1951" s="13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19">
        <f t="shared" si="180"/>
        <v>106.00260000000002</v>
      </c>
      <c r="P1951" s="11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3.2" x14ac:dyDescent="0.3">
      <c r="A1952" s="7">
        <v>1950</v>
      </c>
      <c r="B1952" s="8" t="s">
        <v>1951</v>
      </c>
      <c r="C1952" s="8" t="s">
        <v>6060</v>
      </c>
      <c r="D1952" s="13">
        <v>48000</v>
      </c>
      <c r="E1952" s="13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19">
        <f t="shared" si="180"/>
        <v>200.51866666666669</v>
      </c>
      <c r="P1952" s="11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3.2" x14ac:dyDescent="0.3">
      <c r="A1953" s="7">
        <v>1951</v>
      </c>
      <c r="B1953" s="8" t="s">
        <v>1952</v>
      </c>
      <c r="C1953" s="8" t="s">
        <v>6061</v>
      </c>
      <c r="D1953" s="13">
        <v>50000</v>
      </c>
      <c r="E1953" s="13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19">
        <f t="shared" si="180"/>
        <v>212.44399999999999</v>
      </c>
      <c r="P1953" s="11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3.2" x14ac:dyDescent="0.3">
      <c r="A1954" s="7">
        <v>1952</v>
      </c>
      <c r="B1954" s="8" t="s">
        <v>1953</v>
      </c>
      <c r="C1954" s="8" t="s">
        <v>6062</v>
      </c>
      <c r="D1954" s="13">
        <v>35000</v>
      </c>
      <c r="E1954" s="13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19">
        <f t="shared" si="180"/>
        <v>198.47237142857145</v>
      </c>
      <c r="P1954" s="11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3.2" x14ac:dyDescent="0.3">
      <c r="A1955" s="7">
        <v>1953</v>
      </c>
      <c r="B1955" s="8" t="s">
        <v>1954</v>
      </c>
      <c r="C1955" s="8" t="s">
        <v>6063</v>
      </c>
      <c r="D1955" s="13">
        <v>15000</v>
      </c>
      <c r="E1955" s="13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19">
        <f t="shared" si="180"/>
        <v>225.94666666666666</v>
      </c>
      <c r="P1955" s="11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28.8" x14ac:dyDescent="0.3">
      <c r="A1956" s="7">
        <v>1954</v>
      </c>
      <c r="B1956" s="8" t="s">
        <v>1955</v>
      </c>
      <c r="C1956" s="8" t="s">
        <v>6064</v>
      </c>
      <c r="D1956" s="13">
        <v>50000</v>
      </c>
      <c r="E1956" s="13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19">
        <f t="shared" si="180"/>
        <v>698.94800000000009</v>
      </c>
      <c r="P1956" s="11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3.2" x14ac:dyDescent="0.3">
      <c r="A1957" s="7">
        <v>1955</v>
      </c>
      <c r="B1957" s="8" t="s">
        <v>1956</v>
      </c>
      <c r="C1957" s="8" t="s">
        <v>6065</v>
      </c>
      <c r="D1957" s="13">
        <v>42000</v>
      </c>
      <c r="E1957" s="13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19">
        <f t="shared" si="180"/>
        <v>398.59528571428569</v>
      </c>
      <c r="P1957" s="11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3.2" x14ac:dyDescent="0.3">
      <c r="A1958" s="7">
        <v>1956</v>
      </c>
      <c r="B1958" s="8" t="s">
        <v>1957</v>
      </c>
      <c r="C1958" s="8" t="s">
        <v>6066</v>
      </c>
      <c r="D1958" s="13">
        <v>60000</v>
      </c>
      <c r="E1958" s="13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19">
        <f t="shared" si="180"/>
        <v>294.0333333333333</v>
      </c>
      <c r="P1958" s="11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28.8" x14ac:dyDescent="0.3">
      <c r="A1959" s="7">
        <v>1957</v>
      </c>
      <c r="B1959" s="8" t="s">
        <v>1958</v>
      </c>
      <c r="C1959" s="8" t="s">
        <v>6067</v>
      </c>
      <c r="D1959" s="13">
        <v>30000</v>
      </c>
      <c r="E1959" s="13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19">
        <f t="shared" si="180"/>
        <v>167.50470000000001</v>
      </c>
      <c r="P1959" s="11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3.2" x14ac:dyDescent="0.3">
      <c r="A1960" s="7">
        <v>1958</v>
      </c>
      <c r="B1960" s="8" t="s">
        <v>1959</v>
      </c>
      <c r="C1960" s="8" t="s">
        <v>6068</v>
      </c>
      <c r="D1960" s="13">
        <v>7000</v>
      </c>
      <c r="E1960" s="13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19">
        <f t="shared" si="180"/>
        <v>1435.5717142857143</v>
      </c>
      <c r="P1960" s="11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43.2" x14ac:dyDescent="0.3">
      <c r="A1961" s="7">
        <v>1959</v>
      </c>
      <c r="B1961" s="8" t="s">
        <v>1960</v>
      </c>
      <c r="C1961" s="8" t="s">
        <v>6069</v>
      </c>
      <c r="D1961" s="13">
        <v>10000</v>
      </c>
      <c r="E1961" s="13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19">
        <f t="shared" si="180"/>
        <v>156.73439999999999</v>
      </c>
      <c r="P1961" s="11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3.2" x14ac:dyDescent="0.3">
      <c r="A1962" s="7">
        <v>1960</v>
      </c>
      <c r="B1962" s="8" t="s">
        <v>1961</v>
      </c>
      <c r="C1962" s="8" t="s">
        <v>6070</v>
      </c>
      <c r="D1962" s="13">
        <v>70000</v>
      </c>
      <c r="E1962" s="13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19">
        <f t="shared" si="180"/>
        <v>117.90285714285716</v>
      </c>
      <c r="P1962" s="11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3.2" x14ac:dyDescent="0.3">
      <c r="A1963" s="7">
        <v>1961</v>
      </c>
      <c r="B1963" s="8" t="s">
        <v>1962</v>
      </c>
      <c r="C1963" s="8" t="s">
        <v>6071</v>
      </c>
      <c r="D1963" s="13">
        <v>10000</v>
      </c>
      <c r="E1963" s="13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19">
        <f t="shared" si="180"/>
        <v>1105.3811999999998</v>
      </c>
      <c r="P1963" s="11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3.2" x14ac:dyDescent="0.3">
      <c r="A1964" s="7">
        <v>1962</v>
      </c>
      <c r="B1964" s="8" t="s">
        <v>1963</v>
      </c>
      <c r="C1964" s="8" t="s">
        <v>6072</v>
      </c>
      <c r="D1964" s="13">
        <v>10000</v>
      </c>
      <c r="E1964" s="13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19">
        <f t="shared" si="180"/>
        <v>192.92499999999998</v>
      </c>
      <c r="P1964" s="11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3.2" x14ac:dyDescent="0.3">
      <c r="A1965" s="7">
        <v>1963</v>
      </c>
      <c r="B1965" s="8" t="s">
        <v>1964</v>
      </c>
      <c r="C1965" s="8" t="s">
        <v>6073</v>
      </c>
      <c r="D1965" s="13">
        <v>19000</v>
      </c>
      <c r="E1965" s="13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19">
        <f t="shared" si="180"/>
        <v>126.8842105263158</v>
      </c>
      <c r="P1965" s="11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3.2" x14ac:dyDescent="0.3">
      <c r="A1966" s="7">
        <v>1964</v>
      </c>
      <c r="B1966" s="8" t="s">
        <v>1965</v>
      </c>
      <c r="C1966" s="8" t="s">
        <v>6074</v>
      </c>
      <c r="D1966" s="13">
        <v>89200</v>
      </c>
      <c r="E1966" s="13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19">
        <f t="shared" si="180"/>
        <v>259.57748878923763</v>
      </c>
      <c r="P1966" s="11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3.2" x14ac:dyDescent="0.3">
      <c r="A1967" s="7">
        <v>1965</v>
      </c>
      <c r="B1967" s="8" t="s">
        <v>1966</v>
      </c>
      <c r="C1967" s="8" t="s">
        <v>6075</v>
      </c>
      <c r="D1967" s="13">
        <v>5000</v>
      </c>
      <c r="E1967" s="13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19">
        <f t="shared" si="180"/>
        <v>262.27999999999997</v>
      </c>
      <c r="P1967" s="11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3.2" x14ac:dyDescent="0.3">
      <c r="A1968" s="7">
        <v>1966</v>
      </c>
      <c r="B1968" s="8" t="s">
        <v>1967</v>
      </c>
      <c r="C1968" s="8" t="s">
        <v>6076</v>
      </c>
      <c r="D1968" s="13">
        <v>100000</v>
      </c>
      <c r="E1968" s="13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19">
        <f t="shared" si="180"/>
        <v>206.74309000000002</v>
      </c>
      <c r="P1968" s="11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3.2" x14ac:dyDescent="0.3">
      <c r="A1969" s="7">
        <v>1967</v>
      </c>
      <c r="B1969" s="8" t="s">
        <v>1968</v>
      </c>
      <c r="C1969" s="8" t="s">
        <v>6077</v>
      </c>
      <c r="D1969" s="13">
        <v>20000</v>
      </c>
      <c r="E1969" s="13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19">
        <f t="shared" si="180"/>
        <v>370.13</v>
      </c>
      <c r="P1969" s="11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28.8" x14ac:dyDescent="0.3">
      <c r="A1970" s="7">
        <v>1968</v>
      </c>
      <c r="B1970" s="8" t="s">
        <v>1969</v>
      </c>
      <c r="C1970" s="8" t="s">
        <v>6078</v>
      </c>
      <c r="D1970" s="13">
        <v>50000</v>
      </c>
      <c r="E1970" s="13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19">
        <f t="shared" si="180"/>
        <v>284.96600000000001</v>
      </c>
      <c r="P1970" s="11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3.2" x14ac:dyDescent="0.3">
      <c r="A1971" s="7">
        <v>1969</v>
      </c>
      <c r="B1971" s="8" t="s">
        <v>1970</v>
      </c>
      <c r="C1971" s="8" t="s">
        <v>6079</v>
      </c>
      <c r="D1971" s="13">
        <v>20000</v>
      </c>
      <c r="E1971" s="13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19">
        <f t="shared" si="180"/>
        <v>579.08000000000004</v>
      </c>
      <c r="P1971" s="11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3.2" x14ac:dyDescent="0.3">
      <c r="A1972" s="7">
        <v>1970</v>
      </c>
      <c r="B1972" s="8" t="s">
        <v>1971</v>
      </c>
      <c r="C1972" s="8" t="s">
        <v>6080</v>
      </c>
      <c r="D1972" s="13">
        <v>5000</v>
      </c>
      <c r="E1972" s="13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19">
        <f t="shared" si="180"/>
        <v>1131.8</v>
      </c>
      <c r="P1972" s="11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3.2" x14ac:dyDescent="0.3">
      <c r="A1973" s="7">
        <v>1971</v>
      </c>
      <c r="B1973" s="8" t="s">
        <v>1972</v>
      </c>
      <c r="C1973" s="8" t="s">
        <v>6081</v>
      </c>
      <c r="D1973" s="13">
        <v>400000</v>
      </c>
      <c r="E1973" s="13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19">
        <f t="shared" si="180"/>
        <v>263.02771750000005</v>
      </c>
      <c r="P1973" s="11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3.2" x14ac:dyDescent="0.3">
      <c r="A1974" s="7">
        <v>1972</v>
      </c>
      <c r="B1974" s="8" t="s">
        <v>1973</v>
      </c>
      <c r="C1974" s="8" t="s">
        <v>6082</v>
      </c>
      <c r="D1974" s="13">
        <v>2500</v>
      </c>
      <c r="E1974" s="13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19">
        <f t="shared" si="180"/>
        <v>674.48</v>
      </c>
      <c r="P1974" s="11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3.2" x14ac:dyDescent="0.3">
      <c r="A1975" s="7">
        <v>1973</v>
      </c>
      <c r="B1975" s="8" t="s">
        <v>1974</v>
      </c>
      <c r="C1975" s="8" t="s">
        <v>6083</v>
      </c>
      <c r="D1975" s="13">
        <v>198000</v>
      </c>
      <c r="E1975" s="13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19">
        <f t="shared" si="180"/>
        <v>256.83081313131316</v>
      </c>
      <c r="P1975" s="11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3.2" x14ac:dyDescent="0.3">
      <c r="A1976" s="7">
        <v>1974</v>
      </c>
      <c r="B1976" s="8" t="s">
        <v>1975</v>
      </c>
      <c r="C1976" s="8" t="s">
        <v>6084</v>
      </c>
      <c r="D1976" s="13">
        <v>20000</v>
      </c>
      <c r="E1976" s="13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19">
        <f t="shared" si="180"/>
        <v>375.49599999999998</v>
      </c>
      <c r="P1976" s="11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28.8" x14ac:dyDescent="0.3">
      <c r="A1977" s="7">
        <v>1975</v>
      </c>
      <c r="B1977" s="8" t="s">
        <v>1976</v>
      </c>
      <c r="C1977" s="8" t="s">
        <v>6085</v>
      </c>
      <c r="D1977" s="13">
        <v>16000</v>
      </c>
      <c r="E1977" s="13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19">
        <f t="shared" si="180"/>
        <v>208.70837499999996</v>
      </c>
      <c r="P1977" s="11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28.8" x14ac:dyDescent="0.3">
      <c r="A1978" s="7">
        <v>1976</v>
      </c>
      <c r="B1978" s="8" t="s">
        <v>1977</v>
      </c>
      <c r="C1978" s="8" t="s">
        <v>6086</v>
      </c>
      <c r="D1978" s="13">
        <v>4000</v>
      </c>
      <c r="E1978" s="13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19">
        <f t="shared" si="180"/>
        <v>346.6</v>
      </c>
      <c r="P1978" s="11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28.8" x14ac:dyDescent="0.3">
      <c r="A1979" s="7">
        <v>1977</v>
      </c>
      <c r="B1979" s="8" t="s">
        <v>1978</v>
      </c>
      <c r="C1979" s="8" t="s">
        <v>6087</v>
      </c>
      <c r="D1979" s="13">
        <v>50000</v>
      </c>
      <c r="E1979" s="13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19">
        <f t="shared" si="180"/>
        <v>402.33</v>
      </c>
      <c r="P1979" s="11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3.2" x14ac:dyDescent="0.3">
      <c r="A1980" s="7">
        <v>1978</v>
      </c>
      <c r="B1980" s="8" t="s">
        <v>1979</v>
      </c>
      <c r="C1980" s="8" t="s">
        <v>6088</v>
      </c>
      <c r="D1980" s="13">
        <v>50000</v>
      </c>
      <c r="E1980" s="13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19">
        <f t="shared" si="180"/>
        <v>1026.8451399999999</v>
      </c>
      <c r="P1980" s="11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28.8" x14ac:dyDescent="0.3">
      <c r="A1981" s="7">
        <v>1979</v>
      </c>
      <c r="B1981" s="8" t="s">
        <v>1980</v>
      </c>
      <c r="C1981" s="8" t="s">
        <v>6089</v>
      </c>
      <c r="D1981" s="13">
        <v>200000</v>
      </c>
      <c r="E1981" s="13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19">
        <f t="shared" si="180"/>
        <v>114.901155</v>
      </c>
      <c r="P1981" s="11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28.8" x14ac:dyDescent="0.3">
      <c r="A1982" s="7">
        <v>1980</v>
      </c>
      <c r="B1982" s="8" t="s">
        <v>1981</v>
      </c>
      <c r="C1982" s="8" t="s">
        <v>6090</v>
      </c>
      <c r="D1982" s="13">
        <v>50000</v>
      </c>
      <c r="E1982" s="13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19">
        <f t="shared" si="180"/>
        <v>354.82402000000002</v>
      </c>
      <c r="P1982" s="11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3.2" x14ac:dyDescent="0.3">
      <c r="A1983" s="7">
        <v>1981</v>
      </c>
      <c r="B1983" s="8" t="s">
        <v>1982</v>
      </c>
      <c r="C1983" s="8" t="s">
        <v>6091</v>
      </c>
      <c r="D1983" s="13">
        <v>7500</v>
      </c>
      <c r="E1983" s="13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19">
        <f t="shared" si="180"/>
        <v>5.08</v>
      </c>
      <c r="P1983" s="11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28.8" x14ac:dyDescent="0.3">
      <c r="A1984" s="7">
        <v>1982</v>
      </c>
      <c r="B1984" s="8" t="s">
        <v>1983</v>
      </c>
      <c r="C1984" s="8" t="s">
        <v>6092</v>
      </c>
      <c r="D1984" s="13">
        <v>180000</v>
      </c>
      <c r="E1984" s="13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19">
        <f t="shared" si="180"/>
        <v>0</v>
      </c>
      <c r="P1984" s="11" t="e">
        <f t="shared" si="181"/>
        <v>#DIV/0!</v>
      </c>
      <c r="Q1984" s="7" t="str">
        <f t="shared" si="182"/>
        <v>photography</v>
      </c>
      <c r="R1984" s="7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3.2" x14ac:dyDescent="0.3">
      <c r="A1985" s="7">
        <v>1983</v>
      </c>
      <c r="B1985" s="8" t="s">
        <v>1984</v>
      </c>
      <c r="C1985" s="8" t="s">
        <v>6093</v>
      </c>
      <c r="D1985" s="13">
        <v>33000</v>
      </c>
      <c r="E1985" s="13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19">
        <f t="shared" si="180"/>
        <v>4.3</v>
      </c>
      <c r="P1985" s="11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57.6" x14ac:dyDescent="0.3">
      <c r="A1986" s="7">
        <v>1984</v>
      </c>
      <c r="B1986" s="8" t="s">
        <v>1985</v>
      </c>
      <c r="C1986" s="8" t="s">
        <v>6094</v>
      </c>
      <c r="D1986" s="13">
        <v>15000</v>
      </c>
      <c r="E1986" s="13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19">
        <f t="shared" si="180"/>
        <v>21.146666666666665</v>
      </c>
      <c r="P1986" s="11">
        <f t="shared" si="181"/>
        <v>453.14285714285717</v>
      </c>
      <c r="Q1986" s="7" t="str">
        <f t="shared" si="182"/>
        <v>photography</v>
      </c>
      <c r="R1986" s="7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3.2" x14ac:dyDescent="0.3">
      <c r="A1987" s="7">
        <v>1985</v>
      </c>
      <c r="B1987" s="8" t="s">
        <v>1986</v>
      </c>
      <c r="C1987" s="8" t="s">
        <v>6095</v>
      </c>
      <c r="D1987" s="13">
        <v>1600</v>
      </c>
      <c r="E1987" s="13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19">
        <f t="shared" ref="O1987:O2050" si="186">E1987/D1987*100</f>
        <v>3.1875</v>
      </c>
      <c r="P1987" s="11">
        <f t="shared" ref="P1987:P2050" si="187">E1987/L1987</f>
        <v>12.75</v>
      </c>
      <c r="Q1987" s="7" t="str">
        <f t="shared" ref="Q1987:Q2050" si="188">LEFT(N1987, SEARCH("/",N1987,1)-1)</f>
        <v>photography</v>
      </c>
      <c r="R1987" s="7" t="str">
        <f t="shared" ref="R1987:R2050" si="189">RIGHT(N1987,LEN(N1987)-SEARCH("/",N1987,1))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3.2" x14ac:dyDescent="0.3">
      <c r="A1988" s="7">
        <v>1986</v>
      </c>
      <c r="B1988" s="8" t="s">
        <v>1987</v>
      </c>
      <c r="C1988" s="8" t="s">
        <v>6096</v>
      </c>
      <c r="D1988" s="13">
        <v>2000</v>
      </c>
      <c r="E1988" s="13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19">
        <f t="shared" si="186"/>
        <v>0.05</v>
      </c>
      <c r="P1988" s="11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28.8" x14ac:dyDescent="0.3">
      <c r="A1989" s="7">
        <v>1987</v>
      </c>
      <c r="B1989" s="8" t="s">
        <v>1988</v>
      </c>
      <c r="C1989" s="8" t="s">
        <v>6097</v>
      </c>
      <c r="D1989" s="13">
        <v>5500</v>
      </c>
      <c r="E1989" s="13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19">
        <f t="shared" si="186"/>
        <v>42.472727272727276</v>
      </c>
      <c r="P1989" s="11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3">
      <c r="A1990" s="7">
        <v>1988</v>
      </c>
      <c r="B1990" s="8" t="s">
        <v>1989</v>
      </c>
      <c r="C1990" s="8" t="s">
        <v>6098</v>
      </c>
      <c r="D1990" s="13">
        <v>6000</v>
      </c>
      <c r="E1990" s="13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19">
        <f t="shared" si="186"/>
        <v>0.41666666666666669</v>
      </c>
      <c r="P1990" s="11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3.2" x14ac:dyDescent="0.3">
      <c r="A1991" s="7">
        <v>1989</v>
      </c>
      <c r="B1991" s="8" t="s">
        <v>1990</v>
      </c>
      <c r="C1991" s="8" t="s">
        <v>6099</v>
      </c>
      <c r="D1991" s="13">
        <v>5000</v>
      </c>
      <c r="E1991" s="13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19">
        <f t="shared" si="186"/>
        <v>1</v>
      </c>
      <c r="P1991" s="11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3.2" x14ac:dyDescent="0.3">
      <c r="A1992" s="7">
        <v>1990</v>
      </c>
      <c r="B1992" s="8" t="s">
        <v>1991</v>
      </c>
      <c r="C1992" s="8" t="s">
        <v>6100</v>
      </c>
      <c r="D1992" s="13">
        <v>3000</v>
      </c>
      <c r="E1992" s="13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19">
        <f t="shared" si="186"/>
        <v>16.966666666666665</v>
      </c>
      <c r="P1992" s="11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8.8" x14ac:dyDescent="0.3">
      <c r="A1993" s="7">
        <v>1991</v>
      </c>
      <c r="B1993" s="8" t="s">
        <v>1992</v>
      </c>
      <c r="C1993" s="8" t="s">
        <v>6101</v>
      </c>
      <c r="D1993" s="13">
        <v>2000</v>
      </c>
      <c r="E1993" s="13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19">
        <f t="shared" si="186"/>
        <v>7.0000000000000009</v>
      </c>
      <c r="P1993" s="11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28.8" x14ac:dyDescent="0.3">
      <c r="A1994" s="7">
        <v>1992</v>
      </c>
      <c r="B1994" s="8" t="s">
        <v>1993</v>
      </c>
      <c r="C1994" s="8" t="s">
        <v>6102</v>
      </c>
      <c r="D1994" s="13">
        <v>1500</v>
      </c>
      <c r="E1994" s="13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19">
        <f t="shared" si="186"/>
        <v>0.13333333333333333</v>
      </c>
      <c r="P1994" s="11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3.2" x14ac:dyDescent="0.3">
      <c r="A1995" s="7">
        <v>1993</v>
      </c>
      <c r="B1995" s="8" t="s">
        <v>1994</v>
      </c>
      <c r="C1995" s="8" t="s">
        <v>6103</v>
      </c>
      <c r="D1995" s="13">
        <v>2000</v>
      </c>
      <c r="E1995" s="13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19">
        <f t="shared" si="186"/>
        <v>0</v>
      </c>
      <c r="P1995" s="11" t="e">
        <f t="shared" si="187"/>
        <v>#DIV/0!</v>
      </c>
      <c r="Q1995" s="7" t="str">
        <f t="shared" si="188"/>
        <v>photography</v>
      </c>
      <c r="R1995" s="7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43.2" x14ac:dyDescent="0.3">
      <c r="A1996" s="7">
        <v>1994</v>
      </c>
      <c r="B1996" s="8" t="s">
        <v>1995</v>
      </c>
      <c r="C1996" s="8" t="s">
        <v>6104</v>
      </c>
      <c r="D1996" s="13">
        <v>3200</v>
      </c>
      <c r="E1996" s="13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19">
        <f t="shared" si="186"/>
        <v>0</v>
      </c>
      <c r="P1996" s="11" t="e">
        <f t="shared" si="187"/>
        <v>#DIV/0!</v>
      </c>
      <c r="Q1996" s="7" t="str">
        <f t="shared" si="188"/>
        <v>photography</v>
      </c>
      <c r="R1996" s="7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3.2" x14ac:dyDescent="0.3">
      <c r="A1997" s="7">
        <v>1995</v>
      </c>
      <c r="B1997" s="8" t="s">
        <v>1996</v>
      </c>
      <c r="C1997" s="8" t="s">
        <v>6105</v>
      </c>
      <c r="D1997" s="13">
        <v>1000</v>
      </c>
      <c r="E1997" s="13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19">
        <f t="shared" si="186"/>
        <v>7.8</v>
      </c>
      <c r="P1997" s="11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43.2" x14ac:dyDescent="0.3">
      <c r="A1998" s="7">
        <v>1996</v>
      </c>
      <c r="B1998" s="8" t="s">
        <v>1997</v>
      </c>
      <c r="C1998" s="8" t="s">
        <v>6106</v>
      </c>
      <c r="D1998" s="13">
        <v>133800</v>
      </c>
      <c r="E1998" s="13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19">
        <f t="shared" si="186"/>
        <v>0</v>
      </c>
      <c r="P1998" s="11" t="e">
        <f t="shared" si="187"/>
        <v>#DIV/0!</v>
      </c>
      <c r="Q1998" s="7" t="str">
        <f t="shared" si="188"/>
        <v>photography</v>
      </c>
      <c r="R1998" s="7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3.2" x14ac:dyDescent="0.3">
      <c r="A1999" s="7">
        <v>1997</v>
      </c>
      <c r="B1999" s="8" t="s">
        <v>1998</v>
      </c>
      <c r="C1999" s="8" t="s">
        <v>6107</v>
      </c>
      <c r="D1999" s="13">
        <v>6500</v>
      </c>
      <c r="E1999" s="13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19">
        <f t="shared" si="186"/>
        <v>0</v>
      </c>
      <c r="P1999" s="11" t="e">
        <f t="shared" si="187"/>
        <v>#DIV/0!</v>
      </c>
      <c r="Q1999" s="7" t="str">
        <f t="shared" si="188"/>
        <v>photography</v>
      </c>
      <c r="R1999" s="7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3.2" x14ac:dyDescent="0.3">
      <c r="A2000" s="7">
        <v>1998</v>
      </c>
      <c r="B2000" s="8" t="s">
        <v>1999</v>
      </c>
      <c r="C2000" s="8" t="s">
        <v>6108</v>
      </c>
      <c r="D2000" s="13">
        <v>2500</v>
      </c>
      <c r="E2000" s="13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19">
        <f t="shared" si="186"/>
        <v>26.200000000000003</v>
      </c>
      <c r="P2000" s="11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28.8" x14ac:dyDescent="0.3">
      <c r="A2001" s="7">
        <v>1999</v>
      </c>
      <c r="B2001" s="8" t="s">
        <v>2000</v>
      </c>
      <c r="C2001" s="8" t="s">
        <v>6109</v>
      </c>
      <c r="D2001" s="13">
        <v>31000</v>
      </c>
      <c r="E2001" s="13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19">
        <f t="shared" si="186"/>
        <v>0.76129032258064511</v>
      </c>
      <c r="P2001" s="11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3.2" x14ac:dyDescent="0.3">
      <c r="A2002" s="7">
        <v>2000</v>
      </c>
      <c r="B2002" s="8" t="s">
        <v>2001</v>
      </c>
      <c r="C2002" s="8" t="s">
        <v>6110</v>
      </c>
      <c r="D2002" s="13">
        <v>5000</v>
      </c>
      <c r="E2002" s="13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19">
        <f t="shared" si="186"/>
        <v>12.5</v>
      </c>
      <c r="P2002" s="11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28.8" x14ac:dyDescent="0.3">
      <c r="A2003" s="7">
        <v>2001</v>
      </c>
      <c r="B2003" s="8" t="s">
        <v>2002</v>
      </c>
      <c r="C2003" s="8" t="s">
        <v>6111</v>
      </c>
      <c r="D2003" s="13">
        <v>55000</v>
      </c>
      <c r="E2003" s="13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19">
        <f t="shared" si="186"/>
        <v>382.12909090909091</v>
      </c>
      <c r="P2003" s="11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3.2" x14ac:dyDescent="0.3">
      <c r="A2004" s="7">
        <v>2002</v>
      </c>
      <c r="B2004" s="8" t="s">
        <v>2003</v>
      </c>
      <c r="C2004" s="8" t="s">
        <v>6112</v>
      </c>
      <c r="D2004" s="13">
        <v>50000</v>
      </c>
      <c r="E2004" s="13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19">
        <f t="shared" si="186"/>
        <v>216.79422000000002</v>
      </c>
      <c r="P2004" s="11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43.2" x14ac:dyDescent="0.3">
      <c r="A2005" s="7">
        <v>2003</v>
      </c>
      <c r="B2005" s="8" t="s">
        <v>2004</v>
      </c>
      <c r="C2005" s="8" t="s">
        <v>6113</v>
      </c>
      <c r="D2005" s="13">
        <v>500</v>
      </c>
      <c r="E2005" s="13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19">
        <f t="shared" si="186"/>
        <v>312</v>
      </c>
      <c r="P2005" s="11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3.2" x14ac:dyDescent="0.3">
      <c r="A2006" s="7">
        <v>2004</v>
      </c>
      <c r="B2006" s="8" t="s">
        <v>2005</v>
      </c>
      <c r="C2006" s="8" t="s">
        <v>6114</v>
      </c>
      <c r="D2006" s="13">
        <v>50000</v>
      </c>
      <c r="E2006" s="13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19">
        <f t="shared" si="186"/>
        <v>234.42048</v>
      </c>
      <c r="P2006" s="11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3.2" x14ac:dyDescent="0.3">
      <c r="A2007" s="7">
        <v>2005</v>
      </c>
      <c r="B2007" s="8" t="s">
        <v>2006</v>
      </c>
      <c r="C2007" s="8" t="s">
        <v>6115</v>
      </c>
      <c r="D2007" s="13">
        <v>30000</v>
      </c>
      <c r="E2007" s="13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19">
        <f t="shared" si="186"/>
        <v>123.68010000000001</v>
      </c>
      <c r="P2007" s="11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43.2" x14ac:dyDescent="0.3">
      <c r="A2008" s="7">
        <v>2006</v>
      </c>
      <c r="B2008" s="8" t="s">
        <v>2007</v>
      </c>
      <c r="C2008" s="8" t="s">
        <v>6116</v>
      </c>
      <c r="D2008" s="13">
        <v>50000</v>
      </c>
      <c r="E2008" s="13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19">
        <f t="shared" si="186"/>
        <v>247.84</v>
      </c>
      <c r="P2008" s="11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43.2" x14ac:dyDescent="0.3">
      <c r="A2009" s="7">
        <v>2007</v>
      </c>
      <c r="B2009" s="8" t="s">
        <v>2008</v>
      </c>
      <c r="C2009" s="8" t="s">
        <v>6117</v>
      </c>
      <c r="D2009" s="13">
        <v>10000</v>
      </c>
      <c r="E2009" s="13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19">
        <f t="shared" si="186"/>
        <v>115.7092</v>
      </c>
      <c r="P2009" s="11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3.2" x14ac:dyDescent="0.3">
      <c r="A2010" s="7">
        <v>2008</v>
      </c>
      <c r="B2010" s="8" t="s">
        <v>2009</v>
      </c>
      <c r="C2010" s="8" t="s">
        <v>6118</v>
      </c>
      <c r="D2010" s="13">
        <v>1570.79</v>
      </c>
      <c r="E2010" s="13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19">
        <f t="shared" si="186"/>
        <v>117.07484768810599</v>
      </c>
      <c r="P2010" s="11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3.2" x14ac:dyDescent="0.3">
      <c r="A2011" s="7">
        <v>2009</v>
      </c>
      <c r="B2011" s="8" t="s">
        <v>2010</v>
      </c>
      <c r="C2011" s="8" t="s">
        <v>6119</v>
      </c>
      <c r="D2011" s="13">
        <v>50000</v>
      </c>
      <c r="E2011" s="13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19">
        <f t="shared" si="186"/>
        <v>305.15800000000002</v>
      </c>
      <c r="P2011" s="11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28.8" x14ac:dyDescent="0.3">
      <c r="A2012" s="7">
        <v>2010</v>
      </c>
      <c r="B2012" s="8" t="s">
        <v>2011</v>
      </c>
      <c r="C2012" s="8" t="s">
        <v>6120</v>
      </c>
      <c r="D2012" s="13">
        <v>30000</v>
      </c>
      <c r="E2012" s="13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19">
        <f t="shared" si="186"/>
        <v>320.05299999999994</v>
      </c>
      <c r="P2012" s="11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3.2" x14ac:dyDescent="0.3">
      <c r="A2013" s="7">
        <v>2011</v>
      </c>
      <c r="B2013" s="8" t="s">
        <v>2012</v>
      </c>
      <c r="C2013" s="8" t="s">
        <v>6121</v>
      </c>
      <c r="D2013" s="13">
        <v>50000</v>
      </c>
      <c r="E2013" s="13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19">
        <f t="shared" si="186"/>
        <v>819.56399999999996</v>
      </c>
      <c r="P2013" s="11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3.2" x14ac:dyDescent="0.3">
      <c r="A2014" s="7">
        <v>2012</v>
      </c>
      <c r="B2014" s="8" t="s">
        <v>2013</v>
      </c>
      <c r="C2014" s="8" t="s">
        <v>6122</v>
      </c>
      <c r="D2014" s="13">
        <v>5000</v>
      </c>
      <c r="E2014" s="13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19">
        <f t="shared" si="186"/>
        <v>234.90000000000003</v>
      </c>
      <c r="P2014" s="11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3.2" x14ac:dyDescent="0.3">
      <c r="A2015" s="7">
        <v>2013</v>
      </c>
      <c r="B2015" s="8" t="s">
        <v>2014</v>
      </c>
      <c r="C2015" s="8" t="s">
        <v>6123</v>
      </c>
      <c r="D2015" s="13">
        <v>160000</v>
      </c>
      <c r="E2015" s="13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19">
        <f t="shared" si="186"/>
        <v>494.91374999999999</v>
      </c>
      <c r="P2015" s="11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3.2" x14ac:dyDescent="0.3">
      <c r="A2016" s="7">
        <v>2014</v>
      </c>
      <c r="B2016" s="8" t="s">
        <v>2015</v>
      </c>
      <c r="C2016" s="8" t="s">
        <v>6124</v>
      </c>
      <c r="D2016" s="13">
        <v>30000</v>
      </c>
      <c r="E2016" s="13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19">
        <f t="shared" si="186"/>
        <v>7813.7822333333334</v>
      </c>
      <c r="P2016" s="11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3.2" x14ac:dyDescent="0.3">
      <c r="A2017" s="7">
        <v>2015</v>
      </c>
      <c r="B2017" s="8" t="s">
        <v>2016</v>
      </c>
      <c r="C2017" s="8" t="s">
        <v>6125</v>
      </c>
      <c r="D2017" s="13">
        <v>7200</v>
      </c>
      <c r="E2017" s="13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19">
        <f t="shared" si="186"/>
        <v>113.00013888888888</v>
      </c>
      <c r="P2017" s="11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28.8" x14ac:dyDescent="0.3">
      <c r="A2018" s="7">
        <v>2016</v>
      </c>
      <c r="B2018" s="8" t="s">
        <v>2017</v>
      </c>
      <c r="C2018" s="8" t="s">
        <v>6126</v>
      </c>
      <c r="D2018" s="13">
        <v>10000</v>
      </c>
      <c r="E2018" s="13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19">
        <f t="shared" si="186"/>
        <v>921.54219999999998</v>
      </c>
      <c r="P2018" s="11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3.2" x14ac:dyDescent="0.3">
      <c r="A2019" s="7">
        <v>2017</v>
      </c>
      <c r="B2019" s="8" t="s">
        <v>2018</v>
      </c>
      <c r="C2019" s="8" t="s">
        <v>6127</v>
      </c>
      <c r="D2019" s="13">
        <v>25000</v>
      </c>
      <c r="E2019" s="13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19">
        <f t="shared" si="186"/>
        <v>125.10239999999999</v>
      </c>
      <c r="P2019" s="11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3.2" x14ac:dyDescent="0.3">
      <c r="A2020" s="7">
        <v>2018</v>
      </c>
      <c r="B2020" s="8" t="s">
        <v>2019</v>
      </c>
      <c r="C2020" s="8" t="s">
        <v>6128</v>
      </c>
      <c r="D2020" s="13">
        <v>65000</v>
      </c>
      <c r="E2020" s="13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19">
        <f t="shared" si="186"/>
        <v>102.24343076923077</v>
      </c>
      <c r="P2020" s="11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43.2" x14ac:dyDescent="0.3">
      <c r="A2021" s="7">
        <v>2019</v>
      </c>
      <c r="B2021" s="8" t="s">
        <v>2020</v>
      </c>
      <c r="C2021" s="8" t="s">
        <v>6129</v>
      </c>
      <c r="D2021" s="13">
        <v>40000</v>
      </c>
      <c r="E2021" s="13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19">
        <f t="shared" si="186"/>
        <v>484.90975000000003</v>
      </c>
      <c r="P2021" s="11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3.2" x14ac:dyDescent="0.3">
      <c r="A2022" s="7">
        <v>2020</v>
      </c>
      <c r="B2022" s="8" t="s">
        <v>2021</v>
      </c>
      <c r="C2022" s="8" t="s">
        <v>6130</v>
      </c>
      <c r="D2022" s="13">
        <v>1500</v>
      </c>
      <c r="E2022" s="13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19">
        <f t="shared" si="186"/>
        <v>192.33333333333334</v>
      </c>
      <c r="P2022" s="11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3.2" x14ac:dyDescent="0.3">
      <c r="A2023" s="7">
        <v>2021</v>
      </c>
      <c r="B2023" s="8" t="s">
        <v>2022</v>
      </c>
      <c r="C2023" s="8" t="s">
        <v>6131</v>
      </c>
      <c r="D2023" s="13">
        <v>5000</v>
      </c>
      <c r="E2023" s="13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19">
        <f t="shared" si="186"/>
        <v>281.10000000000002</v>
      </c>
      <c r="P2023" s="11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3.2" x14ac:dyDescent="0.3">
      <c r="A2024" s="7">
        <v>2022</v>
      </c>
      <c r="B2024" s="8" t="s">
        <v>2023</v>
      </c>
      <c r="C2024" s="8" t="s">
        <v>6132</v>
      </c>
      <c r="D2024" s="13">
        <v>100000</v>
      </c>
      <c r="E2024" s="13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19">
        <f t="shared" si="186"/>
        <v>125.13700000000001</v>
      </c>
      <c r="P2024" s="11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43.2" x14ac:dyDescent="0.3">
      <c r="A2025" s="7">
        <v>2023</v>
      </c>
      <c r="B2025" s="8" t="s">
        <v>2024</v>
      </c>
      <c r="C2025" s="8" t="s">
        <v>6133</v>
      </c>
      <c r="D2025" s="13">
        <v>100000</v>
      </c>
      <c r="E2025" s="13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19">
        <f t="shared" si="186"/>
        <v>161.459</v>
      </c>
      <c r="P2025" s="11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3.2" x14ac:dyDescent="0.3">
      <c r="A2026" s="7">
        <v>2024</v>
      </c>
      <c r="B2026" s="8" t="s">
        <v>2025</v>
      </c>
      <c r="C2026" s="8" t="s">
        <v>6134</v>
      </c>
      <c r="D2026" s="13">
        <v>4000</v>
      </c>
      <c r="E2026" s="13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19">
        <f t="shared" si="186"/>
        <v>585.35</v>
      </c>
      <c r="P2026" s="11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3.2" x14ac:dyDescent="0.3">
      <c r="A2027" s="7">
        <v>2025</v>
      </c>
      <c r="B2027" s="8" t="s">
        <v>2026</v>
      </c>
      <c r="C2027" s="8" t="s">
        <v>6135</v>
      </c>
      <c r="D2027" s="13">
        <v>80000</v>
      </c>
      <c r="E2027" s="13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19">
        <f t="shared" si="186"/>
        <v>201.14999999999998</v>
      </c>
      <c r="P2027" s="11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28.8" x14ac:dyDescent="0.3">
      <c r="A2028" s="7">
        <v>2026</v>
      </c>
      <c r="B2028" s="8" t="s">
        <v>2027</v>
      </c>
      <c r="C2028" s="8" t="s">
        <v>6136</v>
      </c>
      <c r="D2028" s="13">
        <v>25000</v>
      </c>
      <c r="E2028" s="13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19">
        <f t="shared" si="186"/>
        <v>133.48307999999997</v>
      </c>
      <c r="P2028" s="11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3.2" x14ac:dyDescent="0.3">
      <c r="A2029" s="7">
        <v>2027</v>
      </c>
      <c r="B2029" s="8" t="s">
        <v>2028</v>
      </c>
      <c r="C2029" s="8" t="s">
        <v>6137</v>
      </c>
      <c r="D2029" s="13">
        <v>100000</v>
      </c>
      <c r="E2029" s="13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19">
        <f t="shared" si="186"/>
        <v>120.24900000000001</v>
      </c>
      <c r="P2029" s="11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28.8" x14ac:dyDescent="0.3">
      <c r="A2030" s="7">
        <v>2028</v>
      </c>
      <c r="B2030" s="8" t="s">
        <v>2029</v>
      </c>
      <c r="C2030" s="8" t="s">
        <v>6138</v>
      </c>
      <c r="D2030" s="13">
        <v>3000</v>
      </c>
      <c r="E2030" s="13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19">
        <f t="shared" si="186"/>
        <v>126.16666666666667</v>
      </c>
      <c r="P2030" s="11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28.8" x14ac:dyDescent="0.3">
      <c r="A2031" s="7">
        <v>2029</v>
      </c>
      <c r="B2031" s="8" t="s">
        <v>2030</v>
      </c>
      <c r="C2031" s="8" t="s">
        <v>6139</v>
      </c>
      <c r="D2031" s="13">
        <v>2500</v>
      </c>
      <c r="E2031" s="13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19">
        <f t="shared" si="186"/>
        <v>361.2</v>
      </c>
      <c r="P2031" s="11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3.2" x14ac:dyDescent="0.3">
      <c r="A2032" s="7">
        <v>2030</v>
      </c>
      <c r="B2032" s="8" t="s">
        <v>2031</v>
      </c>
      <c r="C2032" s="8" t="s">
        <v>6140</v>
      </c>
      <c r="D2032" s="13">
        <v>32768</v>
      </c>
      <c r="E2032" s="13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19">
        <f t="shared" si="186"/>
        <v>226.239013671875</v>
      </c>
      <c r="P2032" s="11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28.8" x14ac:dyDescent="0.3">
      <c r="A2033" s="7">
        <v>2031</v>
      </c>
      <c r="B2033" s="8" t="s">
        <v>2032</v>
      </c>
      <c r="C2033" s="8" t="s">
        <v>6141</v>
      </c>
      <c r="D2033" s="13">
        <v>50000</v>
      </c>
      <c r="E2033" s="13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19">
        <f t="shared" si="186"/>
        <v>120.35</v>
      </c>
      <c r="P2033" s="11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3.2" x14ac:dyDescent="0.3">
      <c r="A2034" s="7">
        <v>2032</v>
      </c>
      <c r="B2034" s="8" t="s">
        <v>2033</v>
      </c>
      <c r="C2034" s="8" t="s">
        <v>6142</v>
      </c>
      <c r="D2034" s="13">
        <v>25000</v>
      </c>
      <c r="E2034" s="13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19">
        <f t="shared" si="186"/>
        <v>304.18799999999999</v>
      </c>
      <c r="P2034" s="11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3.2" x14ac:dyDescent="0.3">
      <c r="A2035" s="7">
        <v>2033</v>
      </c>
      <c r="B2035" s="8" t="s">
        <v>2034</v>
      </c>
      <c r="C2035" s="8" t="s">
        <v>6143</v>
      </c>
      <c r="D2035" s="13">
        <v>25000</v>
      </c>
      <c r="E2035" s="13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19">
        <f t="shared" si="186"/>
        <v>178.67599999999999</v>
      </c>
      <c r="P2035" s="11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43.2" x14ac:dyDescent="0.3">
      <c r="A2036" s="7">
        <v>2034</v>
      </c>
      <c r="B2036" s="8" t="s">
        <v>2035</v>
      </c>
      <c r="C2036" s="8" t="s">
        <v>6144</v>
      </c>
      <c r="D2036" s="13">
        <v>78000</v>
      </c>
      <c r="E2036" s="13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19">
        <f t="shared" si="186"/>
        <v>386.81998717948721</v>
      </c>
      <c r="P2036" s="11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3.2" x14ac:dyDescent="0.3">
      <c r="A2037" s="7">
        <v>2035</v>
      </c>
      <c r="B2037" s="8" t="s">
        <v>2036</v>
      </c>
      <c r="C2037" s="8" t="s">
        <v>6145</v>
      </c>
      <c r="D2037" s="13">
        <v>80000</v>
      </c>
      <c r="E2037" s="13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19">
        <f t="shared" si="186"/>
        <v>211.03642500000004</v>
      </c>
      <c r="P2037" s="11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3.2" x14ac:dyDescent="0.3">
      <c r="A2038" s="7">
        <v>2036</v>
      </c>
      <c r="B2038" s="8" t="s">
        <v>2037</v>
      </c>
      <c r="C2038" s="8" t="s">
        <v>6146</v>
      </c>
      <c r="D2038" s="13">
        <v>30000</v>
      </c>
      <c r="E2038" s="13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19">
        <f t="shared" si="186"/>
        <v>131.66833333333335</v>
      </c>
      <c r="P2038" s="11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3.2" x14ac:dyDescent="0.3">
      <c r="A2039" s="7">
        <v>2037</v>
      </c>
      <c r="B2039" s="8" t="s">
        <v>2038</v>
      </c>
      <c r="C2039" s="8" t="s">
        <v>6147</v>
      </c>
      <c r="D2039" s="13">
        <v>10000</v>
      </c>
      <c r="E2039" s="13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19">
        <f t="shared" si="186"/>
        <v>300.47639999999996</v>
      </c>
      <c r="P2039" s="11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3.2" x14ac:dyDescent="0.3">
      <c r="A2040" s="7">
        <v>2038</v>
      </c>
      <c r="B2040" s="8" t="s">
        <v>2039</v>
      </c>
      <c r="C2040" s="8" t="s">
        <v>6148</v>
      </c>
      <c r="D2040" s="13">
        <v>8000</v>
      </c>
      <c r="E2040" s="13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19">
        <f t="shared" si="186"/>
        <v>420.51249999999999</v>
      </c>
      <c r="P2040" s="11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28.8" x14ac:dyDescent="0.3">
      <c r="A2041" s="7">
        <v>2039</v>
      </c>
      <c r="B2041" s="8" t="s">
        <v>2040</v>
      </c>
      <c r="C2041" s="8" t="s">
        <v>6149</v>
      </c>
      <c r="D2041" s="13">
        <v>125000</v>
      </c>
      <c r="E2041" s="13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19">
        <f t="shared" si="186"/>
        <v>136.21680000000001</v>
      </c>
      <c r="P2041" s="11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8.8" x14ac:dyDescent="0.3">
      <c r="A2042" s="7">
        <v>2040</v>
      </c>
      <c r="B2042" s="8" t="s">
        <v>2041</v>
      </c>
      <c r="C2042" s="8" t="s">
        <v>6150</v>
      </c>
      <c r="D2042" s="13">
        <v>3000</v>
      </c>
      <c r="E2042" s="13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19">
        <f t="shared" si="186"/>
        <v>248.17133333333334</v>
      </c>
      <c r="P2042" s="11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3.2" x14ac:dyDescent="0.3">
      <c r="A2043" s="7">
        <v>2041</v>
      </c>
      <c r="B2043" s="8" t="s">
        <v>2042</v>
      </c>
      <c r="C2043" s="8" t="s">
        <v>6151</v>
      </c>
      <c r="D2043" s="13">
        <v>9500</v>
      </c>
      <c r="E2043" s="13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19">
        <f t="shared" si="186"/>
        <v>181.86315789473684</v>
      </c>
      <c r="P2043" s="11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3.2" x14ac:dyDescent="0.3">
      <c r="A2044" s="7">
        <v>2042</v>
      </c>
      <c r="B2044" s="8" t="s">
        <v>2043</v>
      </c>
      <c r="C2044" s="8" t="s">
        <v>6152</v>
      </c>
      <c r="D2044" s="13">
        <v>10000</v>
      </c>
      <c r="E2044" s="13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19">
        <f t="shared" si="186"/>
        <v>123.53</v>
      </c>
      <c r="P2044" s="11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3.2" x14ac:dyDescent="0.3">
      <c r="A2045" s="7">
        <v>2043</v>
      </c>
      <c r="B2045" s="8" t="s">
        <v>2044</v>
      </c>
      <c r="C2045" s="8" t="s">
        <v>6153</v>
      </c>
      <c r="D2045" s="13">
        <v>1385</v>
      </c>
      <c r="E2045" s="13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19">
        <f t="shared" si="186"/>
        <v>506.20938628158842</v>
      </c>
      <c r="P2045" s="11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3.2" x14ac:dyDescent="0.3">
      <c r="A2046" s="7">
        <v>2044</v>
      </c>
      <c r="B2046" s="8" t="s">
        <v>2045</v>
      </c>
      <c r="C2046" s="8" t="s">
        <v>6154</v>
      </c>
      <c r="D2046" s="13">
        <v>15000</v>
      </c>
      <c r="E2046" s="13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19">
        <f t="shared" si="186"/>
        <v>108.21333333333334</v>
      </c>
      <c r="P2046" s="11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3.2" x14ac:dyDescent="0.3">
      <c r="A2047" s="7">
        <v>2045</v>
      </c>
      <c r="B2047" s="8" t="s">
        <v>2046</v>
      </c>
      <c r="C2047" s="8" t="s">
        <v>6155</v>
      </c>
      <c r="D2047" s="13">
        <v>4900</v>
      </c>
      <c r="E2047" s="13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19">
        <f t="shared" si="186"/>
        <v>819.18387755102037</v>
      </c>
      <c r="P2047" s="11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3.2" x14ac:dyDescent="0.3">
      <c r="A2048" s="7">
        <v>2046</v>
      </c>
      <c r="B2048" s="8" t="s">
        <v>2047</v>
      </c>
      <c r="C2048" s="8" t="s">
        <v>6156</v>
      </c>
      <c r="D2048" s="13">
        <v>10000</v>
      </c>
      <c r="E2048" s="13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19">
        <f t="shared" si="186"/>
        <v>121.10000000000001</v>
      </c>
      <c r="P2048" s="11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3.2" x14ac:dyDescent="0.3">
      <c r="A2049" s="7">
        <v>2047</v>
      </c>
      <c r="B2049" s="8" t="s">
        <v>2048</v>
      </c>
      <c r="C2049" s="8" t="s">
        <v>6157</v>
      </c>
      <c r="D2049" s="13">
        <v>98000</v>
      </c>
      <c r="E2049" s="13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19">
        <f t="shared" si="186"/>
        <v>102.99897959183673</v>
      </c>
      <c r="P2049" s="11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3.2" x14ac:dyDescent="0.3">
      <c r="A2050" s="7">
        <v>2048</v>
      </c>
      <c r="B2050" s="8" t="s">
        <v>2049</v>
      </c>
      <c r="C2050" s="8" t="s">
        <v>6158</v>
      </c>
      <c r="D2050" s="13">
        <v>85000</v>
      </c>
      <c r="E2050" s="13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19">
        <f t="shared" si="186"/>
        <v>148.33229411764705</v>
      </c>
      <c r="P2050" s="11">
        <f t="shared" si="187"/>
        <v>91.82989803350327</v>
      </c>
      <c r="Q2050" s="7" t="str">
        <f t="shared" si="188"/>
        <v>technology</v>
      </c>
      <c r="R2050" s="7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3">
      <c r="A2051" s="7">
        <v>2049</v>
      </c>
      <c r="B2051" s="8" t="s">
        <v>2050</v>
      </c>
      <c r="C2051" s="8" t="s">
        <v>6159</v>
      </c>
      <c r="D2051" s="13">
        <v>50000</v>
      </c>
      <c r="E2051" s="13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19">
        <f t="shared" ref="O2051:O2114" si="192">E2051/D2051*100</f>
        <v>120.19070000000001</v>
      </c>
      <c r="P2051" s="11">
        <f t="shared" ref="P2051:P2114" si="193">E2051/L2051</f>
        <v>80.991037735849048</v>
      </c>
      <c r="Q2051" s="7" t="str">
        <f t="shared" ref="Q2051:Q2114" si="194">LEFT(N2051, SEARCH("/",N2051,1)-1)</f>
        <v>technology</v>
      </c>
      <c r="R2051" s="7" t="str">
        <f t="shared" ref="R2051:R2114" si="195">RIGHT(N2051,LEN(N2051)-SEARCH("/",N2051,1))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3.2" x14ac:dyDescent="0.3">
      <c r="A2052" s="7">
        <v>2050</v>
      </c>
      <c r="B2052" s="8" t="s">
        <v>2051</v>
      </c>
      <c r="C2052" s="8" t="s">
        <v>6160</v>
      </c>
      <c r="D2052" s="13">
        <v>10000</v>
      </c>
      <c r="E2052" s="13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19">
        <f t="shared" si="192"/>
        <v>473.27000000000004</v>
      </c>
      <c r="P2052" s="11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3.2" x14ac:dyDescent="0.3">
      <c r="A2053" s="7">
        <v>2051</v>
      </c>
      <c r="B2053" s="8" t="s">
        <v>2052</v>
      </c>
      <c r="C2053" s="8" t="s">
        <v>6161</v>
      </c>
      <c r="D2053" s="13">
        <v>8000</v>
      </c>
      <c r="E2053" s="13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19">
        <f t="shared" si="192"/>
        <v>130.36250000000001</v>
      </c>
      <c r="P2053" s="11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3.2" x14ac:dyDescent="0.3">
      <c r="A2054" s="7">
        <v>2052</v>
      </c>
      <c r="B2054" s="8" t="s">
        <v>2053</v>
      </c>
      <c r="C2054" s="8" t="s">
        <v>6162</v>
      </c>
      <c r="D2054" s="13">
        <v>50000</v>
      </c>
      <c r="E2054" s="13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19">
        <f t="shared" si="192"/>
        <v>353.048</v>
      </c>
      <c r="P2054" s="11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3.2" x14ac:dyDescent="0.3">
      <c r="A2055" s="7">
        <v>2053</v>
      </c>
      <c r="B2055" s="8" t="s">
        <v>2054</v>
      </c>
      <c r="C2055" s="8" t="s">
        <v>6163</v>
      </c>
      <c r="D2055" s="13">
        <v>5000</v>
      </c>
      <c r="E2055" s="13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19">
        <f t="shared" si="192"/>
        <v>101.02</v>
      </c>
      <c r="P2055" s="11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3.2" x14ac:dyDescent="0.3">
      <c r="A2056" s="7">
        <v>2054</v>
      </c>
      <c r="B2056" s="8" t="s">
        <v>2055</v>
      </c>
      <c r="C2056" s="8" t="s">
        <v>6164</v>
      </c>
      <c r="D2056" s="13">
        <v>35000</v>
      </c>
      <c r="E2056" s="13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19">
        <f t="shared" si="192"/>
        <v>113.59142857142857</v>
      </c>
      <c r="P2056" s="11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3.2" x14ac:dyDescent="0.3">
      <c r="A2057" s="7">
        <v>2055</v>
      </c>
      <c r="B2057" s="8" t="s">
        <v>2056</v>
      </c>
      <c r="C2057" s="8" t="s">
        <v>6165</v>
      </c>
      <c r="D2057" s="13">
        <v>6000</v>
      </c>
      <c r="E2057" s="13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19">
        <f t="shared" si="192"/>
        <v>167.41666666666666</v>
      </c>
      <c r="P2057" s="11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3.2" x14ac:dyDescent="0.3">
      <c r="A2058" s="7">
        <v>2056</v>
      </c>
      <c r="B2058" s="8" t="s">
        <v>2057</v>
      </c>
      <c r="C2058" s="8" t="s">
        <v>6166</v>
      </c>
      <c r="D2058" s="13">
        <v>50000</v>
      </c>
      <c r="E2058" s="13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19">
        <f t="shared" si="192"/>
        <v>153.452</v>
      </c>
      <c r="P2058" s="11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43.2" x14ac:dyDescent="0.3">
      <c r="A2059" s="7">
        <v>2057</v>
      </c>
      <c r="B2059" s="8" t="s">
        <v>2058</v>
      </c>
      <c r="C2059" s="8" t="s">
        <v>6167</v>
      </c>
      <c r="D2059" s="13">
        <v>15000</v>
      </c>
      <c r="E2059" s="13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19">
        <f t="shared" si="192"/>
        <v>202.23220000000001</v>
      </c>
      <c r="P2059" s="11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28.8" x14ac:dyDescent="0.3">
      <c r="A2060" s="7">
        <v>2058</v>
      </c>
      <c r="B2060" s="8" t="s">
        <v>2059</v>
      </c>
      <c r="C2060" s="8" t="s">
        <v>6168</v>
      </c>
      <c r="D2060" s="13">
        <v>2560</v>
      </c>
      <c r="E2060" s="13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19">
        <f t="shared" si="192"/>
        <v>168.28125</v>
      </c>
      <c r="P2060" s="11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3.2" x14ac:dyDescent="0.3">
      <c r="A2061" s="7">
        <v>2059</v>
      </c>
      <c r="B2061" s="8" t="s">
        <v>2060</v>
      </c>
      <c r="C2061" s="8" t="s">
        <v>6169</v>
      </c>
      <c r="D2061" s="13">
        <v>30000</v>
      </c>
      <c r="E2061" s="13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19">
        <f t="shared" si="192"/>
        <v>143.45666666666668</v>
      </c>
      <c r="P2061" s="11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3.2" x14ac:dyDescent="0.3">
      <c r="A2062" s="7">
        <v>2060</v>
      </c>
      <c r="B2062" s="8" t="s">
        <v>2061</v>
      </c>
      <c r="C2062" s="8" t="s">
        <v>6170</v>
      </c>
      <c r="D2062" s="13">
        <v>25000</v>
      </c>
      <c r="E2062" s="13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19">
        <f t="shared" si="192"/>
        <v>196.4</v>
      </c>
      <c r="P2062" s="11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3.2" x14ac:dyDescent="0.3">
      <c r="A2063" s="7">
        <v>2061</v>
      </c>
      <c r="B2063" s="8" t="s">
        <v>2062</v>
      </c>
      <c r="C2063" s="8" t="s">
        <v>6171</v>
      </c>
      <c r="D2063" s="13">
        <v>5000</v>
      </c>
      <c r="E2063" s="13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19">
        <f t="shared" si="192"/>
        <v>107.91999999999999</v>
      </c>
      <c r="P2063" s="11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43.2" x14ac:dyDescent="0.3">
      <c r="A2064" s="7">
        <v>2062</v>
      </c>
      <c r="B2064" s="8" t="s">
        <v>2063</v>
      </c>
      <c r="C2064" s="8" t="s">
        <v>6172</v>
      </c>
      <c r="D2064" s="13">
        <v>100000</v>
      </c>
      <c r="E2064" s="13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19">
        <f t="shared" si="192"/>
        <v>114.97699999999999</v>
      </c>
      <c r="P2064" s="11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28.8" x14ac:dyDescent="0.3">
      <c r="A2065" s="7">
        <v>2063</v>
      </c>
      <c r="B2065" s="8" t="s">
        <v>2064</v>
      </c>
      <c r="C2065" s="8" t="s">
        <v>6173</v>
      </c>
      <c r="D2065" s="13">
        <v>4000</v>
      </c>
      <c r="E2065" s="13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19">
        <f t="shared" si="192"/>
        <v>148.04999999999998</v>
      </c>
      <c r="P2065" s="11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3.2" x14ac:dyDescent="0.3">
      <c r="A2066" s="7">
        <v>2064</v>
      </c>
      <c r="B2066" s="8" t="s">
        <v>2065</v>
      </c>
      <c r="C2066" s="8" t="s">
        <v>6174</v>
      </c>
      <c r="D2066" s="13">
        <v>261962</v>
      </c>
      <c r="E2066" s="13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19">
        <f t="shared" si="192"/>
        <v>191.16676082790633</v>
      </c>
      <c r="P2066" s="11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3.2" x14ac:dyDescent="0.3">
      <c r="A2067" s="7">
        <v>2065</v>
      </c>
      <c r="B2067" s="8" t="s">
        <v>2066</v>
      </c>
      <c r="C2067" s="8" t="s">
        <v>6175</v>
      </c>
      <c r="D2067" s="13">
        <v>40000</v>
      </c>
      <c r="E2067" s="13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19">
        <f t="shared" si="192"/>
        <v>199.215125</v>
      </c>
      <c r="P2067" s="11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3.2" x14ac:dyDescent="0.3">
      <c r="A2068" s="7">
        <v>2066</v>
      </c>
      <c r="B2068" s="8" t="s">
        <v>2067</v>
      </c>
      <c r="C2068" s="8" t="s">
        <v>6176</v>
      </c>
      <c r="D2068" s="13">
        <v>2000</v>
      </c>
      <c r="E2068" s="13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19">
        <f t="shared" si="192"/>
        <v>218.6</v>
      </c>
      <c r="P2068" s="11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3.2" x14ac:dyDescent="0.3">
      <c r="A2069" s="7">
        <v>2067</v>
      </c>
      <c r="B2069" s="8" t="s">
        <v>2068</v>
      </c>
      <c r="C2069" s="8" t="s">
        <v>6177</v>
      </c>
      <c r="D2069" s="13">
        <v>495</v>
      </c>
      <c r="E2069" s="13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19">
        <f t="shared" si="192"/>
        <v>126.86868686868686</v>
      </c>
      <c r="P2069" s="11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3.2" x14ac:dyDescent="0.3">
      <c r="A2070" s="7">
        <v>2068</v>
      </c>
      <c r="B2070" s="8" t="s">
        <v>2069</v>
      </c>
      <c r="C2070" s="8" t="s">
        <v>6178</v>
      </c>
      <c r="D2070" s="13">
        <v>25000</v>
      </c>
      <c r="E2070" s="13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19">
        <f t="shared" si="192"/>
        <v>105.22388000000001</v>
      </c>
      <c r="P2070" s="11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43.2" x14ac:dyDescent="0.3">
      <c r="A2071" s="7">
        <v>2069</v>
      </c>
      <c r="B2071" s="8" t="s">
        <v>2070</v>
      </c>
      <c r="C2071" s="8" t="s">
        <v>6179</v>
      </c>
      <c r="D2071" s="13">
        <v>50000</v>
      </c>
      <c r="E2071" s="13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19">
        <f t="shared" si="192"/>
        <v>128.40666000000002</v>
      </c>
      <c r="P2071" s="11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3.2" x14ac:dyDescent="0.3">
      <c r="A2072" s="7">
        <v>2070</v>
      </c>
      <c r="B2072" s="8" t="s">
        <v>2071</v>
      </c>
      <c r="C2072" s="8" t="s">
        <v>6180</v>
      </c>
      <c r="D2072" s="13">
        <v>125000</v>
      </c>
      <c r="E2072" s="13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19">
        <f t="shared" si="192"/>
        <v>317.3272</v>
      </c>
      <c r="P2072" s="11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3.2" x14ac:dyDescent="0.3">
      <c r="A2073" s="7">
        <v>2071</v>
      </c>
      <c r="B2073" s="8" t="s">
        <v>2072</v>
      </c>
      <c r="C2073" s="8" t="s">
        <v>6181</v>
      </c>
      <c r="D2073" s="13">
        <v>20000</v>
      </c>
      <c r="E2073" s="13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19">
        <f t="shared" si="192"/>
        <v>280.73</v>
      </c>
      <c r="P2073" s="11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43.2" x14ac:dyDescent="0.3">
      <c r="A2074" s="7">
        <v>2072</v>
      </c>
      <c r="B2074" s="8" t="s">
        <v>2073</v>
      </c>
      <c r="C2074" s="8" t="s">
        <v>6182</v>
      </c>
      <c r="D2074" s="13">
        <v>71500</v>
      </c>
      <c r="E2074" s="13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19">
        <f t="shared" si="192"/>
        <v>110.73146853146854</v>
      </c>
      <c r="P2074" s="11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3.2" x14ac:dyDescent="0.3">
      <c r="A2075" s="7">
        <v>2073</v>
      </c>
      <c r="B2075" s="8" t="s">
        <v>2074</v>
      </c>
      <c r="C2075" s="8" t="s">
        <v>6183</v>
      </c>
      <c r="D2075" s="13">
        <v>100000</v>
      </c>
      <c r="E2075" s="13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19">
        <f t="shared" si="192"/>
        <v>152.60429999999999</v>
      </c>
      <c r="P2075" s="11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28.8" x14ac:dyDescent="0.3">
      <c r="A2076" s="7">
        <v>2074</v>
      </c>
      <c r="B2076" s="8" t="s">
        <v>2075</v>
      </c>
      <c r="C2076" s="8" t="s">
        <v>6184</v>
      </c>
      <c r="D2076" s="13">
        <v>600</v>
      </c>
      <c r="E2076" s="13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19">
        <f t="shared" si="192"/>
        <v>102.49999999999999</v>
      </c>
      <c r="P2076" s="11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3.2" x14ac:dyDescent="0.3">
      <c r="A2077" s="7">
        <v>2075</v>
      </c>
      <c r="B2077" s="8" t="s">
        <v>2076</v>
      </c>
      <c r="C2077" s="8" t="s">
        <v>6185</v>
      </c>
      <c r="D2077" s="13">
        <v>9999</v>
      </c>
      <c r="E2077" s="13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19">
        <f t="shared" si="192"/>
        <v>1678.3738373837384</v>
      </c>
      <c r="P2077" s="11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28.8" x14ac:dyDescent="0.3">
      <c r="A2078" s="7">
        <v>2076</v>
      </c>
      <c r="B2078" s="8" t="s">
        <v>2077</v>
      </c>
      <c r="C2078" s="8" t="s">
        <v>6186</v>
      </c>
      <c r="D2078" s="13">
        <v>179000</v>
      </c>
      <c r="E2078" s="13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19">
        <f t="shared" si="192"/>
        <v>543.349156424581</v>
      </c>
      <c r="P2078" s="11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3.2" x14ac:dyDescent="0.3">
      <c r="A2079" s="7">
        <v>2077</v>
      </c>
      <c r="B2079" s="8" t="s">
        <v>2078</v>
      </c>
      <c r="C2079" s="8" t="s">
        <v>6187</v>
      </c>
      <c r="D2079" s="13">
        <v>50000</v>
      </c>
      <c r="E2079" s="13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19">
        <f t="shared" si="192"/>
        <v>115.50800000000001</v>
      </c>
      <c r="P2079" s="11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3.2" x14ac:dyDescent="0.3">
      <c r="A2080" s="7">
        <v>2078</v>
      </c>
      <c r="B2080" s="8" t="s">
        <v>2079</v>
      </c>
      <c r="C2080" s="8" t="s">
        <v>6188</v>
      </c>
      <c r="D2080" s="13">
        <v>20000</v>
      </c>
      <c r="E2080" s="13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19">
        <f t="shared" si="192"/>
        <v>131.20499999999998</v>
      </c>
      <c r="P2080" s="11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43.2" x14ac:dyDescent="0.3">
      <c r="A2081" s="7">
        <v>2079</v>
      </c>
      <c r="B2081" s="8" t="s">
        <v>2080</v>
      </c>
      <c r="C2081" s="8" t="s">
        <v>6189</v>
      </c>
      <c r="D2081" s="13">
        <v>10000</v>
      </c>
      <c r="E2081" s="13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19">
        <f t="shared" si="192"/>
        <v>288.17</v>
      </c>
      <c r="P2081" s="11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3.2" x14ac:dyDescent="0.3">
      <c r="A2082" s="7">
        <v>2080</v>
      </c>
      <c r="B2082" s="8" t="s">
        <v>2081</v>
      </c>
      <c r="C2082" s="8" t="s">
        <v>6190</v>
      </c>
      <c r="D2082" s="13">
        <v>1000</v>
      </c>
      <c r="E2082" s="13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19">
        <f t="shared" si="192"/>
        <v>507.8</v>
      </c>
      <c r="P2082" s="11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3.2" x14ac:dyDescent="0.3">
      <c r="A2083" s="7">
        <v>2081</v>
      </c>
      <c r="B2083" s="8" t="s">
        <v>2082</v>
      </c>
      <c r="C2083" s="8" t="s">
        <v>6191</v>
      </c>
      <c r="D2083" s="13">
        <v>3500</v>
      </c>
      <c r="E2083" s="13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19">
        <f t="shared" si="192"/>
        <v>114.57142857142857</v>
      </c>
      <c r="P2083" s="11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3.2" x14ac:dyDescent="0.3">
      <c r="A2084" s="7">
        <v>2082</v>
      </c>
      <c r="B2084" s="8" t="s">
        <v>2083</v>
      </c>
      <c r="C2084" s="8" t="s">
        <v>6192</v>
      </c>
      <c r="D2084" s="13">
        <v>1500</v>
      </c>
      <c r="E2084" s="13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19">
        <f t="shared" si="192"/>
        <v>110.73333333333333</v>
      </c>
      <c r="P2084" s="11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3.2" x14ac:dyDescent="0.3">
      <c r="A2085" s="7">
        <v>2083</v>
      </c>
      <c r="B2085" s="8" t="s">
        <v>2084</v>
      </c>
      <c r="C2085" s="8" t="s">
        <v>6193</v>
      </c>
      <c r="D2085" s="13">
        <v>750</v>
      </c>
      <c r="E2085" s="13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19">
        <f t="shared" si="192"/>
        <v>113.33333333333333</v>
      </c>
      <c r="P2085" s="11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3.2" x14ac:dyDescent="0.3">
      <c r="A2086" s="7">
        <v>2084</v>
      </c>
      <c r="B2086" s="8" t="s">
        <v>2085</v>
      </c>
      <c r="C2086" s="8" t="s">
        <v>6194</v>
      </c>
      <c r="D2086" s="13">
        <v>3000</v>
      </c>
      <c r="E2086" s="13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19">
        <f t="shared" si="192"/>
        <v>108.33333333333333</v>
      </c>
      <c r="P2086" s="11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43.2" x14ac:dyDescent="0.3">
      <c r="A2087" s="7">
        <v>2085</v>
      </c>
      <c r="B2087" s="8" t="s">
        <v>2086</v>
      </c>
      <c r="C2087" s="8" t="s">
        <v>6195</v>
      </c>
      <c r="D2087" s="13">
        <v>6000</v>
      </c>
      <c r="E2087" s="13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19">
        <f t="shared" si="192"/>
        <v>123.53333333333335</v>
      </c>
      <c r="P2087" s="11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3.2" x14ac:dyDescent="0.3">
      <c r="A2088" s="7">
        <v>2086</v>
      </c>
      <c r="B2088" s="8" t="s">
        <v>2087</v>
      </c>
      <c r="C2088" s="8" t="s">
        <v>6196</v>
      </c>
      <c r="D2088" s="13">
        <v>4000</v>
      </c>
      <c r="E2088" s="13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19">
        <f t="shared" si="192"/>
        <v>100.69999999999999</v>
      </c>
      <c r="P2088" s="11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43.2" x14ac:dyDescent="0.3">
      <c r="A2089" s="7">
        <v>2087</v>
      </c>
      <c r="B2089" s="8" t="s">
        <v>2088</v>
      </c>
      <c r="C2089" s="8" t="s">
        <v>6197</v>
      </c>
      <c r="D2089" s="13">
        <v>1500</v>
      </c>
      <c r="E2089" s="13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19">
        <f t="shared" si="192"/>
        <v>103.53333333333335</v>
      </c>
      <c r="P2089" s="11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3.2" x14ac:dyDescent="0.3">
      <c r="A2090" s="7">
        <v>2088</v>
      </c>
      <c r="B2090" s="8" t="s">
        <v>2089</v>
      </c>
      <c r="C2090" s="8" t="s">
        <v>6198</v>
      </c>
      <c r="D2090" s="13">
        <v>3000</v>
      </c>
      <c r="E2090" s="13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19">
        <f t="shared" si="192"/>
        <v>115.51066666666668</v>
      </c>
      <c r="P2090" s="11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28.8" x14ac:dyDescent="0.3">
      <c r="A2091" s="7">
        <v>2089</v>
      </c>
      <c r="B2091" s="8" t="s">
        <v>2090</v>
      </c>
      <c r="C2091" s="8" t="s">
        <v>6199</v>
      </c>
      <c r="D2091" s="13">
        <v>2500</v>
      </c>
      <c r="E2091" s="13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19">
        <f t="shared" si="192"/>
        <v>120.4004</v>
      </c>
      <c r="P2091" s="11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3.2" x14ac:dyDescent="0.3">
      <c r="A2092" s="7">
        <v>2090</v>
      </c>
      <c r="B2092" s="8" t="s">
        <v>2091</v>
      </c>
      <c r="C2092" s="8" t="s">
        <v>6200</v>
      </c>
      <c r="D2092" s="13">
        <v>8000</v>
      </c>
      <c r="E2092" s="13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19">
        <f t="shared" si="192"/>
        <v>115.040375</v>
      </c>
      <c r="P2092" s="11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43.2" x14ac:dyDescent="0.3">
      <c r="A2093" s="7">
        <v>2091</v>
      </c>
      <c r="B2093" s="8" t="s">
        <v>2092</v>
      </c>
      <c r="C2093" s="8" t="s">
        <v>6201</v>
      </c>
      <c r="D2093" s="13">
        <v>18000</v>
      </c>
      <c r="E2093" s="13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19">
        <f t="shared" si="192"/>
        <v>120.46777777777777</v>
      </c>
      <c r="P2093" s="11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3.2" x14ac:dyDescent="0.3">
      <c r="A2094" s="7">
        <v>2092</v>
      </c>
      <c r="B2094" s="8" t="s">
        <v>2093</v>
      </c>
      <c r="C2094" s="8" t="s">
        <v>6202</v>
      </c>
      <c r="D2094" s="13">
        <v>6000</v>
      </c>
      <c r="E2094" s="13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19">
        <f t="shared" si="192"/>
        <v>101.28333333333333</v>
      </c>
      <c r="P2094" s="11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3.2" x14ac:dyDescent="0.3">
      <c r="A2095" s="7">
        <v>2093</v>
      </c>
      <c r="B2095" s="8" t="s">
        <v>2094</v>
      </c>
      <c r="C2095" s="8" t="s">
        <v>6203</v>
      </c>
      <c r="D2095" s="13">
        <v>1500</v>
      </c>
      <c r="E2095" s="13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19">
        <f t="shared" si="192"/>
        <v>102.46666666666667</v>
      </c>
      <c r="P2095" s="11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3.2" x14ac:dyDescent="0.3">
      <c r="A2096" s="7">
        <v>2094</v>
      </c>
      <c r="B2096" s="8" t="s">
        <v>2095</v>
      </c>
      <c r="C2096" s="8" t="s">
        <v>6204</v>
      </c>
      <c r="D2096" s="13">
        <v>3500</v>
      </c>
      <c r="E2096" s="13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19">
        <f t="shared" si="192"/>
        <v>120.54285714285714</v>
      </c>
      <c r="P2096" s="11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3.2" x14ac:dyDescent="0.3">
      <c r="A2097" s="7">
        <v>2095</v>
      </c>
      <c r="B2097" s="8" t="s">
        <v>2096</v>
      </c>
      <c r="C2097" s="8" t="s">
        <v>6205</v>
      </c>
      <c r="D2097" s="13">
        <v>2500</v>
      </c>
      <c r="E2097" s="13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19">
        <f t="shared" si="192"/>
        <v>100</v>
      </c>
      <c r="P2097" s="11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3.2" x14ac:dyDescent="0.3">
      <c r="A2098" s="7">
        <v>2096</v>
      </c>
      <c r="B2098" s="8" t="s">
        <v>2097</v>
      </c>
      <c r="C2098" s="8" t="s">
        <v>6206</v>
      </c>
      <c r="D2098" s="13">
        <v>600</v>
      </c>
      <c r="E2098" s="13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19">
        <f t="shared" si="192"/>
        <v>101.66666666666666</v>
      </c>
      <c r="P2098" s="11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3.2" x14ac:dyDescent="0.3">
      <c r="A2099" s="7">
        <v>2097</v>
      </c>
      <c r="B2099" s="8" t="s">
        <v>2098</v>
      </c>
      <c r="C2099" s="8" t="s">
        <v>6207</v>
      </c>
      <c r="D2099" s="13">
        <v>3000</v>
      </c>
      <c r="E2099" s="13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19">
        <f t="shared" si="192"/>
        <v>100</v>
      </c>
      <c r="P2099" s="11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3.2" x14ac:dyDescent="0.3">
      <c r="A2100" s="7">
        <v>2098</v>
      </c>
      <c r="B2100" s="8" t="s">
        <v>2099</v>
      </c>
      <c r="C2100" s="8" t="s">
        <v>6208</v>
      </c>
      <c r="D2100" s="13">
        <v>6000</v>
      </c>
      <c r="E2100" s="13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19">
        <f t="shared" si="192"/>
        <v>100.33333333333334</v>
      </c>
      <c r="P2100" s="11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3">
      <c r="A2101" s="7">
        <v>2099</v>
      </c>
      <c r="B2101" s="8" t="s">
        <v>2100</v>
      </c>
      <c r="C2101" s="8" t="s">
        <v>6209</v>
      </c>
      <c r="D2101" s="13">
        <v>3000</v>
      </c>
      <c r="E2101" s="13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19">
        <f t="shared" si="192"/>
        <v>132.36666666666667</v>
      </c>
      <c r="P2101" s="11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3.2" x14ac:dyDescent="0.3">
      <c r="A2102" s="7">
        <v>2100</v>
      </c>
      <c r="B2102" s="8" t="s">
        <v>2101</v>
      </c>
      <c r="C2102" s="8" t="s">
        <v>6210</v>
      </c>
      <c r="D2102" s="13">
        <v>600</v>
      </c>
      <c r="E2102" s="13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19">
        <f t="shared" si="192"/>
        <v>136.66666666666666</v>
      </c>
      <c r="P2102" s="11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3.2" x14ac:dyDescent="0.3">
      <c r="A2103" s="7">
        <v>2101</v>
      </c>
      <c r="B2103" s="8" t="s">
        <v>2102</v>
      </c>
      <c r="C2103" s="8" t="s">
        <v>6211</v>
      </c>
      <c r="D2103" s="13">
        <v>2000</v>
      </c>
      <c r="E2103" s="13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19">
        <f t="shared" si="192"/>
        <v>113.25</v>
      </c>
      <c r="P2103" s="11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3.2" x14ac:dyDescent="0.3">
      <c r="A2104" s="7">
        <v>2102</v>
      </c>
      <c r="B2104" s="8" t="s">
        <v>2103</v>
      </c>
      <c r="C2104" s="8" t="s">
        <v>6212</v>
      </c>
      <c r="D2104" s="13">
        <v>1000</v>
      </c>
      <c r="E2104" s="13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19">
        <f t="shared" si="192"/>
        <v>136</v>
      </c>
      <c r="P2104" s="11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28.8" x14ac:dyDescent="0.3">
      <c r="A2105" s="7">
        <v>2103</v>
      </c>
      <c r="B2105" s="8" t="s">
        <v>2104</v>
      </c>
      <c r="C2105" s="8" t="s">
        <v>6213</v>
      </c>
      <c r="D2105" s="13">
        <v>7777</v>
      </c>
      <c r="E2105" s="13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19">
        <f t="shared" si="192"/>
        <v>146.12318374694613</v>
      </c>
      <c r="P2105" s="11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3.2" x14ac:dyDescent="0.3">
      <c r="A2106" s="7">
        <v>2104</v>
      </c>
      <c r="B2106" s="8" t="s">
        <v>2105</v>
      </c>
      <c r="C2106" s="8" t="s">
        <v>6214</v>
      </c>
      <c r="D2106" s="13">
        <v>800</v>
      </c>
      <c r="E2106" s="13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19">
        <f t="shared" si="192"/>
        <v>129.5</v>
      </c>
      <c r="P2106" s="11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28.8" x14ac:dyDescent="0.3">
      <c r="A2107" s="7">
        <v>2105</v>
      </c>
      <c r="B2107" s="8" t="s">
        <v>2106</v>
      </c>
      <c r="C2107" s="8" t="s">
        <v>6215</v>
      </c>
      <c r="D2107" s="13">
        <v>2000</v>
      </c>
      <c r="E2107" s="13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19">
        <f t="shared" si="192"/>
        <v>254</v>
      </c>
      <c r="P2107" s="11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3.2" x14ac:dyDescent="0.3">
      <c r="A2108" s="7">
        <v>2106</v>
      </c>
      <c r="B2108" s="8" t="s">
        <v>2107</v>
      </c>
      <c r="C2108" s="8" t="s">
        <v>6216</v>
      </c>
      <c r="D2108" s="13">
        <v>2200</v>
      </c>
      <c r="E2108" s="13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19">
        <f t="shared" si="192"/>
        <v>107.04545454545456</v>
      </c>
      <c r="P2108" s="11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3.2" x14ac:dyDescent="0.3">
      <c r="A2109" s="7">
        <v>2107</v>
      </c>
      <c r="B2109" s="8" t="s">
        <v>2108</v>
      </c>
      <c r="C2109" s="8" t="s">
        <v>6217</v>
      </c>
      <c r="D2109" s="13">
        <v>2000</v>
      </c>
      <c r="E2109" s="13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19">
        <f t="shared" si="192"/>
        <v>107.73299999999999</v>
      </c>
      <c r="P2109" s="11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43.2" x14ac:dyDescent="0.3">
      <c r="A2110" s="7">
        <v>2108</v>
      </c>
      <c r="B2110" s="8" t="s">
        <v>2109</v>
      </c>
      <c r="C2110" s="8" t="s">
        <v>6218</v>
      </c>
      <c r="D2110" s="13">
        <v>16000</v>
      </c>
      <c r="E2110" s="13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19">
        <f t="shared" si="192"/>
        <v>107.31250000000001</v>
      </c>
      <c r="P2110" s="11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28.8" x14ac:dyDescent="0.3">
      <c r="A2111" s="7">
        <v>2109</v>
      </c>
      <c r="B2111" s="8" t="s">
        <v>2110</v>
      </c>
      <c r="C2111" s="8" t="s">
        <v>6219</v>
      </c>
      <c r="D2111" s="13">
        <v>4000</v>
      </c>
      <c r="E2111" s="13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19">
        <f t="shared" si="192"/>
        <v>106.52500000000001</v>
      </c>
      <c r="P2111" s="11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28.8" x14ac:dyDescent="0.3">
      <c r="A2112" s="7">
        <v>2110</v>
      </c>
      <c r="B2112" s="8" t="s">
        <v>2111</v>
      </c>
      <c r="C2112" s="8" t="s">
        <v>6220</v>
      </c>
      <c r="D2112" s="13">
        <v>2000</v>
      </c>
      <c r="E2112" s="13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19">
        <f t="shared" si="192"/>
        <v>100.35000000000001</v>
      </c>
      <c r="P2112" s="11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3.2" x14ac:dyDescent="0.3">
      <c r="A2113" s="7">
        <v>2111</v>
      </c>
      <c r="B2113" s="8" t="s">
        <v>2112</v>
      </c>
      <c r="C2113" s="8" t="s">
        <v>6221</v>
      </c>
      <c r="D2113" s="13">
        <v>2000</v>
      </c>
      <c r="E2113" s="13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19">
        <f t="shared" si="192"/>
        <v>106.5</v>
      </c>
      <c r="P2113" s="11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3.2" x14ac:dyDescent="0.3">
      <c r="A2114" s="7">
        <v>2112</v>
      </c>
      <c r="B2114" s="8" t="s">
        <v>2113</v>
      </c>
      <c r="C2114" s="8" t="s">
        <v>6222</v>
      </c>
      <c r="D2114" s="13">
        <v>300</v>
      </c>
      <c r="E2114" s="13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19">
        <f t="shared" si="192"/>
        <v>100</v>
      </c>
      <c r="P2114" s="11">
        <f t="shared" si="193"/>
        <v>27.272727272727273</v>
      </c>
      <c r="Q2114" s="7" t="str">
        <f t="shared" si="194"/>
        <v>music</v>
      </c>
      <c r="R2114" s="7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28.8" x14ac:dyDescent="0.3">
      <c r="A2115" s="7">
        <v>2113</v>
      </c>
      <c r="B2115" s="8" t="s">
        <v>2114</v>
      </c>
      <c r="C2115" s="8" t="s">
        <v>6223</v>
      </c>
      <c r="D2115" s="13">
        <v>7000</v>
      </c>
      <c r="E2115" s="13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19">
        <f t="shared" ref="O2115:O2178" si="198">E2115/D2115*100</f>
        <v>104.85714285714285</v>
      </c>
      <c r="P2115" s="11">
        <f t="shared" ref="P2115:P2178" si="199">E2115/L2115</f>
        <v>68.598130841121488</v>
      </c>
      <c r="Q2115" s="7" t="str">
        <f t="shared" ref="Q2115:Q2178" si="200">LEFT(N2115, SEARCH("/",N2115,1)-1)</f>
        <v>music</v>
      </c>
      <c r="R2115" s="7" t="str">
        <f t="shared" ref="R2115:R2178" si="201">RIGHT(N2115,LEN(N2115)-SEARCH("/",N2115,1))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3.2" x14ac:dyDescent="0.3">
      <c r="A2116" s="7">
        <v>2114</v>
      </c>
      <c r="B2116" s="8" t="s">
        <v>2115</v>
      </c>
      <c r="C2116" s="8" t="s">
        <v>6224</v>
      </c>
      <c r="D2116" s="13">
        <v>5000</v>
      </c>
      <c r="E2116" s="13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19">
        <f t="shared" si="198"/>
        <v>104.69999999999999</v>
      </c>
      <c r="P2116" s="11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3.2" x14ac:dyDescent="0.3">
      <c r="A2117" s="7">
        <v>2115</v>
      </c>
      <c r="B2117" s="8" t="s">
        <v>2116</v>
      </c>
      <c r="C2117" s="8" t="s">
        <v>6225</v>
      </c>
      <c r="D2117" s="13">
        <v>1500</v>
      </c>
      <c r="E2117" s="13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19">
        <f t="shared" si="198"/>
        <v>225.66666666666669</v>
      </c>
      <c r="P2117" s="11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3.2" x14ac:dyDescent="0.3">
      <c r="A2118" s="7">
        <v>2116</v>
      </c>
      <c r="B2118" s="8" t="s">
        <v>2117</v>
      </c>
      <c r="C2118" s="8" t="s">
        <v>6226</v>
      </c>
      <c r="D2118" s="13">
        <v>48000</v>
      </c>
      <c r="E2118" s="13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19">
        <f t="shared" si="198"/>
        <v>100.90416666666667</v>
      </c>
      <c r="P2118" s="11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3.2" x14ac:dyDescent="0.3">
      <c r="A2119" s="7">
        <v>2117</v>
      </c>
      <c r="B2119" s="8" t="s">
        <v>2118</v>
      </c>
      <c r="C2119" s="8" t="s">
        <v>6227</v>
      </c>
      <c r="D2119" s="13">
        <v>1200</v>
      </c>
      <c r="E2119" s="13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19">
        <f t="shared" si="198"/>
        <v>147.75</v>
      </c>
      <c r="P2119" s="11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28.8" x14ac:dyDescent="0.3">
      <c r="A2120" s="7">
        <v>2118</v>
      </c>
      <c r="B2120" s="8" t="s">
        <v>2119</v>
      </c>
      <c r="C2120" s="8" t="s">
        <v>6228</v>
      </c>
      <c r="D2120" s="13">
        <v>1000</v>
      </c>
      <c r="E2120" s="13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19">
        <f t="shared" si="198"/>
        <v>134.61099999999999</v>
      </c>
      <c r="P2120" s="11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3.2" x14ac:dyDescent="0.3">
      <c r="A2121" s="7">
        <v>2119</v>
      </c>
      <c r="B2121" s="8" t="s">
        <v>2120</v>
      </c>
      <c r="C2121" s="8" t="s">
        <v>6229</v>
      </c>
      <c r="D2121" s="13">
        <v>2000</v>
      </c>
      <c r="E2121" s="13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19">
        <f t="shared" si="198"/>
        <v>100.75</v>
      </c>
      <c r="P2121" s="11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3.2" x14ac:dyDescent="0.3">
      <c r="A2122" s="7">
        <v>2120</v>
      </c>
      <c r="B2122" s="8" t="s">
        <v>2121</v>
      </c>
      <c r="C2122" s="8" t="s">
        <v>6230</v>
      </c>
      <c r="D2122" s="13">
        <v>8000</v>
      </c>
      <c r="E2122" s="13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19">
        <f t="shared" si="198"/>
        <v>100.880375</v>
      </c>
      <c r="P2122" s="11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28.8" x14ac:dyDescent="0.3">
      <c r="A2123" s="7">
        <v>2121</v>
      </c>
      <c r="B2123" s="8" t="s">
        <v>2122</v>
      </c>
      <c r="C2123" s="8" t="s">
        <v>6231</v>
      </c>
      <c r="D2123" s="13">
        <v>50000</v>
      </c>
      <c r="E2123" s="13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19">
        <f t="shared" si="198"/>
        <v>0.56800000000000006</v>
      </c>
      <c r="P2123" s="11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28.8" x14ac:dyDescent="0.3">
      <c r="A2124" s="7">
        <v>2122</v>
      </c>
      <c r="B2124" s="8" t="s">
        <v>2123</v>
      </c>
      <c r="C2124" s="8" t="s">
        <v>6232</v>
      </c>
      <c r="D2124" s="13">
        <v>80000</v>
      </c>
      <c r="E2124" s="13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19">
        <f t="shared" si="198"/>
        <v>0.38750000000000001</v>
      </c>
      <c r="P2124" s="11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57.6" x14ac:dyDescent="0.3">
      <c r="A2125" s="7">
        <v>2123</v>
      </c>
      <c r="B2125" s="8" t="s">
        <v>2124</v>
      </c>
      <c r="C2125" s="8" t="s">
        <v>6233</v>
      </c>
      <c r="D2125" s="13">
        <v>500</v>
      </c>
      <c r="E2125" s="13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19">
        <f t="shared" si="198"/>
        <v>10</v>
      </c>
      <c r="P2125" s="11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43.2" x14ac:dyDescent="0.3">
      <c r="A2126" s="7">
        <v>2124</v>
      </c>
      <c r="B2126" s="8" t="s">
        <v>2125</v>
      </c>
      <c r="C2126" s="8" t="s">
        <v>6234</v>
      </c>
      <c r="D2126" s="13">
        <v>1100</v>
      </c>
      <c r="E2126" s="13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19">
        <f t="shared" si="198"/>
        <v>10.454545454545453</v>
      </c>
      <c r="P2126" s="11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3.2" x14ac:dyDescent="0.3">
      <c r="A2127" s="7">
        <v>2125</v>
      </c>
      <c r="B2127" s="8" t="s">
        <v>2126</v>
      </c>
      <c r="C2127" s="8" t="s">
        <v>6235</v>
      </c>
      <c r="D2127" s="13">
        <v>60000</v>
      </c>
      <c r="E2127" s="13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19">
        <f t="shared" si="198"/>
        <v>1.4200000000000002</v>
      </c>
      <c r="P2127" s="11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3.2" x14ac:dyDescent="0.3">
      <c r="A2128" s="7">
        <v>2126</v>
      </c>
      <c r="B2128" s="8" t="s">
        <v>2127</v>
      </c>
      <c r="C2128" s="8" t="s">
        <v>6236</v>
      </c>
      <c r="D2128" s="13">
        <v>20000</v>
      </c>
      <c r="E2128" s="13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19">
        <f t="shared" si="198"/>
        <v>0.05</v>
      </c>
      <c r="P2128" s="11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x14ac:dyDescent="0.3">
      <c r="A2129" s="7">
        <v>2127</v>
      </c>
      <c r="B2129" s="8" t="s">
        <v>2128</v>
      </c>
      <c r="C2129" s="8" t="s">
        <v>6237</v>
      </c>
      <c r="D2129" s="13">
        <v>28000</v>
      </c>
      <c r="E2129" s="13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19">
        <f t="shared" si="198"/>
        <v>28.842857142857142</v>
      </c>
      <c r="P2129" s="11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3.2" x14ac:dyDescent="0.3">
      <c r="A2130" s="7">
        <v>2128</v>
      </c>
      <c r="B2130" s="8" t="s">
        <v>2129</v>
      </c>
      <c r="C2130" s="8" t="s">
        <v>6238</v>
      </c>
      <c r="D2130" s="13">
        <v>15000</v>
      </c>
      <c r="E2130" s="13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19">
        <f t="shared" si="198"/>
        <v>0.16666666666666669</v>
      </c>
      <c r="P2130" s="11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3.2" x14ac:dyDescent="0.3">
      <c r="A2131" s="7">
        <v>2129</v>
      </c>
      <c r="B2131" s="8" t="s">
        <v>2130</v>
      </c>
      <c r="C2131" s="8" t="s">
        <v>6239</v>
      </c>
      <c r="D2131" s="13">
        <v>2000</v>
      </c>
      <c r="E2131" s="13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19">
        <f t="shared" si="198"/>
        <v>11.799999999999999</v>
      </c>
      <c r="P2131" s="11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28.8" x14ac:dyDescent="0.3">
      <c r="A2132" s="7">
        <v>2130</v>
      </c>
      <c r="B2132" s="8" t="s">
        <v>2131</v>
      </c>
      <c r="C2132" s="8" t="s">
        <v>6240</v>
      </c>
      <c r="D2132" s="13">
        <v>42000</v>
      </c>
      <c r="E2132" s="13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19">
        <f t="shared" si="198"/>
        <v>0.20238095238095236</v>
      </c>
      <c r="P2132" s="11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3.2" x14ac:dyDescent="0.3">
      <c r="A2133" s="7">
        <v>2131</v>
      </c>
      <c r="B2133" s="8" t="s">
        <v>2132</v>
      </c>
      <c r="C2133" s="8" t="s">
        <v>6241</v>
      </c>
      <c r="D2133" s="13">
        <v>500</v>
      </c>
      <c r="E2133" s="13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19">
        <f t="shared" si="198"/>
        <v>5</v>
      </c>
      <c r="P2133" s="11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3.2" x14ac:dyDescent="0.3">
      <c r="A2134" s="7">
        <v>2132</v>
      </c>
      <c r="B2134" s="8" t="s">
        <v>2133</v>
      </c>
      <c r="C2134" s="8" t="s">
        <v>6242</v>
      </c>
      <c r="D2134" s="13">
        <v>100000</v>
      </c>
      <c r="E2134" s="13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19">
        <f t="shared" si="198"/>
        <v>2.1129899999999995</v>
      </c>
      <c r="P2134" s="11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3.2" x14ac:dyDescent="0.3">
      <c r="A2135" s="7">
        <v>2133</v>
      </c>
      <c r="B2135" s="8" t="s">
        <v>2134</v>
      </c>
      <c r="C2135" s="8" t="s">
        <v>6243</v>
      </c>
      <c r="D2135" s="13">
        <v>1000</v>
      </c>
      <c r="E2135" s="13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19">
        <f t="shared" si="198"/>
        <v>1.6</v>
      </c>
      <c r="P2135" s="11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3.2" x14ac:dyDescent="0.3">
      <c r="A2136" s="7">
        <v>2134</v>
      </c>
      <c r="B2136" s="8" t="s">
        <v>2135</v>
      </c>
      <c r="C2136" s="8" t="s">
        <v>6244</v>
      </c>
      <c r="D2136" s="13">
        <v>6000</v>
      </c>
      <c r="E2136" s="13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19">
        <f t="shared" si="198"/>
        <v>1.7333333333333332</v>
      </c>
      <c r="P2136" s="11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3.2" x14ac:dyDescent="0.3">
      <c r="A2137" s="7">
        <v>2135</v>
      </c>
      <c r="B2137" s="8" t="s">
        <v>2136</v>
      </c>
      <c r="C2137" s="8" t="s">
        <v>6245</v>
      </c>
      <c r="D2137" s="13">
        <v>5000</v>
      </c>
      <c r="E2137" s="13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19">
        <f t="shared" si="198"/>
        <v>9.56</v>
      </c>
      <c r="P2137" s="11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3.2" x14ac:dyDescent="0.3">
      <c r="A2138" s="7">
        <v>2136</v>
      </c>
      <c r="B2138" s="8" t="s">
        <v>2137</v>
      </c>
      <c r="C2138" s="8" t="s">
        <v>6246</v>
      </c>
      <c r="D2138" s="13">
        <v>80000</v>
      </c>
      <c r="E2138" s="13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19">
        <f t="shared" si="198"/>
        <v>5.9612499999999999E-2</v>
      </c>
      <c r="P2138" s="11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3.2" x14ac:dyDescent="0.3">
      <c r="A2139" s="7">
        <v>2137</v>
      </c>
      <c r="B2139" s="8" t="s">
        <v>2138</v>
      </c>
      <c r="C2139" s="8" t="s">
        <v>6247</v>
      </c>
      <c r="D2139" s="13">
        <v>50000</v>
      </c>
      <c r="E2139" s="13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19">
        <f t="shared" si="198"/>
        <v>28.405999999999999</v>
      </c>
      <c r="P2139" s="11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8.8" x14ac:dyDescent="0.3">
      <c r="A2140" s="7">
        <v>2138</v>
      </c>
      <c r="B2140" s="8" t="s">
        <v>2139</v>
      </c>
      <c r="C2140" s="8" t="s">
        <v>6248</v>
      </c>
      <c r="D2140" s="13">
        <v>1000</v>
      </c>
      <c r="E2140" s="13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19">
        <f t="shared" si="198"/>
        <v>12.8</v>
      </c>
      <c r="P2140" s="11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3.2" x14ac:dyDescent="0.3">
      <c r="A2141" s="7">
        <v>2139</v>
      </c>
      <c r="B2141" s="8" t="s">
        <v>2140</v>
      </c>
      <c r="C2141" s="8" t="s">
        <v>6249</v>
      </c>
      <c r="D2141" s="13">
        <v>30000</v>
      </c>
      <c r="E2141" s="13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19">
        <f t="shared" si="198"/>
        <v>5.42</v>
      </c>
      <c r="P2141" s="11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3.2" x14ac:dyDescent="0.3">
      <c r="A2142" s="7">
        <v>2140</v>
      </c>
      <c r="B2142" s="8" t="s">
        <v>2141</v>
      </c>
      <c r="C2142" s="8" t="s">
        <v>6250</v>
      </c>
      <c r="D2142" s="13">
        <v>500000</v>
      </c>
      <c r="E2142" s="13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19">
        <f t="shared" si="198"/>
        <v>0.11199999999999999</v>
      </c>
      <c r="P2142" s="11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3.2" x14ac:dyDescent="0.3">
      <c r="A2143" s="7">
        <v>2141</v>
      </c>
      <c r="B2143" s="8" t="s">
        <v>2142</v>
      </c>
      <c r="C2143" s="8" t="s">
        <v>6251</v>
      </c>
      <c r="D2143" s="13">
        <v>15000</v>
      </c>
      <c r="E2143" s="13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19">
        <f t="shared" si="198"/>
        <v>0</v>
      </c>
      <c r="P2143" s="11" t="e">
        <f t="shared" si="199"/>
        <v>#DIV/0!</v>
      </c>
      <c r="Q2143" s="7" t="str">
        <f t="shared" si="200"/>
        <v>games</v>
      </c>
      <c r="R2143" s="7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3.2" x14ac:dyDescent="0.3">
      <c r="A2144" s="7">
        <v>2142</v>
      </c>
      <c r="B2144" s="8" t="s">
        <v>2143</v>
      </c>
      <c r="C2144" s="8" t="s">
        <v>6252</v>
      </c>
      <c r="D2144" s="13">
        <v>10500</v>
      </c>
      <c r="E2144" s="13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19">
        <f t="shared" si="198"/>
        <v>5.7238095238095239</v>
      </c>
      <c r="P2144" s="11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3.2" x14ac:dyDescent="0.3">
      <c r="A2145" s="7">
        <v>2143</v>
      </c>
      <c r="B2145" s="8" t="s">
        <v>2144</v>
      </c>
      <c r="C2145" s="8" t="s">
        <v>6253</v>
      </c>
      <c r="D2145" s="13">
        <v>2000</v>
      </c>
      <c r="E2145" s="13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19">
        <f t="shared" si="198"/>
        <v>11.25</v>
      </c>
      <c r="P2145" s="11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28.8" x14ac:dyDescent="0.3">
      <c r="A2146" s="7">
        <v>2144</v>
      </c>
      <c r="B2146" s="8" t="s">
        <v>2145</v>
      </c>
      <c r="C2146" s="8" t="s">
        <v>6254</v>
      </c>
      <c r="D2146" s="13">
        <v>35500</v>
      </c>
      <c r="E2146" s="13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19">
        <f t="shared" si="198"/>
        <v>1.7098591549295776</v>
      </c>
      <c r="P2146" s="11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3.2" x14ac:dyDescent="0.3">
      <c r="A2147" s="7">
        <v>2145</v>
      </c>
      <c r="B2147" s="8" t="s">
        <v>2146</v>
      </c>
      <c r="C2147" s="8" t="s">
        <v>6255</v>
      </c>
      <c r="D2147" s="13">
        <v>15000</v>
      </c>
      <c r="E2147" s="13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19">
        <f t="shared" si="198"/>
        <v>30.433333333333334</v>
      </c>
      <c r="P2147" s="11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3.2" x14ac:dyDescent="0.3">
      <c r="A2148" s="7">
        <v>2146</v>
      </c>
      <c r="B2148" s="8" t="s">
        <v>2147</v>
      </c>
      <c r="C2148" s="8" t="s">
        <v>6256</v>
      </c>
      <c r="D2148" s="13">
        <v>5000</v>
      </c>
      <c r="E2148" s="13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19">
        <f t="shared" si="198"/>
        <v>0.02</v>
      </c>
      <c r="P2148" s="11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3">
      <c r="A2149" s="7">
        <v>2147</v>
      </c>
      <c r="B2149" s="8" t="s">
        <v>2148</v>
      </c>
      <c r="C2149" s="8" t="s">
        <v>6257</v>
      </c>
      <c r="D2149" s="13">
        <v>390000</v>
      </c>
      <c r="E2149" s="13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19">
        <f t="shared" si="198"/>
        <v>0.69641025641025645</v>
      </c>
      <c r="P2149" s="11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3.2" x14ac:dyDescent="0.3">
      <c r="A2150" s="7">
        <v>2148</v>
      </c>
      <c r="B2150" s="8" t="s">
        <v>2149</v>
      </c>
      <c r="C2150" s="8" t="s">
        <v>6258</v>
      </c>
      <c r="D2150" s="13">
        <v>100</v>
      </c>
      <c r="E2150" s="13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19">
        <f t="shared" si="198"/>
        <v>2</v>
      </c>
      <c r="P2150" s="11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43.2" x14ac:dyDescent="0.3">
      <c r="A2151" s="7">
        <v>2149</v>
      </c>
      <c r="B2151" s="8" t="s">
        <v>2150</v>
      </c>
      <c r="C2151" s="8" t="s">
        <v>6259</v>
      </c>
      <c r="D2151" s="13">
        <v>2000</v>
      </c>
      <c r="E2151" s="13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19">
        <f t="shared" si="198"/>
        <v>0</v>
      </c>
      <c r="P2151" s="11" t="e">
        <f t="shared" si="199"/>
        <v>#DIV/0!</v>
      </c>
      <c r="Q2151" s="7" t="str">
        <f t="shared" si="200"/>
        <v>games</v>
      </c>
      <c r="R2151" s="7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3">
      <c r="A2152" s="7">
        <v>2150</v>
      </c>
      <c r="B2152" s="8" t="s">
        <v>2151</v>
      </c>
      <c r="C2152" s="8" t="s">
        <v>6260</v>
      </c>
      <c r="D2152" s="13">
        <v>50000</v>
      </c>
      <c r="E2152" s="13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19">
        <f t="shared" si="198"/>
        <v>0.80999999999999994</v>
      </c>
      <c r="P2152" s="11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3.2" x14ac:dyDescent="0.3">
      <c r="A2153" s="7">
        <v>2151</v>
      </c>
      <c r="B2153" s="8" t="s">
        <v>2152</v>
      </c>
      <c r="C2153" s="8" t="s">
        <v>6261</v>
      </c>
      <c r="D2153" s="13">
        <v>45000</v>
      </c>
      <c r="E2153" s="13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19">
        <f t="shared" si="198"/>
        <v>0.26222222222222225</v>
      </c>
      <c r="P2153" s="11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3.2" x14ac:dyDescent="0.3">
      <c r="A2154" s="7">
        <v>2152</v>
      </c>
      <c r="B2154" s="8" t="s">
        <v>2153</v>
      </c>
      <c r="C2154" s="8" t="s">
        <v>6262</v>
      </c>
      <c r="D2154" s="13">
        <v>30000</v>
      </c>
      <c r="E2154" s="13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19">
        <f t="shared" si="198"/>
        <v>0.16666666666666669</v>
      </c>
      <c r="P2154" s="11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3.2" x14ac:dyDescent="0.3">
      <c r="A2155" s="7">
        <v>2153</v>
      </c>
      <c r="B2155" s="8" t="s">
        <v>2154</v>
      </c>
      <c r="C2155" s="8" t="s">
        <v>6263</v>
      </c>
      <c r="D2155" s="13">
        <v>372625</v>
      </c>
      <c r="E2155" s="13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19">
        <f t="shared" si="198"/>
        <v>9.124454880912446E-3</v>
      </c>
      <c r="P2155" s="11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28.8" x14ac:dyDescent="0.3">
      <c r="A2156" s="7">
        <v>2154</v>
      </c>
      <c r="B2156" s="8" t="s">
        <v>2155</v>
      </c>
      <c r="C2156" s="8" t="s">
        <v>6264</v>
      </c>
      <c r="D2156" s="13">
        <v>250</v>
      </c>
      <c r="E2156" s="13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19">
        <f t="shared" si="198"/>
        <v>0.8</v>
      </c>
      <c r="P2156" s="11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3.2" x14ac:dyDescent="0.3">
      <c r="A2157" s="7">
        <v>2155</v>
      </c>
      <c r="B2157" s="8" t="s">
        <v>2156</v>
      </c>
      <c r="C2157" s="8" t="s">
        <v>6265</v>
      </c>
      <c r="D2157" s="13">
        <v>5000</v>
      </c>
      <c r="E2157" s="13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19">
        <f t="shared" si="198"/>
        <v>2.2999999999999998</v>
      </c>
      <c r="P2157" s="11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28.8" x14ac:dyDescent="0.3">
      <c r="A2158" s="7">
        <v>2156</v>
      </c>
      <c r="B2158" s="8" t="s">
        <v>2157</v>
      </c>
      <c r="C2158" s="8" t="s">
        <v>6266</v>
      </c>
      <c r="D2158" s="13">
        <v>56000</v>
      </c>
      <c r="E2158" s="13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19">
        <f t="shared" si="198"/>
        <v>2.6660714285714282</v>
      </c>
      <c r="P2158" s="11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28.8" x14ac:dyDescent="0.3">
      <c r="A2159" s="7">
        <v>2157</v>
      </c>
      <c r="B2159" s="8" t="s">
        <v>2158</v>
      </c>
      <c r="C2159" s="8" t="s">
        <v>6267</v>
      </c>
      <c r="D2159" s="13">
        <v>75000</v>
      </c>
      <c r="E2159" s="13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19">
        <f t="shared" si="198"/>
        <v>28.192</v>
      </c>
      <c r="P2159" s="11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3.2" x14ac:dyDescent="0.3">
      <c r="A2160" s="7">
        <v>2158</v>
      </c>
      <c r="B2160" s="8" t="s">
        <v>2159</v>
      </c>
      <c r="C2160" s="8" t="s">
        <v>6268</v>
      </c>
      <c r="D2160" s="13">
        <v>300000</v>
      </c>
      <c r="E2160" s="13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19">
        <f t="shared" si="198"/>
        <v>6.5900366666666672</v>
      </c>
      <c r="P2160" s="11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57.6" x14ac:dyDescent="0.3">
      <c r="A2161" s="7">
        <v>2159</v>
      </c>
      <c r="B2161" s="8" t="s">
        <v>2160</v>
      </c>
      <c r="C2161" s="8" t="s">
        <v>6269</v>
      </c>
      <c r="D2161" s="13">
        <v>3600</v>
      </c>
      <c r="E2161" s="13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19">
        <f t="shared" si="198"/>
        <v>0.72222222222222221</v>
      </c>
      <c r="P2161" s="11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3.2" x14ac:dyDescent="0.3">
      <c r="A2162" s="7">
        <v>2160</v>
      </c>
      <c r="B2162" s="8" t="s">
        <v>2161</v>
      </c>
      <c r="C2162" s="8" t="s">
        <v>6270</v>
      </c>
      <c r="D2162" s="13">
        <v>10000</v>
      </c>
      <c r="E2162" s="13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19">
        <f t="shared" si="198"/>
        <v>0.85000000000000009</v>
      </c>
      <c r="P2162" s="11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28.8" x14ac:dyDescent="0.3">
      <c r="A2163" s="7">
        <v>2161</v>
      </c>
      <c r="B2163" s="8" t="s">
        <v>2162</v>
      </c>
      <c r="C2163" s="8" t="s">
        <v>6271</v>
      </c>
      <c r="D2163" s="13">
        <v>400</v>
      </c>
      <c r="E2163" s="13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19">
        <f t="shared" si="198"/>
        <v>115.75</v>
      </c>
      <c r="P2163" s="11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3.2" x14ac:dyDescent="0.3">
      <c r="A2164" s="7">
        <v>2162</v>
      </c>
      <c r="B2164" s="8" t="s">
        <v>2163</v>
      </c>
      <c r="C2164" s="8" t="s">
        <v>6272</v>
      </c>
      <c r="D2164" s="13">
        <v>4500</v>
      </c>
      <c r="E2164" s="13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19">
        <f t="shared" si="198"/>
        <v>112.26666666666667</v>
      </c>
      <c r="P2164" s="11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3.2" x14ac:dyDescent="0.3">
      <c r="A2165" s="7">
        <v>2163</v>
      </c>
      <c r="B2165" s="8" t="s">
        <v>2164</v>
      </c>
      <c r="C2165" s="8" t="s">
        <v>6273</v>
      </c>
      <c r="D2165" s="13">
        <v>2500</v>
      </c>
      <c r="E2165" s="13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19">
        <f t="shared" si="198"/>
        <v>132.20000000000002</v>
      </c>
      <c r="P2165" s="11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28.8" x14ac:dyDescent="0.3">
      <c r="A2166" s="7">
        <v>2164</v>
      </c>
      <c r="B2166" s="8" t="s">
        <v>2165</v>
      </c>
      <c r="C2166" s="8" t="s">
        <v>6274</v>
      </c>
      <c r="D2166" s="13">
        <v>5500</v>
      </c>
      <c r="E2166" s="13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19">
        <f t="shared" si="198"/>
        <v>102.63636363636364</v>
      </c>
      <c r="P2166" s="11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3.2" x14ac:dyDescent="0.3">
      <c r="A2167" s="7">
        <v>2165</v>
      </c>
      <c r="B2167" s="8" t="s">
        <v>2166</v>
      </c>
      <c r="C2167" s="8" t="s">
        <v>6275</v>
      </c>
      <c r="D2167" s="13">
        <v>2500</v>
      </c>
      <c r="E2167" s="13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19">
        <f t="shared" si="198"/>
        <v>138.64000000000001</v>
      </c>
      <c r="P2167" s="11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43.2" x14ac:dyDescent="0.3">
      <c r="A2168" s="7">
        <v>2166</v>
      </c>
      <c r="B2168" s="8" t="s">
        <v>2167</v>
      </c>
      <c r="C2168" s="8" t="s">
        <v>6276</v>
      </c>
      <c r="D2168" s="13">
        <v>2000</v>
      </c>
      <c r="E2168" s="13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19">
        <f t="shared" si="198"/>
        <v>146.6</v>
      </c>
      <c r="P2168" s="11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28.8" x14ac:dyDescent="0.3">
      <c r="A2169" s="7">
        <v>2167</v>
      </c>
      <c r="B2169" s="8" t="s">
        <v>2168</v>
      </c>
      <c r="C2169" s="8" t="s">
        <v>6277</v>
      </c>
      <c r="D2169" s="13">
        <v>150</v>
      </c>
      <c r="E2169" s="13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19">
        <f t="shared" si="198"/>
        <v>120</v>
      </c>
      <c r="P2169" s="11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28.8" x14ac:dyDescent="0.3">
      <c r="A2170" s="7">
        <v>2168</v>
      </c>
      <c r="B2170" s="8" t="s">
        <v>2169</v>
      </c>
      <c r="C2170" s="8" t="s">
        <v>6278</v>
      </c>
      <c r="D2170" s="13">
        <v>18000</v>
      </c>
      <c r="E2170" s="13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19">
        <f t="shared" si="198"/>
        <v>121.5816111111111</v>
      </c>
      <c r="P2170" s="11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43.2" x14ac:dyDescent="0.3">
      <c r="A2171" s="7">
        <v>2169</v>
      </c>
      <c r="B2171" s="8" t="s">
        <v>2170</v>
      </c>
      <c r="C2171" s="8" t="s">
        <v>6279</v>
      </c>
      <c r="D2171" s="13">
        <v>153</v>
      </c>
      <c r="E2171" s="13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19">
        <f t="shared" si="198"/>
        <v>100</v>
      </c>
      <c r="P2171" s="11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3.2" x14ac:dyDescent="0.3">
      <c r="A2172" s="7">
        <v>2170</v>
      </c>
      <c r="B2172" s="8" t="s">
        <v>2171</v>
      </c>
      <c r="C2172" s="8" t="s">
        <v>6280</v>
      </c>
      <c r="D2172" s="13">
        <v>350</v>
      </c>
      <c r="E2172" s="13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19">
        <f t="shared" si="198"/>
        <v>180.85714285714286</v>
      </c>
      <c r="P2172" s="11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3.2" x14ac:dyDescent="0.3">
      <c r="A2173" s="7">
        <v>2171</v>
      </c>
      <c r="B2173" s="8" t="s">
        <v>2172</v>
      </c>
      <c r="C2173" s="8" t="s">
        <v>6281</v>
      </c>
      <c r="D2173" s="13">
        <v>4000</v>
      </c>
      <c r="E2173" s="13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19">
        <f t="shared" si="198"/>
        <v>106.075</v>
      </c>
      <c r="P2173" s="11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3.2" x14ac:dyDescent="0.3">
      <c r="A2174" s="7">
        <v>2172</v>
      </c>
      <c r="B2174" s="8" t="s">
        <v>2173</v>
      </c>
      <c r="C2174" s="8" t="s">
        <v>6282</v>
      </c>
      <c r="D2174" s="13">
        <v>1000</v>
      </c>
      <c r="E2174" s="13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19">
        <f t="shared" si="198"/>
        <v>100</v>
      </c>
      <c r="P2174" s="11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3.2" x14ac:dyDescent="0.3">
      <c r="A2175" s="7">
        <v>2173</v>
      </c>
      <c r="B2175" s="8" t="s">
        <v>2174</v>
      </c>
      <c r="C2175" s="8" t="s">
        <v>6283</v>
      </c>
      <c r="D2175" s="13">
        <v>4200</v>
      </c>
      <c r="E2175" s="13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19">
        <f t="shared" si="198"/>
        <v>126.92857142857143</v>
      </c>
      <c r="P2175" s="11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43.2" x14ac:dyDescent="0.3">
      <c r="A2176" s="7">
        <v>2174</v>
      </c>
      <c r="B2176" s="8" t="s">
        <v>2175</v>
      </c>
      <c r="C2176" s="8" t="s">
        <v>6284</v>
      </c>
      <c r="D2176" s="13">
        <v>4000</v>
      </c>
      <c r="E2176" s="13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19">
        <f t="shared" si="198"/>
        <v>102.97499999999999</v>
      </c>
      <c r="P2176" s="11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3.2" x14ac:dyDescent="0.3">
      <c r="A2177" s="7">
        <v>2175</v>
      </c>
      <c r="B2177" s="8" t="s">
        <v>2176</v>
      </c>
      <c r="C2177" s="8" t="s">
        <v>6285</v>
      </c>
      <c r="D2177" s="13">
        <v>700</v>
      </c>
      <c r="E2177" s="13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19">
        <f t="shared" si="198"/>
        <v>250</v>
      </c>
      <c r="P2177" s="11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3.2" x14ac:dyDescent="0.3">
      <c r="A2178" s="7">
        <v>2176</v>
      </c>
      <c r="B2178" s="8" t="s">
        <v>2177</v>
      </c>
      <c r="C2178" s="8" t="s">
        <v>6286</v>
      </c>
      <c r="D2178" s="13">
        <v>5000</v>
      </c>
      <c r="E2178" s="13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19">
        <f t="shared" si="198"/>
        <v>126.02</v>
      </c>
      <c r="P2178" s="11">
        <f t="shared" si="199"/>
        <v>88.74647887323944</v>
      </c>
      <c r="Q2178" s="7" t="str">
        <f t="shared" si="200"/>
        <v>music</v>
      </c>
      <c r="R2178" s="7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43.2" x14ac:dyDescent="0.3">
      <c r="A2179" s="7">
        <v>2177</v>
      </c>
      <c r="B2179" s="8" t="s">
        <v>2178</v>
      </c>
      <c r="C2179" s="8" t="s">
        <v>6287</v>
      </c>
      <c r="D2179" s="13">
        <v>2500</v>
      </c>
      <c r="E2179" s="13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19">
        <f t="shared" ref="O2179:O2242" si="204">E2179/D2179*100</f>
        <v>100.12</v>
      </c>
      <c r="P2179" s="11">
        <f t="shared" ref="P2179:P2242" si="205">E2179/L2179</f>
        <v>65.868421052631575</v>
      </c>
      <c r="Q2179" s="7" t="str">
        <f t="shared" ref="Q2179:Q2242" si="206">LEFT(N2179, SEARCH("/",N2179,1)-1)</f>
        <v>music</v>
      </c>
      <c r="R2179" s="7" t="str">
        <f t="shared" ref="R2179:R2242" si="207">RIGHT(N2179,LEN(N2179)-SEARCH("/",N2179,1))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3.2" x14ac:dyDescent="0.3">
      <c r="A2180" s="7">
        <v>2178</v>
      </c>
      <c r="B2180" s="8" t="s">
        <v>2179</v>
      </c>
      <c r="C2180" s="8" t="s">
        <v>6288</v>
      </c>
      <c r="D2180" s="13">
        <v>25000</v>
      </c>
      <c r="E2180" s="13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19">
        <f t="shared" si="204"/>
        <v>138.64000000000001</v>
      </c>
      <c r="P2180" s="11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28.8" x14ac:dyDescent="0.3">
      <c r="A2181" s="7">
        <v>2179</v>
      </c>
      <c r="B2181" s="8" t="s">
        <v>2180</v>
      </c>
      <c r="C2181" s="8" t="s">
        <v>6289</v>
      </c>
      <c r="D2181" s="13">
        <v>1000</v>
      </c>
      <c r="E2181" s="13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19">
        <f t="shared" si="204"/>
        <v>161.4</v>
      </c>
      <c r="P2181" s="11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8.8" x14ac:dyDescent="0.3">
      <c r="A2182" s="7">
        <v>2180</v>
      </c>
      <c r="B2182" s="8" t="s">
        <v>2181</v>
      </c>
      <c r="C2182" s="8" t="s">
        <v>6290</v>
      </c>
      <c r="D2182" s="13">
        <v>5000</v>
      </c>
      <c r="E2182" s="13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19">
        <f t="shared" si="204"/>
        <v>107.18419999999999</v>
      </c>
      <c r="P2182" s="11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43.2" x14ac:dyDescent="0.3">
      <c r="A2183" s="7">
        <v>2181</v>
      </c>
      <c r="B2183" s="8" t="s">
        <v>2182</v>
      </c>
      <c r="C2183" s="8" t="s">
        <v>6291</v>
      </c>
      <c r="D2183" s="13">
        <v>2000</v>
      </c>
      <c r="E2183" s="13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19">
        <f t="shared" si="204"/>
        <v>153.1</v>
      </c>
      <c r="P2183" s="11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28.8" x14ac:dyDescent="0.3">
      <c r="A2184" s="7">
        <v>2182</v>
      </c>
      <c r="B2184" s="8" t="s">
        <v>2183</v>
      </c>
      <c r="C2184" s="8" t="s">
        <v>6292</v>
      </c>
      <c r="D2184" s="13">
        <v>3000</v>
      </c>
      <c r="E2184" s="13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19">
        <f t="shared" si="204"/>
        <v>524.16666666666663</v>
      </c>
      <c r="P2184" s="11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3.2" x14ac:dyDescent="0.3">
      <c r="A2185" s="7">
        <v>2183</v>
      </c>
      <c r="B2185" s="8" t="s">
        <v>2184</v>
      </c>
      <c r="C2185" s="8" t="s">
        <v>6293</v>
      </c>
      <c r="D2185" s="13">
        <v>1800</v>
      </c>
      <c r="E2185" s="13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19">
        <f t="shared" si="204"/>
        <v>489.27777777777777</v>
      </c>
      <c r="P2185" s="11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43.2" x14ac:dyDescent="0.3">
      <c r="A2186" s="7">
        <v>2184</v>
      </c>
      <c r="B2186" s="8" t="s">
        <v>2185</v>
      </c>
      <c r="C2186" s="8" t="s">
        <v>6294</v>
      </c>
      <c r="D2186" s="13">
        <v>10000</v>
      </c>
      <c r="E2186" s="13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19">
        <f t="shared" si="204"/>
        <v>284.74</v>
      </c>
      <c r="P2186" s="11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3.2" x14ac:dyDescent="0.3">
      <c r="A2187" s="7">
        <v>2185</v>
      </c>
      <c r="B2187" s="8" t="s">
        <v>2186</v>
      </c>
      <c r="C2187" s="8" t="s">
        <v>6295</v>
      </c>
      <c r="D2187" s="13">
        <v>5000</v>
      </c>
      <c r="E2187" s="13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19">
        <f t="shared" si="204"/>
        <v>1856.97</v>
      </c>
      <c r="P2187" s="11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28.8" x14ac:dyDescent="0.3">
      <c r="A2188" s="7">
        <v>2186</v>
      </c>
      <c r="B2188" s="8" t="s">
        <v>2187</v>
      </c>
      <c r="C2188" s="8" t="s">
        <v>6296</v>
      </c>
      <c r="D2188" s="13">
        <v>20000</v>
      </c>
      <c r="E2188" s="13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19">
        <f t="shared" si="204"/>
        <v>109.67499999999998</v>
      </c>
      <c r="P2188" s="11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3.2" x14ac:dyDescent="0.3">
      <c r="A2189" s="7">
        <v>2187</v>
      </c>
      <c r="B2189" s="8" t="s">
        <v>2188</v>
      </c>
      <c r="C2189" s="8" t="s">
        <v>6297</v>
      </c>
      <c r="D2189" s="13">
        <v>20000</v>
      </c>
      <c r="E2189" s="13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19">
        <f t="shared" si="204"/>
        <v>1014.6425</v>
      </c>
      <c r="P2189" s="11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3.2" x14ac:dyDescent="0.3">
      <c r="A2190" s="7">
        <v>2188</v>
      </c>
      <c r="B2190" s="8" t="s">
        <v>2189</v>
      </c>
      <c r="C2190" s="8" t="s">
        <v>6298</v>
      </c>
      <c r="D2190" s="13">
        <v>5494</v>
      </c>
      <c r="E2190" s="13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19">
        <f t="shared" si="204"/>
        <v>412.17692027666544</v>
      </c>
      <c r="P2190" s="11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3.2" x14ac:dyDescent="0.3">
      <c r="A2191" s="7">
        <v>2189</v>
      </c>
      <c r="B2191" s="8" t="s">
        <v>2190</v>
      </c>
      <c r="C2191" s="8" t="s">
        <v>6299</v>
      </c>
      <c r="D2191" s="13">
        <v>1200</v>
      </c>
      <c r="E2191" s="13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19">
        <f t="shared" si="204"/>
        <v>503.25</v>
      </c>
      <c r="P2191" s="11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3.2" x14ac:dyDescent="0.3">
      <c r="A2192" s="7">
        <v>2190</v>
      </c>
      <c r="B2192" s="8" t="s">
        <v>2191</v>
      </c>
      <c r="C2192" s="8" t="s">
        <v>6300</v>
      </c>
      <c r="D2192" s="13">
        <v>19000</v>
      </c>
      <c r="E2192" s="13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19">
        <f t="shared" si="204"/>
        <v>184.61052631578946</v>
      </c>
      <c r="P2192" s="11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3.2" x14ac:dyDescent="0.3">
      <c r="A2193" s="7">
        <v>2191</v>
      </c>
      <c r="B2193" s="8" t="s">
        <v>2192</v>
      </c>
      <c r="C2193" s="8" t="s">
        <v>6301</v>
      </c>
      <c r="D2193" s="13">
        <v>750</v>
      </c>
      <c r="E2193" s="13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19">
        <f t="shared" si="204"/>
        <v>119.73333333333333</v>
      </c>
      <c r="P2193" s="11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3.2" x14ac:dyDescent="0.3">
      <c r="A2194" s="7">
        <v>2192</v>
      </c>
      <c r="B2194" s="8" t="s">
        <v>2193</v>
      </c>
      <c r="C2194" s="8" t="s">
        <v>6302</v>
      </c>
      <c r="D2194" s="13">
        <v>12000</v>
      </c>
      <c r="E2194" s="13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19">
        <f t="shared" si="204"/>
        <v>1081.2401666666667</v>
      </c>
      <c r="P2194" s="11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43.2" x14ac:dyDescent="0.3">
      <c r="A2195" s="7">
        <v>2193</v>
      </c>
      <c r="B2195" s="8" t="s">
        <v>2194</v>
      </c>
      <c r="C2195" s="8" t="s">
        <v>6303</v>
      </c>
      <c r="D2195" s="13">
        <v>15000</v>
      </c>
      <c r="E2195" s="13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19">
        <f t="shared" si="204"/>
        <v>452.37333333333333</v>
      </c>
      <c r="P2195" s="11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43.2" x14ac:dyDescent="0.3">
      <c r="A2196" s="7">
        <v>2194</v>
      </c>
      <c r="B2196" s="8" t="s">
        <v>2195</v>
      </c>
      <c r="C2196" s="8" t="s">
        <v>6304</v>
      </c>
      <c r="D2196" s="13">
        <v>10000</v>
      </c>
      <c r="E2196" s="13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19">
        <f t="shared" si="204"/>
        <v>537.37</v>
      </c>
      <c r="P2196" s="11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28.8" x14ac:dyDescent="0.3">
      <c r="A2197" s="7">
        <v>2195</v>
      </c>
      <c r="B2197" s="8" t="s">
        <v>2196</v>
      </c>
      <c r="C2197" s="8" t="s">
        <v>6305</v>
      </c>
      <c r="D2197" s="13">
        <v>4600</v>
      </c>
      <c r="E2197" s="13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19">
        <f t="shared" si="204"/>
        <v>120.32608695652173</v>
      </c>
      <c r="P2197" s="11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28.8" x14ac:dyDescent="0.3">
      <c r="A2198" s="7">
        <v>2196</v>
      </c>
      <c r="B2198" s="8" t="s">
        <v>2197</v>
      </c>
      <c r="C2198" s="8" t="s">
        <v>6306</v>
      </c>
      <c r="D2198" s="13">
        <v>14000</v>
      </c>
      <c r="E2198" s="13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19">
        <f t="shared" si="204"/>
        <v>113.83571428571429</v>
      </c>
      <c r="P2198" s="11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3.2" x14ac:dyDescent="0.3">
      <c r="A2199" s="7">
        <v>2197</v>
      </c>
      <c r="B2199" s="8" t="s">
        <v>2198</v>
      </c>
      <c r="C2199" s="8" t="s">
        <v>6307</v>
      </c>
      <c r="D2199" s="13">
        <v>30000</v>
      </c>
      <c r="E2199" s="13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19">
        <f t="shared" si="204"/>
        <v>951.03109999999992</v>
      </c>
      <c r="P2199" s="11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3.2" x14ac:dyDescent="0.3">
      <c r="A2200" s="7">
        <v>2198</v>
      </c>
      <c r="B2200" s="8" t="s">
        <v>2199</v>
      </c>
      <c r="C2200" s="8" t="s">
        <v>6308</v>
      </c>
      <c r="D2200" s="13">
        <v>40000</v>
      </c>
      <c r="E2200" s="13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19">
        <f t="shared" si="204"/>
        <v>132.89249999999998</v>
      </c>
      <c r="P2200" s="11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28.8" x14ac:dyDescent="0.3">
      <c r="A2201" s="7">
        <v>2199</v>
      </c>
      <c r="B2201" s="8" t="s">
        <v>2200</v>
      </c>
      <c r="C2201" s="8" t="s">
        <v>6309</v>
      </c>
      <c r="D2201" s="13">
        <v>9000</v>
      </c>
      <c r="E2201" s="13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19">
        <f t="shared" si="204"/>
        <v>146.97777777777779</v>
      </c>
      <c r="P2201" s="11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3.2" x14ac:dyDescent="0.3">
      <c r="A2202" s="7">
        <v>2200</v>
      </c>
      <c r="B2202" s="8" t="s">
        <v>2201</v>
      </c>
      <c r="C2202" s="8" t="s">
        <v>6310</v>
      </c>
      <c r="D2202" s="13">
        <v>2000</v>
      </c>
      <c r="E2202" s="13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19">
        <f t="shared" si="204"/>
        <v>542.15</v>
      </c>
      <c r="P2202" s="11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3.2" x14ac:dyDescent="0.3">
      <c r="A2203" s="7">
        <v>2201</v>
      </c>
      <c r="B2203" s="8" t="s">
        <v>2202</v>
      </c>
      <c r="C2203" s="8" t="s">
        <v>6311</v>
      </c>
      <c r="D2203" s="13">
        <v>110</v>
      </c>
      <c r="E2203" s="13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19">
        <f t="shared" si="204"/>
        <v>382.71818181818185</v>
      </c>
      <c r="P2203" s="11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8.8" x14ac:dyDescent="0.3">
      <c r="A2204" s="7">
        <v>2202</v>
      </c>
      <c r="B2204" s="8" t="s">
        <v>2203</v>
      </c>
      <c r="C2204" s="8" t="s">
        <v>6312</v>
      </c>
      <c r="D2204" s="13">
        <v>4000</v>
      </c>
      <c r="E2204" s="13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19">
        <f t="shared" si="204"/>
        <v>704.18124999999998</v>
      </c>
      <c r="P2204" s="11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3.2" x14ac:dyDescent="0.3">
      <c r="A2205" s="7">
        <v>2203</v>
      </c>
      <c r="B2205" s="8" t="s">
        <v>2204</v>
      </c>
      <c r="C2205" s="8" t="s">
        <v>6313</v>
      </c>
      <c r="D2205" s="13">
        <v>2000</v>
      </c>
      <c r="E2205" s="13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19">
        <f t="shared" si="204"/>
        <v>109.55</v>
      </c>
      <c r="P2205" s="11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3.2" x14ac:dyDescent="0.3">
      <c r="A2206" s="7">
        <v>2204</v>
      </c>
      <c r="B2206" s="8" t="s">
        <v>2205</v>
      </c>
      <c r="C2206" s="8" t="s">
        <v>6314</v>
      </c>
      <c r="D2206" s="13">
        <v>1500</v>
      </c>
      <c r="E2206" s="13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19">
        <f t="shared" si="204"/>
        <v>132.86666666666667</v>
      </c>
      <c r="P2206" s="11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3.2" x14ac:dyDescent="0.3">
      <c r="A2207" s="7">
        <v>2205</v>
      </c>
      <c r="B2207" s="8" t="s">
        <v>2206</v>
      </c>
      <c r="C2207" s="8" t="s">
        <v>6315</v>
      </c>
      <c r="D2207" s="13">
        <v>750</v>
      </c>
      <c r="E2207" s="13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19">
        <f t="shared" si="204"/>
        <v>152</v>
      </c>
      <c r="P2207" s="11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3.2" x14ac:dyDescent="0.3">
      <c r="A2208" s="7">
        <v>2206</v>
      </c>
      <c r="B2208" s="8" t="s">
        <v>2207</v>
      </c>
      <c r="C2208" s="8" t="s">
        <v>6316</v>
      </c>
      <c r="D2208" s="13">
        <v>1100</v>
      </c>
      <c r="E2208" s="13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19">
        <f t="shared" si="204"/>
        <v>102.72727272727273</v>
      </c>
      <c r="P2208" s="11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3.2" x14ac:dyDescent="0.3">
      <c r="A2209" s="7">
        <v>2207</v>
      </c>
      <c r="B2209" s="8" t="s">
        <v>2208</v>
      </c>
      <c r="C2209" s="8" t="s">
        <v>6317</v>
      </c>
      <c r="D2209" s="13">
        <v>2000</v>
      </c>
      <c r="E2209" s="13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19">
        <f t="shared" si="204"/>
        <v>100</v>
      </c>
      <c r="P2209" s="11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3.2" x14ac:dyDescent="0.3">
      <c r="A2210" s="7">
        <v>2208</v>
      </c>
      <c r="B2210" s="8" t="s">
        <v>2209</v>
      </c>
      <c r="C2210" s="8" t="s">
        <v>6318</v>
      </c>
      <c r="D2210" s="13">
        <v>1000</v>
      </c>
      <c r="E2210" s="13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19">
        <f t="shared" si="204"/>
        <v>101.6</v>
      </c>
      <c r="P2210" s="11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8.8" x14ac:dyDescent="0.3">
      <c r="A2211" s="7">
        <v>2209</v>
      </c>
      <c r="B2211" s="8" t="s">
        <v>2210</v>
      </c>
      <c r="C2211" s="8" t="s">
        <v>6319</v>
      </c>
      <c r="D2211" s="13">
        <v>500</v>
      </c>
      <c r="E2211" s="13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19">
        <f t="shared" si="204"/>
        <v>150.80000000000001</v>
      </c>
      <c r="P2211" s="11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3.2" x14ac:dyDescent="0.3">
      <c r="A2212" s="7">
        <v>2210</v>
      </c>
      <c r="B2212" s="8" t="s">
        <v>2211</v>
      </c>
      <c r="C2212" s="8" t="s">
        <v>6320</v>
      </c>
      <c r="D2212" s="13">
        <v>4000</v>
      </c>
      <c r="E2212" s="13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19">
        <f t="shared" si="204"/>
        <v>111.425</v>
      </c>
      <c r="P2212" s="11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3.2" x14ac:dyDescent="0.3">
      <c r="A2213" s="7">
        <v>2211</v>
      </c>
      <c r="B2213" s="8" t="s">
        <v>2212</v>
      </c>
      <c r="C2213" s="8" t="s">
        <v>6321</v>
      </c>
      <c r="D2213" s="13">
        <v>2500</v>
      </c>
      <c r="E2213" s="13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19">
        <f t="shared" si="204"/>
        <v>195.6</v>
      </c>
      <c r="P2213" s="11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3.2" x14ac:dyDescent="0.3">
      <c r="A2214" s="7">
        <v>2212</v>
      </c>
      <c r="B2214" s="8" t="s">
        <v>2213</v>
      </c>
      <c r="C2214" s="8" t="s">
        <v>6322</v>
      </c>
      <c r="D2214" s="13">
        <v>6000</v>
      </c>
      <c r="E2214" s="13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19">
        <f t="shared" si="204"/>
        <v>114.38333333333333</v>
      </c>
      <c r="P2214" s="11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3.2" x14ac:dyDescent="0.3">
      <c r="A2215" s="7">
        <v>2213</v>
      </c>
      <c r="B2215" s="8" t="s">
        <v>2214</v>
      </c>
      <c r="C2215" s="8" t="s">
        <v>6323</v>
      </c>
      <c r="D2215" s="13">
        <v>5</v>
      </c>
      <c r="E2215" s="13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19">
        <f t="shared" si="204"/>
        <v>200</v>
      </c>
      <c r="P2215" s="11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3.2" x14ac:dyDescent="0.3">
      <c r="A2216" s="7">
        <v>2214</v>
      </c>
      <c r="B2216" s="8" t="s">
        <v>2215</v>
      </c>
      <c r="C2216" s="8" t="s">
        <v>6324</v>
      </c>
      <c r="D2216" s="13">
        <v>600</v>
      </c>
      <c r="E2216" s="13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19">
        <f t="shared" si="204"/>
        <v>292.50166666666667</v>
      </c>
      <c r="P2216" s="11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28.8" x14ac:dyDescent="0.3">
      <c r="A2217" s="7">
        <v>2215</v>
      </c>
      <c r="B2217" s="8" t="s">
        <v>2216</v>
      </c>
      <c r="C2217" s="8" t="s">
        <v>6325</v>
      </c>
      <c r="D2217" s="13">
        <v>550</v>
      </c>
      <c r="E2217" s="13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19">
        <f t="shared" si="204"/>
        <v>156.36363636363637</v>
      </c>
      <c r="P2217" s="11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3.2" x14ac:dyDescent="0.3">
      <c r="A2218" s="7">
        <v>2216</v>
      </c>
      <c r="B2218" s="8" t="s">
        <v>2217</v>
      </c>
      <c r="C2218" s="8" t="s">
        <v>6326</v>
      </c>
      <c r="D2218" s="13">
        <v>300</v>
      </c>
      <c r="E2218" s="13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19">
        <f t="shared" si="204"/>
        <v>105.66666666666666</v>
      </c>
      <c r="P2218" s="11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3.2" x14ac:dyDescent="0.3">
      <c r="A2219" s="7">
        <v>2217</v>
      </c>
      <c r="B2219" s="8" t="s">
        <v>2218</v>
      </c>
      <c r="C2219" s="8" t="s">
        <v>6327</v>
      </c>
      <c r="D2219" s="13">
        <v>420</v>
      </c>
      <c r="E2219" s="13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19">
        <f t="shared" si="204"/>
        <v>101.19047619047619</v>
      </c>
      <c r="P2219" s="11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3.2" x14ac:dyDescent="0.3">
      <c r="A2220" s="7">
        <v>2218</v>
      </c>
      <c r="B2220" s="8" t="s">
        <v>2219</v>
      </c>
      <c r="C2220" s="8" t="s">
        <v>6328</v>
      </c>
      <c r="D2220" s="13">
        <v>2000</v>
      </c>
      <c r="E2220" s="13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19">
        <f t="shared" si="204"/>
        <v>122.833</v>
      </c>
      <c r="P2220" s="11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3.2" x14ac:dyDescent="0.3">
      <c r="A2221" s="7">
        <v>2219</v>
      </c>
      <c r="B2221" s="8" t="s">
        <v>2220</v>
      </c>
      <c r="C2221" s="8" t="s">
        <v>6329</v>
      </c>
      <c r="D2221" s="13">
        <v>1000</v>
      </c>
      <c r="E2221" s="13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19">
        <f t="shared" si="204"/>
        <v>101.49999999999999</v>
      </c>
      <c r="P2221" s="11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3.2" x14ac:dyDescent="0.3">
      <c r="A2222" s="7">
        <v>2220</v>
      </c>
      <c r="B2222" s="8" t="s">
        <v>2221</v>
      </c>
      <c r="C2222" s="8" t="s">
        <v>6330</v>
      </c>
      <c r="D2222" s="13">
        <v>3500</v>
      </c>
      <c r="E2222" s="13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19">
        <f t="shared" si="204"/>
        <v>101.14285714285714</v>
      </c>
      <c r="P2222" s="11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3.2" x14ac:dyDescent="0.3">
      <c r="A2223" s="7">
        <v>2221</v>
      </c>
      <c r="B2223" s="8" t="s">
        <v>2222</v>
      </c>
      <c r="C2223" s="8" t="s">
        <v>6331</v>
      </c>
      <c r="D2223" s="13">
        <v>7500</v>
      </c>
      <c r="E2223" s="13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19">
        <f t="shared" si="204"/>
        <v>108.11999999999999</v>
      </c>
      <c r="P2223" s="11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3.2" x14ac:dyDescent="0.3">
      <c r="A2224" s="7">
        <v>2222</v>
      </c>
      <c r="B2224" s="8" t="s">
        <v>2223</v>
      </c>
      <c r="C2224" s="8" t="s">
        <v>6332</v>
      </c>
      <c r="D2224" s="13">
        <v>500</v>
      </c>
      <c r="E2224" s="13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19">
        <f t="shared" si="204"/>
        <v>162.6</v>
      </c>
      <c r="P2224" s="11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43.2" x14ac:dyDescent="0.3">
      <c r="A2225" s="7">
        <v>2223</v>
      </c>
      <c r="B2225" s="8" t="s">
        <v>2224</v>
      </c>
      <c r="C2225" s="8" t="s">
        <v>6333</v>
      </c>
      <c r="D2225" s="13">
        <v>19500</v>
      </c>
      <c r="E2225" s="13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19">
        <f t="shared" si="204"/>
        <v>105.80000000000001</v>
      </c>
      <c r="P2225" s="11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3.2" x14ac:dyDescent="0.3">
      <c r="A2226" s="7">
        <v>2224</v>
      </c>
      <c r="B2226" s="8" t="s">
        <v>2225</v>
      </c>
      <c r="C2226" s="8" t="s">
        <v>6334</v>
      </c>
      <c r="D2226" s="13">
        <v>10000</v>
      </c>
      <c r="E2226" s="13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19">
        <f t="shared" si="204"/>
        <v>243.15000000000003</v>
      </c>
      <c r="P2226" s="11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3.2" x14ac:dyDescent="0.3">
      <c r="A2227" s="7">
        <v>2225</v>
      </c>
      <c r="B2227" s="8" t="s">
        <v>2226</v>
      </c>
      <c r="C2227" s="8" t="s">
        <v>6335</v>
      </c>
      <c r="D2227" s="13">
        <v>21000</v>
      </c>
      <c r="E2227" s="13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19">
        <f t="shared" si="204"/>
        <v>944.83338095238094</v>
      </c>
      <c r="P2227" s="11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3.2" x14ac:dyDescent="0.3">
      <c r="A2228" s="7">
        <v>2226</v>
      </c>
      <c r="B2228" s="8" t="s">
        <v>2227</v>
      </c>
      <c r="C2228" s="8" t="s">
        <v>6336</v>
      </c>
      <c r="D2228" s="13">
        <v>18000</v>
      </c>
      <c r="E2228" s="13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19">
        <f t="shared" si="204"/>
        <v>108.46283333333334</v>
      </c>
      <c r="P2228" s="11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3.2" x14ac:dyDescent="0.3">
      <c r="A2229" s="7">
        <v>2227</v>
      </c>
      <c r="B2229" s="8" t="s">
        <v>2228</v>
      </c>
      <c r="C2229" s="8" t="s">
        <v>6337</v>
      </c>
      <c r="D2229" s="13">
        <v>13000</v>
      </c>
      <c r="E2229" s="13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19">
        <f t="shared" si="204"/>
        <v>157.37692307692308</v>
      </c>
      <c r="P2229" s="11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43.2" x14ac:dyDescent="0.3">
      <c r="A2230" s="7">
        <v>2228</v>
      </c>
      <c r="B2230" s="8" t="s">
        <v>2229</v>
      </c>
      <c r="C2230" s="8" t="s">
        <v>6338</v>
      </c>
      <c r="D2230" s="13">
        <v>1000</v>
      </c>
      <c r="E2230" s="13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19">
        <f t="shared" si="204"/>
        <v>1174.49</v>
      </c>
      <c r="P2230" s="11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3.2" x14ac:dyDescent="0.3">
      <c r="A2231" s="7">
        <v>2229</v>
      </c>
      <c r="B2231" s="8" t="s">
        <v>2230</v>
      </c>
      <c r="C2231" s="8" t="s">
        <v>6339</v>
      </c>
      <c r="D2231" s="13">
        <v>8012</v>
      </c>
      <c r="E2231" s="13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19">
        <f t="shared" si="204"/>
        <v>171.04755366949576</v>
      </c>
      <c r="P2231" s="11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3.2" x14ac:dyDescent="0.3">
      <c r="A2232" s="7">
        <v>2230</v>
      </c>
      <c r="B2232" s="8" t="s">
        <v>2231</v>
      </c>
      <c r="C2232" s="8" t="s">
        <v>6340</v>
      </c>
      <c r="D2232" s="13">
        <v>8500</v>
      </c>
      <c r="E2232" s="13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19">
        <f t="shared" si="204"/>
        <v>125.95294117647057</v>
      </c>
      <c r="P2232" s="11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3.2" x14ac:dyDescent="0.3">
      <c r="A2233" s="7">
        <v>2231</v>
      </c>
      <c r="B2233" s="8" t="s">
        <v>2232</v>
      </c>
      <c r="C2233" s="8" t="s">
        <v>6341</v>
      </c>
      <c r="D2233" s="13">
        <v>2500</v>
      </c>
      <c r="E2233" s="13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19">
        <f t="shared" si="204"/>
        <v>1212.1296000000002</v>
      </c>
      <c r="P2233" s="11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3.2" x14ac:dyDescent="0.3">
      <c r="A2234" s="7">
        <v>2232</v>
      </c>
      <c r="B2234" s="8" t="s">
        <v>2233</v>
      </c>
      <c r="C2234" s="8" t="s">
        <v>6342</v>
      </c>
      <c r="D2234" s="13">
        <v>5000</v>
      </c>
      <c r="E2234" s="13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19">
        <f t="shared" si="204"/>
        <v>495.8</v>
      </c>
      <c r="P2234" s="11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3.2" x14ac:dyDescent="0.3">
      <c r="A2235" s="7">
        <v>2233</v>
      </c>
      <c r="B2235" s="8" t="s">
        <v>2234</v>
      </c>
      <c r="C2235" s="8" t="s">
        <v>6343</v>
      </c>
      <c r="D2235" s="13">
        <v>2500</v>
      </c>
      <c r="E2235" s="13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19">
        <f t="shared" si="204"/>
        <v>332.03999999999996</v>
      </c>
      <c r="P2235" s="11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3.2" x14ac:dyDescent="0.3">
      <c r="A2236" s="7">
        <v>2234</v>
      </c>
      <c r="B2236" s="8" t="s">
        <v>2235</v>
      </c>
      <c r="C2236" s="8" t="s">
        <v>6344</v>
      </c>
      <c r="D2236" s="13">
        <v>100</v>
      </c>
      <c r="E2236" s="13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19">
        <f t="shared" si="204"/>
        <v>1165</v>
      </c>
      <c r="P2236" s="11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28.8" x14ac:dyDescent="0.3">
      <c r="A2237" s="7">
        <v>2235</v>
      </c>
      <c r="B2237" s="8" t="s">
        <v>2236</v>
      </c>
      <c r="C2237" s="8" t="s">
        <v>6345</v>
      </c>
      <c r="D2237" s="13">
        <v>13000</v>
      </c>
      <c r="E2237" s="13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19">
        <f t="shared" si="204"/>
        <v>153.3153846153846</v>
      </c>
      <c r="P2237" s="11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3.2" x14ac:dyDescent="0.3">
      <c r="A2238" s="7">
        <v>2236</v>
      </c>
      <c r="B2238" s="8" t="s">
        <v>2237</v>
      </c>
      <c r="C2238" s="8" t="s">
        <v>6346</v>
      </c>
      <c r="D2238" s="13">
        <v>2800</v>
      </c>
      <c r="E2238" s="13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19">
        <f t="shared" si="204"/>
        <v>537.10714285714289</v>
      </c>
      <c r="P2238" s="11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3.2" x14ac:dyDescent="0.3">
      <c r="A2239" s="7">
        <v>2237</v>
      </c>
      <c r="B2239" s="8" t="s">
        <v>2238</v>
      </c>
      <c r="C2239" s="8" t="s">
        <v>6347</v>
      </c>
      <c r="D2239" s="13">
        <v>18000</v>
      </c>
      <c r="E2239" s="13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19">
        <f t="shared" si="204"/>
        <v>352.92777777777775</v>
      </c>
      <c r="P2239" s="11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28.8" x14ac:dyDescent="0.3">
      <c r="A2240" s="7">
        <v>2238</v>
      </c>
      <c r="B2240" s="8" t="s">
        <v>2239</v>
      </c>
      <c r="C2240" s="8" t="s">
        <v>6348</v>
      </c>
      <c r="D2240" s="13">
        <v>4000</v>
      </c>
      <c r="E2240" s="13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19">
        <f t="shared" si="204"/>
        <v>137.4</v>
      </c>
      <c r="P2240" s="11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8.8" x14ac:dyDescent="0.3">
      <c r="A2241" s="7">
        <v>2239</v>
      </c>
      <c r="B2241" s="8" t="s">
        <v>2240</v>
      </c>
      <c r="C2241" s="8" t="s">
        <v>6349</v>
      </c>
      <c r="D2241" s="13">
        <v>25000</v>
      </c>
      <c r="E2241" s="13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19">
        <f t="shared" si="204"/>
        <v>128.02668</v>
      </c>
      <c r="P2241" s="11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3.2" x14ac:dyDescent="0.3">
      <c r="A2242" s="7">
        <v>2240</v>
      </c>
      <c r="B2242" s="8" t="s">
        <v>2241</v>
      </c>
      <c r="C2242" s="8" t="s">
        <v>6350</v>
      </c>
      <c r="D2242" s="13">
        <v>5000</v>
      </c>
      <c r="E2242" s="13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19">
        <f t="shared" si="204"/>
        <v>270.68</v>
      </c>
      <c r="P2242" s="11">
        <f t="shared" si="205"/>
        <v>140.97916666666666</v>
      </c>
      <c r="Q2242" s="7" t="str">
        <f t="shared" si="206"/>
        <v>games</v>
      </c>
      <c r="R2242" s="7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3.2" x14ac:dyDescent="0.3">
      <c r="A2243" s="7">
        <v>2241</v>
      </c>
      <c r="B2243" s="8" t="s">
        <v>2242</v>
      </c>
      <c r="C2243" s="8" t="s">
        <v>6351</v>
      </c>
      <c r="D2243" s="13">
        <v>1000</v>
      </c>
      <c r="E2243" s="13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19">
        <f t="shared" ref="O2243:O2306" si="210">E2243/D2243*100</f>
        <v>806.4</v>
      </c>
      <c r="P2243" s="11">
        <f t="shared" ref="P2243:P2306" si="211">E2243/L2243</f>
        <v>49.472392638036808</v>
      </c>
      <c r="Q2243" s="7" t="str">
        <f t="shared" ref="Q2243:Q2306" si="212">LEFT(N2243, SEARCH("/",N2243,1)-1)</f>
        <v>games</v>
      </c>
      <c r="R2243" s="7" t="str">
        <f t="shared" ref="R2243:R2306" si="213">RIGHT(N2243,LEN(N2243)-SEARCH("/",N2243,1))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28.8" x14ac:dyDescent="0.3">
      <c r="A2244" s="7">
        <v>2242</v>
      </c>
      <c r="B2244" s="8" t="s">
        <v>2243</v>
      </c>
      <c r="C2244" s="8" t="s">
        <v>6352</v>
      </c>
      <c r="D2244" s="13">
        <v>10000</v>
      </c>
      <c r="E2244" s="13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19">
        <f t="shared" si="210"/>
        <v>1360.0976000000001</v>
      </c>
      <c r="P2244" s="11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3.2" x14ac:dyDescent="0.3">
      <c r="A2245" s="7">
        <v>2243</v>
      </c>
      <c r="B2245" s="8" t="s">
        <v>2244</v>
      </c>
      <c r="C2245" s="8" t="s">
        <v>6353</v>
      </c>
      <c r="D2245" s="13">
        <v>1</v>
      </c>
      <c r="E2245" s="13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19">
        <f t="shared" si="210"/>
        <v>930250</v>
      </c>
      <c r="P2245" s="11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3.2" x14ac:dyDescent="0.3">
      <c r="A2246" s="7">
        <v>2244</v>
      </c>
      <c r="B2246" s="8" t="s">
        <v>2245</v>
      </c>
      <c r="C2246" s="8" t="s">
        <v>6354</v>
      </c>
      <c r="D2246" s="13">
        <v>5000</v>
      </c>
      <c r="E2246" s="13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19">
        <f t="shared" si="210"/>
        <v>377.02</v>
      </c>
      <c r="P2246" s="11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3.2" x14ac:dyDescent="0.3">
      <c r="A2247" s="7">
        <v>2245</v>
      </c>
      <c r="B2247" s="8" t="s">
        <v>2246</v>
      </c>
      <c r="C2247" s="8" t="s">
        <v>6355</v>
      </c>
      <c r="D2247" s="13">
        <v>4000</v>
      </c>
      <c r="E2247" s="13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19">
        <f t="shared" si="210"/>
        <v>2647.0250000000001</v>
      </c>
      <c r="P2247" s="11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3.2" x14ac:dyDescent="0.3">
      <c r="A2248" s="7">
        <v>2246</v>
      </c>
      <c r="B2248" s="8" t="s">
        <v>2247</v>
      </c>
      <c r="C2248" s="8" t="s">
        <v>6356</v>
      </c>
      <c r="D2248" s="13">
        <v>2500</v>
      </c>
      <c r="E2248" s="13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19">
        <f t="shared" si="210"/>
        <v>100.12</v>
      </c>
      <c r="P2248" s="11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8.8" x14ac:dyDescent="0.3">
      <c r="A2249" s="7">
        <v>2247</v>
      </c>
      <c r="B2249" s="8" t="s">
        <v>2248</v>
      </c>
      <c r="C2249" s="8" t="s">
        <v>6357</v>
      </c>
      <c r="D2249" s="13">
        <v>18500</v>
      </c>
      <c r="E2249" s="13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19">
        <f t="shared" si="210"/>
        <v>104.45405405405405</v>
      </c>
      <c r="P2249" s="11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3.2" x14ac:dyDescent="0.3">
      <c r="A2250" s="7">
        <v>2248</v>
      </c>
      <c r="B2250" s="8" t="s">
        <v>2249</v>
      </c>
      <c r="C2250" s="8" t="s">
        <v>6358</v>
      </c>
      <c r="D2250" s="13">
        <v>7000</v>
      </c>
      <c r="E2250" s="13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19">
        <f t="shared" si="210"/>
        <v>107.21428571428571</v>
      </c>
      <c r="P2250" s="11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3.2" x14ac:dyDescent="0.3">
      <c r="A2251" s="7">
        <v>2249</v>
      </c>
      <c r="B2251" s="8" t="s">
        <v>2250</v>
      </c>
      <c r="C2251" s="8" t="s">
        <v>6359</v>
      </c>
      <c r="D2251" s="13">
        <v>3500</v>
      </c>
      <c r="E2251" s="13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19">
        <f t="shared" si="210"/>
        <v>168.77142857142857</v>
      </c>
      <c r="P2251" s="11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3.2" x14ac:dyDescent="0.3">
      <c r="A2252" s="7">
        <v>2250</v>
      </c>
      <c r="B2252" s="8" t="s">
        <v>2251</v>
      </c>
      <c r="C2252" s="8" t="s">
        <v>6360</v>
      </c>
      <c r="D2252" s="13">
        <v>25000</v>
      </c>
      <c r="E2252" s="13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19">
        <f t="shared" si="210"/>
        <v>975.11200000000008</v>
      </c>
      <c r="P2252" s="11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3.2" x14ac:dyDescent="0.3">
      <c r="A2253" s="7">
        <v>2251</v>
      </c>
      <c r="B2253" s="8" t="s">
        <v>2252</v>
      </c>
      <c r="C2253" s="8" t="s">
        <v>6361</v>
      </c>
      <c r="D2253" s="13">
        <v>8500</v>
      </c>
      <c r="E2253" s="13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19">
        <f t="shared" si="210"/>
        <v>134.44929411764704</v>
      </c>
      <c r="P2253" s="11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3.2" x14ac:dyDescent="0.3">
      <c r="A2254" s="7">
        <v>2252</v>
      </c>
      <c r="B2254" s="8" t="s">
        <v>2253</v>
      </c>
      <c r="C2254" s="8" t="s">
        <v>6362</v>
      </c>
      <c r="D2254" s="13">
        <v>9000</v>
      </c>
      <c r="E2254" s="13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19">
        <f t="shared" si="210"/>
        <v>272.27777777777777</v>
      </c>
      <c r="P2254" s="11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3.2" x14ac:dyDescent="0.3">
      <c r="A2255" s="7">
        <v>2253</v>
      </c>
      <c r="B2255" s="8" t="s">
        <v>2254</v>
      </c>
      <c r="C2255" s="8" t="s">
        <v>6363</v>
      </c>
      <c r="D2255" s="13">
        <v>8000</v>
      </c>
      <c r="E2255" s="13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19">
        <f t="shared" si="210"/>
        <v>112.6875</v>
      </c>
      <c r="P2255" s="11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28.8" x14ac:dyDescent="0.3">
      <c r="A2256" s="7">
        <v>2254</v>
      </c>
      <c r="B2256" s="8" t="s">
        <v>2255</v>
      </c>
      <c r="C2256" s="8" t="s">
        <v>6364</v>
      </c>
      <c r="D2256" s="13">
        <v>500</v>
      </c>
      <c r="E2256" s="13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19">
        <f t="shared" si="210"/>
        <v>459.8</v>
      </c>
      <c r="P2256" s="11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28.8" x14ac:dyDescent="0.3">
      <c r="A2257" s="7">
        <v>2255</v>
      </c>
      <c r="B2257" s="8" t="s">
        <v>2256</v>
      </c>
      <c r="C2257" s="8" t="s">
        <v>6365</v>
      </c>
      <c r="D2257" s="13">
        <v>3950</v>
      </c>
      <c r="E2257" s="13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19">
        <f t="shared" si="210"/>
        <v>286.65822784810126</v>
      </c>
      <c r="P2257" s="11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3.2" x14ac:dyDescent="0.3">
      <c r="A2258" s="7">
        <v>2256</v>
      </c>
      <c r="B2258" s="8" t="s">
        <v>2257</v>
      </c>
      <c r="C2258" s="8" t="s">
        <v>6366</v>
      </c>
      <c r="D2258" s="13">
        <v>480</v>
      </c>
      <c r="E2258" s="13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19">
        <f t="shared" si="210"/>
        <v>222.70833333333334</v>
      </c>
      <c r="P2258" s="11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43.2" x14ac:dyDescent="0.3">
      <c r="A2259" s="7">
        <v>2257</v>
      </c>
      <c r="B2259" s="8" t="s">
        <v>2258</v>
      </c>
      <c r="C2259" s="8" t="s">
        <v>6367</v>
      </c>
      <c r="D2259" s="13">
        <v>2500</v>
      </c>
      <c r="E2259" s="13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19">
        <f t="shared" si="210"/>
        <v>636.14</v>
      </c>
      <c r="P2259" s="11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28.8" x14ac:dyDescent="0.3">
      <c r="A2260" s="7">
        <v>2258</v>
      </c>
      <c r="B2260" s="8" t="s">
        <v>2259</v>
      </c>
      <c r="C2260" s="8" t="s">
        <v>6368</v>
      </c>
      <c r="D2260" s="13">
        <v>2200</v>
      </c>
      <c r="E2260" s="13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19">
        <f t="shared" si="210"/>
        <v>146.5</v>
      </c>
      <c r="P2260" s="11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3.2" x14ac:dyDescent="0.3">
      <c r="A2261" s="7">
        <v>2259</v>
      </c>
      <c r="B2261" s="8" t="s">
        <v>2260</v>
      </c>
      <c r="C2261" s="8" t="s">
        <v>6369</v>
      </c>
      <c r="D2261" s="13">
        <v>1000</v>
      </c>
      <c r="E2261" s="13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19">
        <f t="shared" si="210"/>
        <v>1867.1</v>
      </c>
      <c r="P2261" s="11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3.2" x14ac:dyDescent="0.3">
      <c r="A2262" s="7">
        <v>2260</v>
      </c>
      <c r="B2262" s="8" t="s">
        <v>2261</v>
      </c>
      <c r="C2262" s="8" t="s">
        <v>6370</v>
      </c>
      <c r="D2262" s="13">
        <v>2500</v>
      </c>
      <c r="E2262" s="13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19">
        <f t="shared" si="210"/>
        <v>326.92</v>
      </c>
      <c r="P2262" s="11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3.2" x14ac:dyDescent="0.3">
      <c r="A2263" s="7">
        <v>2261</v>
      </c>
      <c r="B2263" s="8" t="s">
        <v>2262</v>
      </c>
      <c r="C2263" s="8" t="s">
        <v>6371</v>
      </c>
      <c r="D2263" s="13">
        <v>1000</v>
      </c>
      <c r="E2263" s="13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19">
        <f t="shared" si="210"/>
        <v>779.5</v>
      </c>
      <c r="P2263" s="11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28.8" x14ac:dyDescent="0.3">
      <c r="A2264" s="7">
        <v>2262</v>
      </c>
      <c r="B2264" s="8" t="s">
        <v>2263</v>
      </c>
      <c r="C2264" s="8" t="s">
        <v>6372</v>
      </c>
      <c r="D2264" s="13">
        <v>3300</v>
      </c>
      <c r="E2264" s="13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19">
        <f t="shared" si="210"/>
        <v>154.15151515151516</v>
      </c>
      <c r="P2264" s="11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3.2" x14ac:dyDescent="0.3">
      <c r="A2265" s="7">
        <v>2263</v>
      </c>
      <c r="B2265" s="8" t="s">
        <v>2264</v>
      </c>
      <c r="C2265" s="8" t="s">
        <v>6373</v>
      </c>
      <c r="D2265" s="13">
        <v>7500</v>
      </c>
      <c r="E2265" s="13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19">
        <f t="shared" si="210"/>
        <v>115.54666666666667</v>
      </c>
      <c r="P2265" s="11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43.2" x14ac:dyDescent="0.3">
      <c r="A2266" s="7">
        <v>2264</v>
      </c>
      <c r="B2266" s="8" t="s">
        <v>2265</v>
      </c>
      <c r="C2266" s="8" t="s">
        <v>6374</v>
      </c>
      <c r="D2266" s="13">
        <v>6000</v>
      </c>
      <c r="E2266" s="13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19">
        <f t="shared" si="210"/>
        <v>180.03333333333333</v>
      </c>
      <c r="P2266" s="11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3.2" x14ac:dyDescent="0.3">
      <c r="A2267" s="7">
        <v>2265</v>
      </c>
      <c r="B2267" s="8" t="s">
        <v>2266</v>
      </c>
      <c r="C2267" s="8" t="s">
        <v>6375</v>
      </c>
      <c r="D2267" s="13">
        <v>200</v>
      </c>
      <c r="E2267" s="13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19">
        <f t="shared" si="210"/>
        <v>298.5</v>
      </c>
      <c r="P2267" s="11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3.2" x14ac:dyDescent="0.3">
      <c r="A2268" s="7">
        <v>2266</v>
      </c>
      <c r="B2268" s="8" t="s">
        <v>2267</v>
      </c>
      <c r="C2268" s="8" t="s">
        <v>6376</v>
      </c>
      <c r="D2268" s="13">
        <v>1500</v>
      </c>
      <c r="E2268" s="13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19">
        <f t="shared" si="210"/>
        <v>320.26666666666665</v>
      </c>
      <c r="P2268" s="11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3.2" x14ac:dyDescent="0.3">
      <c r="A2269" s="7">
        <v>2267</v>
      </c>
      <c r="B2269" s="8" t="s">
        <v>2268</v>
      </c>
      <c r="C2269" s="8" t="s">
        <v>6377</v>
      </c>
      <c r="D2269" s="13">
        <v>20000</v>
      </c>
      <c r="E2269" s="13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19">
        <f t="shared" si="210"/>
        <v>380.52499999999998</v>
      </c>
      <c r="P2269" s="11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3.2" x14ac:dyDescent="0.3">
      <c r="A2270" s="7">
        <v>2268</v>
      </c>
      <c r="B2270" s="8" t="s">
        <v>2269</v>
      </c>
      <c r="C2270" s="8" t="s">
        <v>6378</v>
      </c>
      <c r="D2270" s="13">
        <v>28000</v>
      </c>
      <c r="E2270" s="13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19">
        <f t="shared" si="210"/>
        <v>102.60000000000001</v>
      </c>
      <c r="P2270" s="11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3.2" x14ac:dyDescent="0.3">
      <c r="A2271" s="7">
        <v>2269</v>
      </c>
      <c r="B2271" s="8" t="s">
        <v>2270</v>
      </c>
      <c r="C2271" s="8" t="s">
        <v>6379</v>
      </c>
      <c r="D2271" s="13">
        <v>2500</v>
      </c>
      <c r="E2271" s="13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19">
        <f t="shared" si="210"/>
        <v>1801.64</v>
      </c>
      <c r="P2271" s="11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3.2" x14ac:dyDescent="0.3">
      <c r="A2272" s="7">
        <v>2270</v>
      </c>
      <c r="B2272" s="8" t="s">
        <v>2271</v>
      </c>
      <c r="C2272" s="8" t="s">
        <v>6380</v>
      </c>
      <c r="D2272" s="13">
        <v>25000</v>
      </c>
      <c r="E2272" s="13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19">
        <f t="shared" si="210"/>
        <v>720.24800000000005</v>
      </c>
      <c r="P2272" s="11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3.2" x14ac:dyDescent="0.3">
      <c r="A2273" s="7">
        <v>2271</v>
      </c>
      <c r="B2273" s="8" t="s">
        <v>2272</v>
      </c>
      <c r="C2273" s="8" t="s">
        <v>6381</v>
      </c>
      <c r="D2273" s="13">
        <v>20000</v>
      </c>
      <c r="E2273" s="13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19">
        <f t="shared" si="210"/>
        <v>283.09000000000003</v>
      </c>
      <c r="P2273" s="11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3.2" x14ac:dyDescent="0.3">
      <c r="A2274" s="7">
        <v>2272</v>
      </c>
      <c r="B2274" s="8" t="s">
        <v>2273</v>
      </c>
      <c r="C2274" s="8" t="s">
        <v>6382</v>
      </c>
      <c r="D2274" s="13">
        <v>1000</v>
      </c>
      <c r="E2274" s="13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19">
        <f t="shared" si="210"/>
        <v>1356.6000000000001</v>
      </c>
      <c r="P2274" s="11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3.2" x14ac:dyDescent="0.3">
      <c r="A2275" s="7">
        <v>2273</v>
      </c>
      <c r="B2275" s="8" t="s">
        <v>2274</v>
      </c>
      <c r="C2275" s="8" t="s">
        <v>6383</v>
      </c>
      <c r="D2275" s="13">
        <v>2500</v>
      </c>
      <c r="E2275" s="13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19">
        <f t="shared" si="210"/>
        <v>220.35999999999999</v>
      </c>
      <c r="P2275" s="11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43.2" x14ac:dyDescent="0.3">
      <c r="A2276" s="7">
        <v>2274</v>
      </c>
      <c r="B2276" s="8" t="s">
        <v>2275</v>
      </c>
      <c r="C2276" s="8" t="s">
        <v>6384</v>
      </c>
      <c r="D2276" s="13">
        <v>2500</v>
      </c>
      <c r="E2276" s="13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19">
        <f t="shared" si="210"/>
        <v>119.6</v>
      </c>
      <c r="P2276" s="11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3.2" x14ac:dyDescent="0.3">
      <c r="A2277" s="7">
        <v>2275</v>
      </c>
      <c r="B2277" s="8" t="s">
        <v>2276</v>
      </c>
      <c r="C2277" s="8" t="s">
        <v>6385</v>
      </c>
      <c r="D2277" s="13">
        <v>650</v>
      </c>
      <c r="E2277" s="13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19">
        <f t="shared" si="210"/>
        <v>407.76923076923077</v>
      </c>
      <c r="P2277" s="11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43.2" x14ac:dyDescent="0.3">
      <c r="A2278" s="7">
        <v>2276</v>
      </c>
      <c r="B2278" s="8" t="s">
        <v>2277</v>
      </c>
      <c r="C2278" s="8" t="s">
        <v>6386</v>
      </c>
      <c r="D2278" s="13">
        <v>4589</v>
      </c>
      <c r="E2278" s="13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19">
        <f t="shared" si="210"/>
        <v>105.81826105905425</v>
      </c>
      <c r="P2278" s="11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3.2" x14ac:dyDescent="0.3">
      <c r="A2279" s="7">
        <v>2277</v>
      </c>
      <c r="B2279" s="8" t="s">
        <v>2278</v>
      </c>
      <c r="C2279" s="8" t="s">
        <v>6387</v>
      </c>
      <c r="D2279" s="13">
        <v>8500</v>
      </c>
      <c r="E2279" s="13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19">
        <f t="shared" si="210"/>
        <v>141.08235294117648</v>
      </c>
      <c r="P2279" s="11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8.8" x14ac:dyDescent="0.3">
      <c r="A2280" s="7">
        <v>2278</v>
      </c>
      <c r="B2280" s="8" t="s">
        <v>2279</v>
      </c>
      <c r="C2280" s="8" t="s">
        <v>6388</v>
      </c>
      <c r="D2280" s="13">
        <v>2000</v>
      </c>
      <c r="E2280" s="13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19">
        <f t="shared" si="210"/>
        <v>270.7</v>
      </c>
      <c r="P2280" s="11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3.2" x14ac:dyDescent="0.3">
      <c r="A2281" s="7">
        <v>2279</v>
      </c>
      <c r="B2281" s="8" t="s">
        <v>2280</v>
      </c>
      <c r="C2281" s="8" t="s">
        <v>6389</v>
      </c>
      <c r="D2281" s="13">
        <v>1000</v>
      </c>
      <c r="E2281" s="13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19">
        <f t="shared" si="210"/>
        <v>153.80000000000001</v>
      </c>
      <c r="P2281" s="11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43.2" x14ac:dyDescent="0.3">
      <c r="A2282" s="7">
        <v>2280</v>
      </c>
      <c r="B2282" s="8" t="s">
        <v>2281</v>
      </c>
      <c r="C2282" s="8" t="s">
        <v>6390</v>
      </c>
      <c r="D2282" s="13">
        <v>9800</v>
      </c>
      <c r="E2282" s="13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19">
        <f t="shared" si="210"/>
        <v>403.57653061224488</v>
      </c>
      <c r="P2282" s="11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3.2" x14ac:dyDescent="0.3">
      <c r="A2283" s="7">
        <v>2281</v>
      </c>
      <c r="B2283" s="8" t="s">
        <v>2282</v>
      </c>
      <c r="C2283" s="8" t="s">
        <v>6391</v>
      </c>
      <c r="D2283" s="13">
        <v>300</v>
      </c>
      <c r="E2283" s="13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19">
        <f t="shared" si="210"/>
        <v>185</v>
      </c>
      <c r="P2283" s="11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8.8" x14ac:dyDescent="0.3">
      <c r="A2284" s="7">
        <v>2282</v>
      </c>
      <c r="B2284" s="8" t="s">
        <v>2283</v>
      </c>
      <c r="C2284" s="8" t="s">
        <v>6392</v>
      </c>
      <c r="D2284" s="13">
        <v>750</v>
      </c>
      <c r="E2284" s="13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19">
        <f t="shared" si="210"/>
        <v>185.33333333333331</v>
      </c>
      <c r="P2284" s="11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3.2" x14ac:dyDescent="0.3">
      <c r="A2285" s="7">
        <v>2283</v>
      </c>
      <c r="B2285" s="8" t="s">
        <v>2284</v>
      </c>
      <c r="C2285" s="8" t="s">
        <v>6393</v>
      </c>
      <c r="D2285" s="13">
        <v>3000</v>
      </c>
      <c r="E2285" s="13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19">
        <f t="shared" si="210"/>
        <v>100.85533333333332</v>
      </c>
      <c r="P2285" s="11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28.8" x14ac:dyDescent="0.3">
      <c r="A2286" s="7">
        <v>2284</v>
      </c>
      <c r="B2286" s="8" t="s">
        <v>2285</v>
      </c>
      <c r="C2286" s="8" t="s">
        <v>6394</v>
      </c>
      <c r="D2286" s="13">
        <v>6000</v>
      </c>
      <c r="E2286" s="13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19">
        <f t="shared" si="210"/>
        <v>106.22116666666668</v>
      </c>
      <c r="P2286" s="11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3.2" x14ac:dyDescent="0.3">
      <c r="A2287" s="7">
        <v>2285</v>
      </c>
      <c r="B2287" s="8" t="s">
        <v>2286</v>
      </c>
      <c r="C2287" s="8" t="s">
        <v>6395</v>
      </c>
      <c r="D2287" s="13">
        <v>3000</v>
      </c>
      <c r="E2287" s="13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19">
        <f t="shared" si="210"/>
        <v>121.36666666666667</v>
      </c>
      <c r="P2287" s="11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3.2" x14ac:dyDescent="0.3">
      <c r="A2288" s="7">
        <v>2286</v>
      </c>
      <c r="B2288" s="8" t="s">
        <v>2287</v>
      </c>
      <c r="C2288" s="8" t="s">
        <v>6396</v>
      </c>
      <c r="D2288" s="13">
        <v>1500</v>
      </c>
      <c r="E2288" s="13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19">
        <f t="shared" si="210"/>
        <v>100.06666666666666</v>
      </c>
      <c r="P2288" s="11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3.2" x14ac:dyDescent="0.3">
      <c r="A2289" s="7">
        <v>2287</v>
      </c>
      <c r="B2289" s="8" t="s">
        <v>2288</v>
      </c>
      <c r="C2289" s="8" t="s">
        <v>6397</v>
      </c>
      <c r="D2289" s="13">
        <v>4500</v>
      </c>
      <c r="E2289" s="13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19">
        <f t="shared" si="210"/>
        <v>119.97755555555555</v>
      </c>
      <c r="P2289" s="11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3.2" x14ac:dyDescent="0.3">
      <c r="A2290" s="7">
        <v>2288</v>
      </c>
      <c r="B2290" s="8" t="s">
        <v>2289</v>
      </c>
      <c r="C2290" s="8" t="s">
        <v>6398</v>
      </c>
      <c r="D2290" s="13">
        <v>1000</v>
      </c>
      <c r="E2290" s="13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19">
        <f t="shared" si="210"/>
        <v>100.1</v>
      </c>
      <c r="P2290" s="11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3.2" x14ac:dyDescent="0.3">
      <c r="A2291" s="7">
        <v>2289</v>
      </c>
      <c r="B2291" s="8" t="s">
        <v>2290</v>
      </c>
      <c r="C2291" s="8" t="s">
        <v>6399</v>
      </c>
      <c r="D2291" s="13">
        <v>1500</v>
      </c>
      <c r="E2291" s="13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19">
        <f t="shared" si="210"/>
        <v>107.4</v>
      </c>
      <c r="P2291" s="11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3.2" x14ac:dyDescent="0.3">
      <c r="A2292" s="7">
        <v>2290</v>
      </c>
      <c r="B2292" s="8" t="s">
        <v>2291</v>
      </c>
      <c r="C2292" s="8" t="s">
        <v>6400</v>
      </c>
      <c r="D2292" s="13">
        <v>1500</v>
      </c>
      <c r="E2292" s="13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19">
        <f t="shared" si="210"/>
        <v>104.06666666666666</v>
      </c>
      <c r="P2292" s="11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3.2" x14ac:dyDescent="0.3">
      <c r="A2293" s="7">
        <v>2291</v>
      </c>
      <c r="B2293" s="8" t="s">
        <v>2292</v>
      </c>
      <c r="C2293" s="8" t="s">
        <v>6401</v>
      </c>
      <c r="D2293" s="13">
        <v>2500</v>
      </c>
      <c r="E2293" s="13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19">
        <f t="shared" si="210"/>
        <v>172.8</v>
      </c>
      <c r="P2293" s="11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3.2" x14ac:dyDescent="0.3">
      <c r="A2294" s="7">
        <v>2292</v>
      </c>
      <c r="B2294" s="8" t="s">
        <v>2293</v>
      </c>
      <c r="C2294" s="8" t="s">
        <v>6402</v>
      </c>
      <c r="D2294" s="13">
        <v>2000</v>
      </c>
      <c r="E2294" s="13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19">
        <f t="shared" si="210"/>
        <v>107.2505</v>
      </c>
      <c r="P2294" s="11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28.8" x14ac:dyDescent="0.3">
      <c r="A2295" s="7">
        <v>2293</v>
      </c>
      <c r="B2295" s="8" t="s">
        <v>2294</v>
      </c>
      <c r="C2295" s="8" t="s">
        <v>6403</v>
      </c>
      <c r="D2295" s="13">
        <v>850</v>
      </c>
      <c r="E2295" s="13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19">
        <f t="shared" si="210"/>
        <v>108.23529411764706</v>
      </c>
      <c r="P2295" s="11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3.2" x14ac:dyDescent="0.3">
      <c r="A2296" s="7">
        <v>2294</v>
      </c>
      <c r="B2296" s="8" t="s">
        <v>2295</v>
      </c>
      <c r="C2296" s="8" t="s">
        <v>6404</v>
      </c>
      <c r="D2296" s="13">
        <v>5000</v>
      </c>
      <c r="E2296" s="13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19">
        <f t="shared" si="210"/>
        <v>146.08079999999998</v>
      </c>
      <c r="P2296" s="11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43.2" x14ac:dyDescent="0.3">
      <c r="A2297" s="7">
        <v>2295</v>
      </c>
      <c r="B2297" s="8" t="s">
        <v>2296</v>
      </c>
      <c r="C2297" s="8" t="s">
        <v>6405</v>
      </c>
      <c r="D2297" s="13">
        <v>1200</v>
      </c>
      <c r="E2297" s="13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19">
        <f t="shared" si="210"/>
        <v>125.25</v>
      </c>
      <c r="P2297" s="11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3.2" x14ac:dyDescent="0.3">
      <c r="A2298" s="7">
        <v>2296</v>
      </c>
      <c r="B2298" s="8" t="s">
        <v>2297</v>
      </c>
      <c r="C2298" s="8" t="s">
        <v>6406</v>
      </c>
      <c r="D2298" s="13">
        <v>7000</v>
      </c>
      <c r="E2298" s="13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19">
        <f t="shared" si="210"/>
        <v>149.07142857142856</v>
      </c>
      <c r="P2298" s="11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28.8" x14ac:dyDescent="0.3">
      <c r="A2299" s="7">
        <v>2297</v>
      </c>
      <c r="B2299" s="8" t="s">
        <v>2298</v>
      </c>
      <c r="C2299" s="8" t="s">
        <v>6407</v>
      </c>
      <c r="D2299" s="13">
        <v>1000</v>
      </c>
      <c r="E2299" s="13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19">
        <f t="shared" si="210"/>
        <v>100.6</v>
      </c>
      <c r="P2299" s="11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28.8" x14ac:dyDescent="0.3">
      <c r="A2300" s="7">
        <v>2298</v>
      </c>
      <c r="B2300" s="8" t="s">
        <v>2299</v>
      </c>
      <c r="C2300" s="8" t="s">
        <v>6408</v>
      </c>
      <c r="D2300" s="13">
        <v>30000</v>
      </c>
      <c r="E2300" s="13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19">
        <f t="shared" si="210"/>
        <v>105.07333333333332</v>
      </c>
      <c r="P2300" s="11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28.8" x14ac:dyDescent="0.3">
      <c r="A2301" s="7">
        <v>2299</v>
      </c>
      <c r="B2301" s="8" t="s">
        <v>2300</v>
      </c>
      <c r="C2301" s="8" t="s">
        <v>6409</v>
      </c>
      <c r="D2301" s="13">
        <v>300</v>
      </c>
      <c r="E2301" s="13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19">
        <f t="shared" si="210"/>
        <v>350.16666666666663</v>
      </c>
      <c r="P2301" s="11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3.2" x14ac:dyDescent="0.3">
      <c r="A2302" s="7">
        <v>2300</v>
      </c>
      <c r="B2302" s="8" t="s">
        <v>2301</v>
      </c>
      <c r="C2302" s="8" t="s">
        <v>6410</v>
      </c>
      <c r="D2302" s="13">
        <v>800</v>
      </c>
      <c r="E2302" s="13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19">
        <f t="shared" si="210"/>
        <v>101.25</v>
      </c>
      <c r="P2302" s="11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28.8" x14ac:dyDescent="0.3">
      <c r="A2303" s="7">
        <v>2301</v>
      </c>
      <c r="B2303" s="8" t="s">
        <v>2302</v>
      </c>
      <c r="C2303" s="8" t="s">
        <v>6411</v>
      </c>
      <c r="D2303" s="13">
        <v>5000</v>
      </c>
      <c r="E2303" s="13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19">
        <f t="shared" si="210"/>
        <v>133.6044</v>
      </c>
      <c r="P2303" s="11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3.2" x14ac:dyDescent="0.3">
      <c r="A2304" s="7">
        <v>2302</v>
      </c>
      <c r="B2304" s="8" t="s">
        <v>2303</v>
      </c>
      <c r="C2304" s="8" t="s">
        <v>6412</v>
      </c>
      <c r="D2304" s="13">
        <v>2300</v>
      </c>
      <c r="E2304" s="13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19">
        <f t="shared" si="210"/>
        <v>170.65217391304347</v>
      </c>
      <c r="P2304" s="11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43.2" x14ac:dyDescent="0.3">
      <c r="A2305" s="7">
        <v>2303</v>
      </c>
      <c r="B2305" s="8" t="s">
        <v>2304</v>
      </c>
      <c r="C2305" s="8" t="s">
        <v>6413</v>
      </c>
      <c r="D2305" s="13">
        <v>6450</v>
      </c>
      <c r="E2305" s="13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19">
        <f t="shared" si="210"/>
        <v>109.35829457364341</v>
      </c>
      <c r="P2305" s="11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3.2" x14ac:dyDescent="0.3">
      <c r="A2306" s="7">
        <v>2304</v>
      </c>
      <c r="B2306" s="8" t="s">
        <v>2305</v>
      </c>
      <c r="C2306" s="8" t="s">
        <v>6414</v>
      </c>
      <c r="D2306" s="13">
        <v>6000</v>
      </c>
      <c r="E2306" s="13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19">
        <f t="shared" si="210"/>
        <v>100.70033333333335</v>
      </c>
      <c r="P2306" s="11">
        <f t="shared" si="211"/>
        <v>53.469203539823013</v>
      </c>
      <c r="Q2306" s="7" t="str">
        <f t="shared" si="212"/>
        <v>music</v>
      </c>
      <c r="R2306" s="7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3.2" x14ac:dyDescent="0.3">
      <c r="A2307" s="7">
        <v>2305</v>
      </c>
      <c r="B2307" s="8" t="s">
        <v>2306</v>
      </c>
      <c r="C2307" s="8" t="s">
        <v>6415</v>
      </c>
      <c r="D2307" s="13">
        <v>18000</v>
      </c>
      <c r="E2307" s="13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19">
        <f t="shared" ref="O2307:O2370" si="216">E2307/D2307*100</f>
        <v>101.22777777777779</v>
      </c>
      <c r="P2307" s="11">
        <f t="shared" ref="P2307:P2370" si="217">E2307/L2307</f>
        <v>109.10778443113773</v>
      </c>
      <c r="Q2307" s="7" t="str">
        <f t="shared" ref="Q2307:Q2370" si="218">LEFT(N2307, SEARCH("/",N2307,1)-1)</f>
        <v>music</v>
      </c>
      <c r="R2307" s="7" t="str">
        <f t="shared" ref="R2307:R2370" si="219">RIGHT(N2307,LEN(N2307)-SEARCH("/",N2307,1))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3.2" x14ac:dyDescent="0.3">
      <c r="A2308" s="7">
        <v>2306</v>
      </c>
      <c r="B2308" s="8" t="s">
        <v>2307</v>
      </c>
      <c r="C2308" s="8" t="s">
        <v>6416</v>
      </c>
      <c r="D2308" s="13">
        <v>3500</v>
      </c>
      <c r="E2308" s="13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19">
        <f t="shared" si="216"/>
        <v>106.75857142857143</v>
      </c>
      <c r="P2308" s="11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3.2" x14ac:dyDescent="0.3">
      <c r="A2309" s="7">
        <v>2307</v>
      </c>
      <c r="B2309" s="8" t="s">
        <v>2308</v>
      </c>
      <c r="C2309" s="8" t="s">
        <v>6417</v>
      </c>
      <c r="D2309" s="13">
        <v>1964.47</v>
      </c>
      <c r="E2309" s="13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19">
        <f t="shared" si="216"/>
        <v>106.65777537961894</v>
      </c>
      <c r="P2309" s="11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3.2" x14ac:dyDescent="0.3">
      <c r="A2310" s="7">
        <v>2308</v>
      </c>
      <c r="B2310" s="8" t="s">
        <v>2309</v>
      </c>
      <c r="C2310" s="8" t="s">
        <v>6418</v>
      </c>
      <c r="D2310" s="13">
        <v>50000</v>
      </c>
      <c r="E2310" s="13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19">
        <f t="shared" si="216"/>
        <v>101.30622</v>
      </c>
      <c r="P2310" s="11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3.2" x14ac:dyDescent="0.3">
      <c r="A2311" s="7">
        <v>2309</v>
      </c>
      <c r="B2311" s="8" t="s">
        <v>2310</v>
      </c>
      <c r="C2311" s="8" t="s">
        <v>6419</v>
      </c>
      <c r="D2311" s="13">
        <v>6000</v>
      </c>
      <c r="E2311" s="13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19">
        <f t="shared" si="216"/>
        <v>106.67450000000001</v>
      </c>
      <c r="P2311" s="11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43.2" x14ac:dyDescent="0.3">
      <c r="A2312" s="7">
        <v>2310</v>
      </c>
      <c r="B2312" s="8" t="s">
        <v>2311</v>
      </c>
      <c r="C2312" s="8" t="s">
        <v>6420</v>
      </c>
      <c r="D2312" s="13">
        <v>18500</v>
      </c>
      <c r="E2312" s="13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19">
        <f t="shared" si="216"/>
        <v>428.83978378378379</v>
      </c>
      <c r="P2312" s="11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3.2" x14ac:dyDescent="0.3">
      <c r="A2313" s="7">
        <v>2311</v>
      </c>
      <c r="B2313" s="8" t="s">
        <v>2312</v>
      </c>
      <c r="C2313" s="8" t="s">
        <v>6421</v>
      </c>
      <c r="D2313" s="13">
        <v>9000</v>
      </c>
      <c r="E2313" s="13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19">
        <f t="shared" si="216"/>
        <v>104.11111111111111</v>
      </c>
      <c r="P2313" s="11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3.2" x14ac:dyDescent="0.3">
      <c r="A2314" s="7">
        <v>2312</v>
      </c>
      <c r="B2314" s="8" t="s">
        <v>2313</v>
      </c>
      <c r="C2314" s="8" t="s">
        <v>6422</v>
      </c>
      <c r="D2314" s="13">
        <v>3000</v>
      </c>
      <c r="E2314" s="13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19">
        <f t="shared" si="216"/>
        <v>107.86666666666666</v>
      </c>
      <c r="P2314" s="11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28.8" x14ac:dyDescent="0.3">
      <c r="A2315" s="7">
        <v>2313</v>
      </c>
      <c r="B2315" s="8" t="s">
        <v>2314</v>
      </c>
      <c r="C2315" s="8" t="s">
        <v>6423</v>
      </c>
      <c r="D2315" s="13">
        <v>5000</v>
      </c>
      <c r="E2315" s="13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19">
        <f t="shared" si="216"/>
        <v>175.84040000000002</v>
      </c>
      <c r="P2315" s="11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3.2" x14ac:dyDescent="0.3">
      <c r="A2316" s="7">
        <v>2314</v>
      </c>
      <c r="B2316" s="8" t="s">
        <v>2315</v>
      </c>
      <c r="C2316" s="8" t="s">
        <v>6424</v>
      </c>
      <c r="D2316" s="13">
        <v>1200</v>
      </c>
      <c r="E2316" s="13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19">
        <f t="shared" si="216"/>
        <v>156.97</v>
      </c>
      <c r="P2316" s="11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28.8" x14ac:dyDescent="0.3">
      <c r="A2317" s="7">
        <v>2315</v>
      </c>
      <c r="B2317" s="8" t="s">
        <v>2316</v>
      </c>
      <c r="C2317" s="8" t="s">
        <v>6425</v>
      </c>
      <c r="D2317" s="13">
        <v>2500</v>
      </c>
      <c r="E2317" s="13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19">
        <f t="shared" si="216"/>
        <v>102.60000000000001</v>
      </c>
      <c r="P2317" s="11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43.2" x14ac:dyDescent="0.3">
      <c r="A2318" s="7">
        <v>2316</v>
      </c>
      <c r="B2318" s="8" t="s">
        <v>2317</v>
      </c>
      <c r="C2318" s="8" t="s">
        <v>6426</v>
      </c>
      <c r="D2318" s="13">
        <v>15000</v>
      </c>
      <c r="E2318" s="13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19">
        <f t="shared" si="216"/>
        <v>104.04266666666666</v>
      </c>
      <c r="P2318" s="11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3.2" x14ac:dyDescent="0.3">
      <c r="A2319" s="7">
        <v>2317</v>
      </c>
      <c r="B2319" s="8" t="s">
        <v>2318</v>
      </c>
      <c r="C2319" s="8" t="s">
        <v>6427</v>
      </c>
      <c r="D2319" s="13">
        <v>400</v>
      </c>
      <c r="E2319" s="13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19">
        <f t="shared" si="216"/>
        <v>104</v>
      </c>
      <c r="P2319" s="11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57.6" x14ac:dyDescent="0.3">
      <c r="A2320" s="7">
        <v>2318</v>
      </c>
      <c r="B2320" s="8" t="s">
        <v>2319</v>
      </c>
      <c r="C2320" s="8" t="s">
        <v>6428</v>
      </c>
      <c r="D2320" s="13">
        <v>5000</v>
      </c>
      <c r="E2320" s="13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19">
        <f t="shared" si="216"/>
        <v>121.05999999999999</v>
      </c>
      <c r="P2320" s="11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3.2" x14ac:dyDescent="0.3">
      <c r="A2321" s="7">
        <v>2319</v>
      </c>
      <c r="B2321" s="8" t="s">
        <v>2320</v>
      </c>
      <c r="C2321" s="8" t="s">
        <v>6429</v>
      </c>
      <c r="D2321" s="13">
        <v>3000</v>
      </c>
      <c r="E2321" s="13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19">
        <f t="shared" si="216"/>
        <v>107.69999999999999</v>
      </c>
      <c r="P2321" s="11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43.2" x14ac:dyDescent="0.3">
      <c r="A2322" s="7">
        <v>2320</v>
      </c>
      <c r="B2322" s="8" t="s">
        <v>2321</v>
      </c>
      <c r="C2322" s="8" t="s">
        <v>6430</v>
      </c>
      <c r="D2322" s="13">
        <v>5000</v>
      </c>
      <c r="E2322" s="13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19">
        <f t="shared" si="216"/>
        <v>108.66</v>
      </c>
      <c r="P2322" s="11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3.2" x14ac:dyDescent="0.3">
      <c r="A2323" s="7">
        <v>2321</v>
      </c>
      <c r="B2323" s="8" t="s">
        <v>2322</v>
      </c>
      <c r="C2323" s="8" t="s">
        <v>6431</v>
      </c>
      <c r="D2323" s="13">
        <v>10557</v>
      </c>
      <c r="E2323" s="13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19">
        <f t="shared" si="216"/>
        <v>39.120962394619681</v>
      </c>
      <c r="P2323" s="11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3.2" x14ac:dyDescent="0.3">
      <c r="A2324" s="7">
        <v>2322</v>
      </c>
      <c r="B2324" s="8" t="s">
        <v>2323</v>
      </c>
      <c r="C2324" s="8" t="s">
        <v>6432</v>
      </c>
      <c r="D2324" s="13">
        <v>2700</v>
      </c>
      <c r="E2324" s="13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19">
        <f t="shared" si="216"/>
        <v>3.1481481481481479</v>
      </c>
      <c r="P2324" s="11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3.2" x14ac:dyDescent="0.3">
      <c r="A2325" s="7">
        <v>2323</v>
      </c>
      <c r="B2325" s="8" t="s">
        <v>2324</v>
      </c>
      <c r="C2325" s="8" t="s">
        <v>6433</v>
      </c>
      <c r="D2325" s="13">
        <v>250</v>
      </c>
      <c r="E2325" s="13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19">
        <f t="shared" si="216"/>
        <v>48</v>
      </c>
      <c r="P2325" s="11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28.8" x14ac:dyDescent="0.3">
      <c r="A2326" s="7">
        <v>2324</v>
      </c>
      <c r="B2326" s="8" t="s">
        <v>2325</v>
      </c>
      <c r="C2326" s="8" t="s">
        <v>6434</v>
      </c>
      <c r="D2326" s="13">
        <v>7500</v>
      </c>
      <c r="E2326" s="13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19">
        <f t="shared" si="216"/>
        <v>20.733333333333334</v>
      </c>
      <c r="P2326" s="11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3.2" x14ac:dyDescent="0.3">
      <c r="A2327" s="7">
        <v>2325</v>
      </c>
      <c r="B2327" s="8" t="s">
        <v>2326</v>
      </c>
      <c r="C2327" s="8" t="s">
        <v>6435</v>
      </c>
      <c r="D2327" s="13">
        <v>1000</v>
      </c>
      <c r="E2327" s="13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19">
        <f t="shared" si="216"/>
        <v>8</v>
      </c>
      <c r="P2327" s="11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3.2" x14ac:dyDescent="0.3">
      <c r="A2328" s="7">
        <v>2326</v>
      </c>
      <c r="B2328" s="8" t="s">
        <v>2327</v>
      </c>
      <c r="C2328" s="8" t="s">
        <v>6436</v>
      </c>
      <c r="D2328" s="13">
        <v>15000</v>
      </c>
      <c r="E2328" s="13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19">
        <f t="shared" si="216"/>
        <v>0.72</v>
      </c>
      <c r="P2328" s="11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8.8" x14ac:dyDescent="0.3">
      <c r="A2329" s="7">
        <v>2327</v>
      </c>
      <c r="B2329" s="8" t="s">
        <v>2328</v>
      </c>
      <c r="C2329" s="8" t="s">
        <v>6437</v>
      </c>
      <c r="D2329" s="13">
        <v>35000</v>
      </c>
      <c r="E2329" s="13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19">
        <f t="shared" si="216"/>
        <v>526.09431428571429</v>
      </c>
      <c r="P2329" s="11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57.6" x14ac:dyDescent="0.3">
      <c r="A2330" s="7">
        <v>2328</v>
      </c>
      <c r="B2330" s="8" t="s">
        <v>2329</v>
      </c>
      <c r="C2330" s="8" t="s">
        <v>6438</v>
      </c>
      <c r="D2330" s="13">
        <v>10000</v>
      </c>
      <c r="E2330" s="13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19">
        <f t="shared" si="216"/>
        <v>254.45000000000002</v>
      </c>
      <c r="P2330" s="11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3.2" x14ac:dyDescent="0.3">
      <c r="A2331" s="7">
        <v>2329</v>
      </c>
      <c r="B2331" s="8" t="s">
        <v>2330</v>
      </c>
      <c r="C2331" s="8" t="s">
        <v>6439</v>
      </c>
      <c r="D2331" s="13">
        <v>25000</v>
      </c>
      <c r="E2331" s="13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19">
        <f t="shared" si="216"/>
        <v>105.91999999999999</v>
      </c>
      <c r="P2331" s="11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3.2" x14ac:dyDescent="0.3">
      <c r="A2332" s="7">
        <v>2330</v>
      </c>
      <c r="B2332" s="8" t="s">
        <v>2331</v>
      </c>
      <c r="C2332" s="8" t="s">
        <v>6440</v>
      </c>
      <c r="D2332" s="13">
        <v>35000</v>
      </c>
      <c r="E2332" s="13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19">
        <f t="shared" si="216"/>
        <v>102.42285714285715</v>
      </c>
      <c r="P2332" s="11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3.2" x14ac:dyDescent="0.3">
      <c r="A2333" s="7">
        <v>2331</v>
      </c>
      <c r="B2333" s="8" t="s">
        <v>2332</v>
      </c>
      <c r="C2333" s="8" t="s">
        <v>6441</v>
      </c>
      <c r="D2333" s="13">
        <v>8000</v>
      </c>
      <c r="E2333" s="13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19">
        <f t="shared" si="216"/>
        <v>144.31375</v>
      </c>
      <c r="P2333" s="11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3.2" x14ac:dyDescent="0.3">
      <c r="A2334" s="7">
        <v>2332</v>
      </c>
      <c r="B2334" s="8" t="s">
        <v>2333</v>
      </c>
      <c r="C2334" s="8" t="s">
        <v>6442</v>
      </c>
      <c r="D2334" s="13">
        <v>25000</v>
      </c>
      <c r="E2334" s="13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19">
        <f t="shared" si="216"/>
        <v>106.30800000000001</v>
      </c>
      <c r="P2334" s="11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3.2" x14ac:dyDescent="0.3">
      <c r="A2335" s="7">
        <v>2333</v>
      </c>
      <c r="B2335" s="8" t="s">
        <v>2334</v>
      </c>
      <c r="C2335" s="8" t="s">
        <v>6443</v>
      </c>
      <c r="D2335" s="13">
        <v>600</v>
      </c>
      <c r="E2335" s="13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19">
        <f t="shared" si="216"/>
        <v>212.16666666666666</v>
      </c>
      <c r="P2335" s="11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3.2" x14ac:dyDescent="0.3">
      <c r="A2336" s="7">
        <v>2334</v>
      </c>
      <c r="B2336" s="8" t="s">
        <v>2335</v>
      </c>
      <c r="C2336" s="8" t="s">
        <v>6444</v>
      </c>
      <c r="D2336" s="13">
        <v>4000</v>
      </c>
      <c r="E2336" s="13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19">
        <f t="shared" si="216"/>
        <v>101.95</v>
      </c>
      <c r="P2336" s="11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3.2" x14ac:dyDescent="0.3">
      <c r="A2337" s="7">
        <v>2335</v>
      </c>
      <c r="B2337" s="8" t="s">
        <v>2336</v>
      </c>
      <c r="C2337" s="8" t="s">
        <v>6445</v>
      </c>
      <c r="D2337" s="13">
        <v>25000</v>
      </c>
      <c r="E2337" s="13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19">
        <f t="shared" si="216"/>
        <v>102.27200000000001</v>
      </c>
      <c r="P2337" s="11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3.2" x14ac:dyDescent="0.3">
      <c r="A2338" s="7">
        <v>2336</v>
      </c>
      <c r="B2338" s="8" t="s">
        <v>2337</v>
      </c>
      <c r="C2338" s="8" t="s">
        <v>6446</v>
      </c>
      <c r="D2338" s="13">
        <v>20000</v>
      </c>
      <c r="E2338" s="13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19">
        <f t="shared" si="216"/>
        <v>520.73254999999995</v>
      </c>
      <c r="P2338" s="11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28.8" x14ac:dyDescent="0.3">
      <c r="A2339" s="7">
        <v>2337</v>
      </c>
      <c r="B2339" s="8" t="s">
        <v>2338</v>
      </c>
      <c r="C2339" s="8" t="s">
        <v>6447</v>
      </c>
      <c r="D2339" s="13">
        <v>12000</v>
      </c>
      <c r="E2339" s="13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19">
        <f t="shared" si="216"/>
        <v>110.65833333333333</v>
      </c>
      <c r="P2339" s="11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3.2" x14ac:dyDescent="0.3">
      <c r="A2340" s="7">
        <v>2338</v>
      </c>
      <c r="B2340" s="8" t="s">
        <v>2339</v>
      </c>
      <c r="C2340" s="8" t="s">
        <v>6448</v>
      </c>
      <c r="D2340" s="13">
        <v>15000</v>
      </c>
      <c r="E2340" s="13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19">
        <f t="shared" si="216"/>
        <v>101.14333333333335</v>
      </c>
      <c r="P2340" s="11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3.2" x14ac:dyDescent="0.3">
      <c r="A2341" s="7">
        <v>2339</v>
      </c>
      <c r="B2341" s="8" t="s">
        <v>2340</v>
      </c>
      <c r="C2341" s="8" t="s">
        <v>6449</v>
      </c>
      <c r="D2341" s="13">
        <v>25000</v>
      </c>
      <c r="E2341" s="13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19">
        <f t="shared" si="216"/>
        <v>294.20799999999997</v>
      </c>
      <c r="P2341" s="11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3.2" x14ac:dyDescent="0.3">
      <c r="A2342" s="7">
        <v>2340</v>
      </c>
      <c r="B2342" s="8" t="s">
        <v>2341</v>
      </c>
      <c r="C2342" s="8" t="s">
        <v>6450</v>
      </c>
      <c r="D2342" s="13">
        <v>40000</v>
      </c>
      <c r="E2342" s="13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19">
        <f t="shared" si="216"/>
        <v>105.77749999999999</v>
      </c>
      <c r="P2342" s="11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3.2" x14ac:dyDescent="0.3">
      <c r="A2343" s="7">
        <v>2341</v>
      </c>
      <c r="B2343" s="8" t="s">
        <v>2342</v>
      </c>
      <c r="C2343" s="8" t="s">
        <v>6451</v>
      </c>
      <c r="D2343" s="13">
        <v>5000</v>
      </c>
      <c r="E2343" s="13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19">
        <f t="shared" si="216"/>
        <v>0</v>
      </c>
      <c r="P2343" s="11" t="e">
        <f t="shared" si="217"/>
        <v>#DIV/0!</v>
      </c>
      <c r="Q2343" s="7" t="str">
        <f t="shared" si="218"/>
        <v>technology</v>
      </c>
      <c r="R2343" s="7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3.2" x14ac:dyDescent="0.3">
      <c r="A2344" s="7">
        <v>2342</v>
      </c>
      <c r="B2344" s="8" t="s">
        <v>2343</v>
      </c>
      <c r="C2344" s="8" t="s">
        <v>6452</v>
      </c>
      <c r="D2344" s="13">
        <v>5500</v>
      </c>
      <c r="E2344" s="13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19">
        <f t="shared" si="216"/>
        <v>0</v>
      </c>
      <c r="P2344" s="11" t="e">
        <f t="shared" si="217"/>
        <v>#DIV/0!</v>
      </c>
      <c r="Q2344" s="7" t="str">
        <f t="shared" si="218"/>
        <v>technology</v>
      </c>
      <c r="R2344" s="7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3.2" x14ac:dyDescent="0.3">
      <c r="A2345" s="7">
        <v>2343</v>
      </c>
      <c r="B2345" s="8" t="s">
        <v>2344</v>
      </c>
      <c r="C2345" s="8" t="s">
        <v>6453</v>
      </c>
      <c r="D2345" s="13">
        <v>10000</v>
      </c>
      <c r="E2345" s="13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19">
        <f t="shared" si="216"/>
        <v>3</v>
      </c>
      <c r="P2345" s="11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3.2" x14ac:dyDescent="0.3">
      <c r="A2346" s="7">
        <v>2344</v>
      </c>
      <c r="B2346" s="8" t="s">
        <v>2345</v>
      </c>
      <c r="C2346" s="8" t="s">
        <v>6454</v>
      </c>
      <c r="D2346" s="13">
        <v>1000</v>
      </c>
      <c r="E2346" s="13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19">
        <f t="shared" si="216"/>
        <v>0.1</v>
      </c>
      <c r="P2346" s="11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3.2" x14ac:dyDescent="0.3">
      <c r="A2347" s="7">
        <v>2345</v>
      </c>
      <c r="B2347" s="8" t="s">
        <v>2346</v>
      </c>
      <c r="C2347" s="8" t="s">
        <v>6455</v>
      </c>
      <c r="D2347" s="13">
        <v>3000</v>
      </c>
      <c r="E2347" s="13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19">
        <f t="shared" si="216"/>
        <v>0</v>
      </c>
      <c r="P2347" s="11" t="e">
        <f t="shared" si="217"/>
        <v>#DIV/0!</v>
      </c>
      <c r="Q2347" s="7" t="str">
        <f t="shared" si="218"/>
        <v>technology</v>
      </c>
      <c r="R2347" s="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3.2" x14ac:dyDescent="0.3">
      <c r="A2348" s="7">
        <v>2346</v>
      </c>
      <c r="B2348" s="8" t="s">
        <v>2347</v>
      </c>
      <c r="C2348" s="8" t="s">
        <v>6456</v>
      </c>
      <c r="D2348" s="13">
        <v>60000</v>
      </c>
      <c r="E2348" s="13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19">
        <f t="shared" si="216"/>
        <v>6.5000000000000002E-2</v>
      </c>
      <c r="P2348" s="11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3.2" x14ac:dyDescent="0.3">
      <c r="A2349" s="7">
        <v>2347</v>
      </c>
      <c r="B2349" s="8" t="s">
        <v>2348</v>
      </c>
      <c r="C2349" s="8" t="s">
        <v>6457</v>
      </c>
      <c r="D2349" s="13">
        <v>1000</v>
      </c>
      <c r="E2349" s="13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19">
        <f t="shared" si="216"/>
        <v>1.5</v>
      </c>
      <c r="P2349" s="11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3.2" x14ac:dyDescent="0.3">
      <c r="A2350" s="7">
        <v>2348</v>
      </c>
      <c r="B2350" s="8" t="s">
        <v>2349</v>
      </c>
      <c r="C2350" s="8" t="s">
        <v>6458</v>
      </c>
      <c r="D2350" s="13">
        <v>70000</v>
      </c>
      <c r="E2350" s="13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19">
        <f t="shared" si="216"/>
        <v>0.38571428571428573</v>
      </c>
      <c r="P2350" s="11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3.2" x14ac:dyDescent="0.3">
      <c r="A2351" s="7">
        <v>2349</v>
      </c>
      <c r="B2351" s="8" t="s">
        <v>2350</v>
      </c>
      <c r="C2351" s="8" t="s">
        <v>6459</v>
      </c>
      <c r="D2351" s="13">
        <v>474900</v>
      </c>
      <c r="E2351" s="13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19">
        <f t="shared" si="216"/>
        <v>0</v>
      </c>
      <c r="P2351" s="11" t="e">
        <f t="shared" si="217"/>
        <v>#DIV/0!</v>
      </c>
      <c r="Q2351" s="7" t="str">
        <f t="shared" si="218"/>
        <v>technology</v>
      </c>
      <c r="R2351" s="7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28.8" x14ac:dyDescent="0.3">
      <c r="A2352" s="7">
        <v>2350</v>
      </c>
      <c r="B2352" s="8" t="s">
        <v>2351</v>
      </c>
      <c r="C2352" s="8" t="s">
        <v>6460</v>
      </c>
      <c r="D2352" s="13">
        <v>50000</v>
      </c>
      <c r="E2352" s="13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19">
        <f t="shared" si="216"/>
        <v>0</v>
      </c>
      <c r="P2352" s="11" t="e">
        <f t="shared" si="217"/>
        <v>#DIV/0!</v>
      </c>
      <c r="Q2352" s="7" t="str">
        <f t="shared" si="218"/>
        <v>technology</v>
      </c>
      <c r="R2352" s="7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28.8" x14ac:dyDescent="0.3">
      <c r="A2353" s="7">
        <v>2351</v>
      </c>
      <c r="B2353" s="8" t="s">
        <v>2352</v>
      </c>
      <c r="C2353" s="8" t="s">
        <v>6461</v>
      </c>
      <c r="D2353" s="13">
        <v>18900</v>
      </c>
      <c r="E2353" s="13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19">
        <f t="shared" si="216"/>
        <v>0.5714285714285714</v>
      </c>
      <c r="P2353" s="11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3.2" x14ac:dyDescent="0.3">
      <c r="A2354" s="7">
        <v>2352</v>
      </c>
      <c r="B2354" s="8" t="s">
        <v>2353</v>
      </c>
      <c r="C2354" s="8" t="s">
        <v>6462</v>
      </c>
      <c r="D2354" s="13">
        <v>2000</v>
      </c>
      <c r="E2354" s="13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19">
        <f t="shared" si="216"/>
        <v>0</v>
      </c>
      <c r="P2354" s="11" t="e">
        <f t="shared" si="217"/>
        <v>#DIV/0!</v>
      </c>
      <c r="Q2354" s="7" t="str">
        <f t="shared" si="218"/>
        <v>technology</v>
      </c>
      <c r="R2354" s="7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3.2" x14ac:dyDescent="0.3">
      <c r="A2355" s="7">
        <v>2353</v>
      </c>
      <c r="B2355" s="8" t="s">
        <v>2354</v>
      </c>
      <c r="C2355" s="8" t="s">
        <v>6463</v>
      </c>
      <c r="D2355" s="13">
        <v>1000</v>
      </c>
      <c r="E2355" s="13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19">
        <f t="shared" si="216"/>
        <v>0</v>
      </c>
      <c r="P2355" s="11" t="e">
        <f t="shared" si="217"/>
        <v>#DIV/0!</v>
      </c>
      <c r="Q2355" s="7" t="str">
        <f t="shared" si="218"/>
        <v>technology</v>
      </c>
      <c r="R2355" s="7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28.8" x14ac:dyDescent="0.3">
      <c r="A2356" s="7">
        <v>2354</v>
      </c>
      <c r="B2356" s="8" t="s">
        <v>2355</v>
      </c>
      <c r="C2356" s="8" t="s">
        <v>6464</v>
      </c>
      <c r="D2356" s="13">
        <v>35000</v>
      </c>
      <c r="E2356" s="13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19">
        <f t="shared" si="216"/>
        <v>7.1428571428571425E-2</v>
      </c>
      <c r="P2356" s="11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3.2" x14ac:dyDescent="0.3">
      <c r="A2357" s="7">
        <v>2355</v>
      </c>
      <c r="B2357" s="8" t="s">
        <v>2356</v>
      </c>
      <c r="C2357" s="8" t="s">
        <v>6465</v>
      </c>
      <c r="D2357" s="13">
        <v>8000</v>
      </c>
      <c r="E2357" s="13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19">
        <f t="shared" si="216"/>
        <v>0.6875</v>
      </c>
      <c r="P2357" s="11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28.8" x14ac:dyDescent="0.3">
      <c r="A2358" s="7">
        <v>2356</v>
      </c>
      <c r="B2358" s="8" t="s">
        <v>2357</v>
      </c>
      <c r="C2358" s="8" t="s">
        <v>6466</v>
      </c>
      <c r="D2358" s="13">
        <v>10000</v>
      </c>
      <c r="E2358" s="13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19">
        <f t="shared" si="216"/>
        <v>0</v>
      </c>
      <c r="P2358" s="11" t="e">
        <f t="shared" si="217"/>
        <v>#DIV/0!</v>
      </c>
      <c r="Q2358" s="7" t="str">
        <f t="shared" si="218"/>
        <v>technology</v>
      </c>
      <c r="R2358" s="7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28.8" x14ac:dyDescent="0.3">
      <c r="A2359" s="7">
        <v>2357</v>
      </c>
      <c r="B2359" s="8" t="s">
        <v>2358</v>
      </c>
      <c r="C2359" s="8" t="s">
        <v>6467</v>
      </c>
      <c r="D2359" s="13">
        <v>27000</v>
      </c>
      <c r="E2359" s="13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19">
        <f t="shared" si="216"/>
        <v>0</v>
      </c>
      <c r="P2359" s="11" t="e">
        <f t="shared" si="217"/>
        <v>#DIV/0!</v>
      </c>
      <c r="Q2359" s="7" t="str">
        <f t="shared" si="218"/>
        <v>technology</v>
      </c>
      <c r="R2359" s="7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3.2" x14ac:dyDescent="0.3">
      <c r="A2360" s="7">
        <v>2358</v>
      </c>
      <c r="B2360" s="8" t="s">
        <v>2359</v>
      </c>
      <c r="C2360" s="8" t="s">
        <v>6468</v>
      </c>
      <c r="D2360" s="13">
        <v>1500</v>
      </c>
      <c r="E2360" s="13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19">
        <f t="shared" si="216"/>
        <v>0</v>
      </c>
      <c r="P2360" s="11" t="e">
        <f t="shared" si="217"/>
        <v>#DIV/0!</v>
      </c>
      <c r="Q2360" s="7" t="str">
        <f t="shared" si="218"/>
        <v>technology</v>
      </c>
      <c r="R2360" s="7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3.2" x14ac:dyDescent="0.3">
      <c r="A2361" s="7">
        <v>2359</v>
      </c>
      <c r="B2361" s="8" t="s">
        <v>2360</v>
      </c>
      <c r="C2361" s="8" t="s">
        <v>6469</v>
      </c>
      <c r="D2361" s="13">
        <v>7500</v>
      </c>
      <c r="E2361" s="13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19">
        <f t="shared" si="216"/>
        <v>14.680000000000001</v>
      </c>
      <c r="P2361" s="11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3.2" x14ac:dyDescent="0.3">
      <c r="A2362" s="7">
        <v>2360</v>
      </c>
      <c r="B2362" s="8" t="s">
        <v>2361</v>
      </c>
      <c r="C2362" s="8" t="s">
        <v>6470</v>
      </c>
      <c r="D2362" s="13">
        <v>5000</v>
      </c>
      <c r="E2362" s="13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19">
        <f t="shared" si="216"/>
        <v>0.04</v>
      </c>
      <c r="P2362" s="11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3.2" x14ac:dyDescent="0.3">
      <c r="A2363" s="7">
        <v>2361</v>
      </c>
      <c r="B2363" s="8" t="s">
        <v>2362</v>
      </c>
      <c r="C2363" s="8" t="s">
        <v>6471</v>
      </c>
      <c r="D2363" s="13">
        <v>200</v>
      </c>
      <c r="E2363" s="13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19">
        <f t="shared" si="216"/>
        <v>0</v>
      </c>
      <c r="P2363" s="11" t="e">
        <f t="shared" si="217"/>
        <v>#DIV/0!</v>
      </c>
      <c r="Q2363" s="7" t="str">
        <f t="shared" si="218"/>
        <v>technology</v>
      </c>
      <c r="R2363" s="7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28.8" x14ac:dyDescent="0.3">
      <c r="A2364" s="7">
        <v>2362</v>
      </c>
      <c r="B2364" s="8" t="s">
        <v>2363</v>
      </c>
      <c r="C2364" s="8" t="s">
        <v>6472</v>
      </c>
      <c r="D2364" s="13">
        <v>420</v>
      </c>
      <c r="E2364" s="13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19">
        <f t="shared" si="216"/>
        <v>28.571428571428569</v>
      </c>
      <c r="P2364" s="11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3.2" x14ac:dyDescent="0.3">
      <c r="A2365" s="7">
        <v>2363</v>
      </c>
      <c r="B2365" s="8" t="s">
        <v>2364</v>
      </c>
      <c r="C2365" s="8" t="s">
        <v>6473</v>
      </c>
      <c r="D2365" s="13">
        <v>175000</v>
      </c>
      <c r="E2365" s="13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19">
        <f t="shared" si="216"/>
        <v>0</v>
      </c>
      <c r="P2365" s="11" t="e">
        <f t="shared" si="217"/>
        <v>#DIV/0!</v>
      </c>
      <c r="Q2365" s="7" t="str">
        <f t="shared" si="218"/>
        <v>technology</v>
      </c>
      <c r="R2365" s="7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8.8" x14ac:dyDescent="0.3">
      <c r="A2366" s="7">
        <v>2364</v>
      </c>
      <c r="B2366" s="8" t="s">
        <v>2365</v>
      </c>
      <c r="C2366" s="8" t="s">
        <v>6474</v>
      </c>
      <c r="D2366" s="13">
        <v>128</v>
      </c>
      <c r="E2366" s="13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19">
        <f t="shared" si="216"/>
        <v>0</v>
      </c>
      <c r="P2366" s="11" t="e">
        <f t="shared" si="217"/>
        <v>#DIV/0!</v>
      </c>
      <c r="Q2366" s="7" t="str">
        <f t="shared" si="218"/>
        <v>technology</v>
      </c>
      <c r="R2366" s="7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3.2" x14ac:dyDescent="0.3">
      <c r="A2367" s="7">
        <v>2365</v>
      </c>
      <c r="B2367" s="8" t="s">
        <v>2366</v>
      </c>
      <c r="C2367" s="8" t="s">
        <v>6475</v>
      </c>
      <c r="D2367" s="13">
        <v>1000</v>
      </c>
      <c r="E2367" s="13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19">
        <f t="shared" si="216"/>
        <v>0</v>
      </c>
      <c r="P2367" s="11" t="e">
        <f t="shared" si="217"/>
        <v>#DIV/0!</v>
      </c>
      <c r="Q2367" s="7" t="str">
        <f t="shared" si="218"/>
        <v>technology</v>
      </c>
      <c r="R2367" s="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3.2" x14ac:dyDescent="0.3">
      <c r="A2368" s="7">
        <v>2366</v>
      </c>
      <c r="B2368" s="8" t="s">
        <v>2367</v>
      </c>
      <c r="C2368" s="8" t="s">
        <v>6476</v>
      </c>
      <c r="D2368" s="13">
        <v>25000</v>
      </c>
      <c r="E2368" s="13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19">
        <f t="shared" si="216"/>
        <v>10.52</v>
      </c>
      <c r="P2368" s="11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3.2" x14ac:dyDescent="0.3">
      <c r="A2369" s="7">
        <v>2367</v>
      </c>
      <c r="B2369" s="8" t="s">
        <v>2368</v>
      </c>
      <c r="C2369" s="8" t="s">
        <v>6477</v>
      </c>
      <c r="D2369" s="13">
        <v>50000</v>
      </c>
      <c r="E2369" s="13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19">
        <f t="shared" si="216"/>
        <v>1.34</v>
      </c>
      <c r="P2369" s="11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3.2" x14ac:dyDescent="0.3">
      <c r="A2370" s="7">
        <v>2368</v>
      </c>
      <c r="B2370" s="8" t="s">
        <v>2369</v>
      </c>
      <c r="C2370" s="8" t="s">
        <v>6478</v>
      </c>
      <c r="D2370" s="13">
        <v>40000</v>
      </c>
      <c r="E2370" s="13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19">
        <f t="shared" si="216"/>
        <v>0.25</v>
      </c>
      <c r="P2370" s="11">
        <f t="shared" si="217"/>
        <v>50</v>
      </c>
      <c r="Q2370" s="7" t="str">
        <f t="shared" si="218"/>
        <v>technology</v>
      </c>
      <c r="R2370" s="7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3.2" x14ac:dyDescent="0.3">
      <c r="A2371" s="7">
        <v>2369</v>
      </c>
      <c r="B2371" s="8" t="s">
        <v>2370</v>
      </c>
      <c r="C2371" s="8" t="s">
        <v>6479</v>
      </c>
      <c r="D2371" s="13">
        <v>25000</v>
      </c>
      <c r="E2371" s="13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19">
        <f t="shared" ref="O2371:O2434" si="222">E2371/D2371*100</f>
        <v>0</v>
      </c>
      <c r="P2371" s="11" t="e">
        <f t="shared" ref="P2371:P2434" si="223">E2371/L2371</f>
        <v>#DIV/0!</v>
      </c>
      <c r="Q2371" s="7" t="str">
        <f t="shared" ref="Q2371:Q2434" si="224">LEFT(N2371, SEARCH("/",N2371,1)-1)</f>
        <v>technology</v>
      </c>
      <c r="R2371" s="7" t="str">
        <f t="shared" ref="R2371:R2434" si="225">RIGHT(N2371,LEN(N2371)-SEARCH("/",N2371,1))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3.2" x14ac:dyDescent="0.3">
      <c r="A2372" s="7">
        <v>2370</v>
      </c>
      <c r="B2372" s="8" t="s">
        <v>2371</v>
      </c>
      <c r="C2372" s="8" t="s">
        <v>6480</v>
      </c>
      <c r="D2372" s="13">
        <v>25000</v>
      </c>
      <c r="E2372" s="13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19">
        <f t="shared" si="222"/>
        <v>0.32800000000000001</v>
      </c>
      <c r="P2372" s="11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3.2" x14ac:dyDescent="0.3">
      <c r="A2373" s="7">
        <v>2371</v>
      </c>
      <c r="B2373" s="8" t="s">
        <v>2372</v>
      </c>
      <c r="C2373" s="8" t="s">
        <v>6481</v>
      </c>
      <c r="D2373" s="13">
        <v>2000</v>
      </c>
      <c r="E2373" s="13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19">
        <f t="shared" si="222"/>
        <v>0</v>
      </c>
      <c r="P2373" s="11" t="e">
        <f t="shared" si="223"/>
        <v>#DIV/0!</v>
      </c>
      <c r="Q2373" s="7" t="str">
        <f t="shared" si="224"/>
        <v>technology</v>
      </c>
      <c r="R2373" s="7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3.2" x14ac:dyDescent="0.3">
      <c r="A2374" s="7">
        <v>2372</v>
      </c>
      <c r="B2374" s="8" t="s">
        <v>2373</v>
      </c>
      <c r="C2374" s="8" t="s">
        <v>6482</v>
      </c>
      <c r="D2374" s="13">
        <v>5500</v>
      </c>
      <c r="E2374" s="13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19">
        <f t="shared" si="222"/>
        <v>3.2727272727272729</v>
      </c>
      <c r="P2374" s="11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28.8" x14ac:dyDescent="0.3">
      <c r="A2375" s="7">
        <v>2373</v>
      </c>
      <c r="B2375" s="8" t="s">
        <v>2374</v>
      </c>
      <c r="C2375" s="8" t="s">
        <v>6483</v>
      </c>
      <c r="D2375" s="13">
        <v>850000</v>
      </c>
      <c r="E2375" s="13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19">
        <f t="shared" si="222"/>
        <v>5.8823529411764705E-3</v>
      </c>
      <c r="P2375" s="11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3.2" x14ac:dyDescent="0.3">
      <c r="A2376" s="7">
        <v>2374</v>
      </c>
      <c r="B2376" s="8" t="s">
        <v>2375</v>
      </c>
      <c r="C2376" s="8" t="s">
        <v>6484</v>
      </c>
      <c r="D2376" s="13">
        <v>22000</v>
      </c>
      <c r="E2376" s="13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19">
        <f t="shared" si="222"/>
        <v>4.5454545454545456E-2</v>
      </c>
      <c r="P2376" s="11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3.2" x14ac:dyDescent="0.3">
      <c r="A2377" s="7">
        <v>2375</v>
      </c>
      <c r="B2377" s="8" t="s">
        <v>2376</v>
      </c>
      <c r="C2377" s="8" t="s">
        <v>6485</v>
      </c>
      <c r="D2377" s="13">
        <v>10000</v>
      </c>
      <c r="E2377" s="13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19">
        <f t="shared" si="222"/>
        <v>0</v>
      </c>
      <c r="P2377" s="11" t="e">
        <f t="shared" si="223"/>
        <v>#DIV/0!</v>
      </c>
      <c r="Q2377" s="7" t="str">
        <f t="shared" si="224"/>
        <v>technology</v>
      </c>
      <c r="R2377" s="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3.2" x14ac:dyDescent="0.3">
      <c r="A2378" s="7">
        <v>2376</v>
      </c>
      <c r="B2378" s="8" t="s">
        <v>2377</v>
      </c>
      <c r="C2378" s="8" t="s">
        <v>6486</v>
      </c>
      <c r="D2378" s="13">
        <v>3000</v>
      </c>
      <c r="E2378" s="13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19">
        <f t="shared" si="222"/>
        <v>10.877666666666666</v>
      </c>
      <c r="P2378" s="11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3.2" x14ac:dyDescent="0.3">
      <c r="A2379" s="7">
        <v>2377</v>
      </c>
      <c r="B2379" s="8" t="s">
        <v>2378</v>
      </c>
      <c r="C2379" s="8" t="s">
        <v>6487</v>
      </c>
      <c r="D2379" s="13">
        <v>2500</v>
      </c>
      <c r="E2379" s="13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19">
        <f t="shared" si="222"/>
        <v>0</v>
      </c>
      <c r="P2379" s="11" t="e">
        <f t="shared" si="223"/>
        <v>#DIV/0!</v>
      </c>
      <c r="Q2379" s="7" t="str">
        <f t="shared" si="224"/>
        <v>technology</v>
      </c>
      <c r="R2379" s="7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28.8" x14ac:dyDescent="0.3">
      <c r="A2380" s="7">
        <v>2378</v>
      </c>
      <c r="B2380" s="8" t="s">
        <v>2379</v>
      </c>
      <c r="C2380" s="8" t="s">
        <v>6488</v>
      </c>
      <c r="D2380" s="13">
        <v>110000</v>
      </c>
      <c r="E2380" s="13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19">
        <f t="shared" si="222"/>
        <v>0</v>
      </c>
      <c r="P2380" s="11" t="e">
        <f t="shared" si="223"/>
        <v>#DIV/0!</v>
      </c>
      <c r="Q2380" s="7" t="str">
        <f t="shared" si="224"/>
        <v>technology</v>
      </c>
      <c r="R2380" s="7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28.8" x14ac:dyDescent="0.3">
      <c r="A2381" s="7">
        <v>2379</v>
      </c>
      <c r="B2381" s="8" t="s">
        <v>2380</v>
      </c>
      <c r="C2381" s="8" t="s">
        <v>6489</v>
      </c>
      <c r="D2381" s="13">
        <v>30000</v>
      </c>
      <c r="E2381" s="13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19">
        <f t="shared" si="222"/>
        <v>0</v>
      </c>
      <c r="P2381" s="11" t="e">
        <f t="shared" si="223"/>
        <v>#DIV/0!</v>
      </c>
      <c r="Q2381" s="7" t="str">
        <f t="shared" si="224"/>
        <v>technology</v>
      </c>
      <c r="R2381" s="7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3.2" x14ac:dyDescent="0.3">
      <c r="A2382" s="7">
        <v>2380</v>
      </c>
      <c r="B2382" s="8" t="s">
        <v>2381</v>
      </c>
      <c r="C2382" s="8" t="s">
        <v>6490</v>
      </c>
      <c r="D2382" s="13">
        <v>15000</v>
      </c>
      <c r="E2382" s="13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19">
        <f t="shared" si="222"/>
        <v>0.36666666666666664</v>
      </c>
      <c r="P2382" s="11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28.8" x14ac:dyDescent="0.3">
      <c r="A2383" s="7">
        <v>2381</v>
      </c>
      <c r="B2383" s="8" t="s">
        <v>2382</v>
      </c>
      <c r="C2383" s="8" t="s">
        <v>6491</v>
      </c>
      <c r="D2383" s="13">
        <v>86350</v>
      </c>
      <c r="E2383" s="13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19">
        <f t="shared" si="222"/>
        <v>1.8193398957730169</v>
      </c>
      <c r="P2383" s="11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43.2" x14ac:dyDescent="0.3">
      <c r="A2384" s="7">
        <v>2382</v>
      </c>
      <c r="B2384" s="8" t="s">
        <v>2383</v>
      </c>
      <c r="C2384" s="8" t="s">
        <v>6492</v>
      </c>
      <c r="D2384" s="13">
        <v>3000</v>
      </c>
      <c r="E2384" s="13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19">
        <f t="shared" si="222"/>
        <v>2.5</v>
      </c>
      <c r="P2384" s="11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3.2" x14ac:dyDescent="0.3">
      <c r="A2385" s="7">
        <v>2383</v>
      </c>
      <c r="B2385" s="8" t="s">
        <v>2384</v>
      </c>
      <c r="C2385" s="8" t="s">
        <v>6493</v>
      </c>
      <c r="D2385" s="13">
        <v>10000</v>
      </c>
      <c r="E2385" s="13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19">
        <f t="shared" si="222"/>
        <v>4.3499999999999996</v>
      </c>
      <c r="P2385" s="11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43.2" x14ac:dyDescent="0.3">
      <c r="A2386" s="7">
        <v>2384</v>
      </c>
      <c r="B2386" s="8" t="s">
        <v>2385</v>
      </c>
      <c r="C2386" s="8" t="s">
        <v>6494</v>
      </c>
      <c r="D2386" s="13">
        <v>1000</v>
      </c>
      <c r="E2386" s="13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19">
        <f t="shared" si="222"/>
        <v>0.8</v>
      </c>
      <c r="P2386" s="11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3.2" x14ac:dyDescent="0.3">
      <c r="A2387" s="7">
        <v>2385</v>
      </c>
      <c r="B2387" s="8" t="s">
        <v>2386</v>
      </c>
      <c r="C2387" s="8" t="s">
        <v>6495</v>
      </c>
      <c r="D2387" s="13">
        <v>65000</v>
      </c>
      <c r="E2387" s="13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19">
        <f t="shared" si="222"/>
        <v>1.2123076923076923</v>
      </c>
      <c r="P2387" s="11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3.2" x14ac:dyDescent="0.3">
      <c r="A2388" s="7">
        <v>2386</v>
      </c>
      <c r="B2388" s="8" t="s">
        <v>2387</v>
      </c>
      <c r="C2388" s="8" t="s">
        <v>6496</v>
      </c>
      <c r="D2388" s="13">
        <v>30000</v>
      </c>
      <c r="E2388" s="13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19">
        <f t="shared" si="222"/>
        <v>0</v>
      </c>
      <c r="P2388" s="11" t="e">
        <f t="shared" si="223"/>
        <v>#DIV/0!</v>
      </c>
      <c r="Q2388" s="7" t="str">
        <f t="shared" si="224"/>
        <v>technology</v>
      </c>
      <c r="R2388" s="7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3.2" x14ac:dyDescent="0.3">
      <c r="A2389" s="7">
        <v>2387</v>
      </c>
      <c r="B2389" s="8" t="s">
        <v>2388</v>
      </c>
      <c r="C2389" s="8" t="s">
        <v>6497</v>
      </c>
      <c r="D2389" s="13">
        <v>150000</v>
      </c>
      <c r="E2389" s="13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19">
        <f t="shared" si="222"/>
        <v>0.68399999999999994</v>
      </c>
      <c r="P2389" s="11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3.2" x14ac:dyDescent="0.3">
      <c r="A2390" s="7">
        <v>2388</v>
      </c>
      <c r="B2390" s="8" t="s">
        <v>2389</v>
      </c>
      <c r="C2390" s="8" t="s">
        <v>6498</v>
      </c>
      <c r="D2390" s="13">
        <v>37000</v>
      </c>
      <c r="E2390" s="13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19">
        <f t="shared" si="222"/>
        <v>1.2513513513513512</v>
      </c>
      <c r="P2390" s="11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43.2" x14ac:dyDescent="0.3">
      <c r="A2391" s="7">
        <v>2389</v>
      </c>
      <c r="B2391" s="8" t="s">
        <v>2390</v>
      </c>
      <c r="C2391" s="8" t="s">
        <v>6499</v>
      </c>
      <c r="D2391" s="13">
        <v>16000</v>
      </c>
      <c r="E2391" s="13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19">
        <f t="shared" si="222"/>
        <v>0.1875</v>
      </c>
      <c r="P2391" s="11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3.2" x14ac:dyDescent="0.3">
      <c r="A2392" s="7">
        <v>2390</v>
      </c>
      <c r="B2392" s="8" t="s">
        <v>2391</v>
      </c>
      <c r="C2392" s="8" t="s">
        <v>6500</v>
      </c>
      <c r="D2392" s="13">
        <v>510000</v>
      </c>
      <c r="E2392" s="13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19">
        <f t="shared" si="222"/>
        <v>0</v>
      </c>
      <c r="P2392" s="11" t="e">
        <f t="shared" si="223"/>
        <v>#DIV/0!</v>
      </c>
      <c r="Q2392" s="7" t="str">
        <f t="shared" si="224"/>
        <v>technology</v>
      </c>
      <c r="R2392" s="7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28.8" x14ac:dyDescent="0.3">
      <c r="A2393" s="7">
        <v>2391</v>
      </c>
      <c r="B2393" s="8" t="s">
        <v>2392</v>
      </c>
      <c r="C2393" s="8" t="s">
        <v>6501</v>
      </c>
      <c r="D2393" s="13">
        <v>20000</v>
      </c>
      <c r="E2393" s="13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19">
        <f t="shared" si="222"/>
        <v>0.125</v>
      </c>
      <c r="P2393" s="11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3.2" x14ac:dyDescent="0.3">
      <c r="A2394" s="7">
        <v>2392</v>
      </c>
      <c r="B2394" s="8" t="s">
        <v>2393</v>
      </c>
      <c r="C2394" s="8" t="s">
        <v>6502</v>
      </c>
      <c r="D2394" s="13">
        <v>4200</v>
      </c>
      <c r="E2394" s="13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19">
        <f t="shared" si="222"/>
        <v>0</v>
      </c>
      <c r="P2394" s="11" t="e">
        <f t="shared" si="223"/>
        <v>#DIV/0!</v>
      </c>
      <c r="Q2394" s="7" t="str">
        <f t="shared" si="224"/>
        <v>technology</v>
      </c>
      <c r="R2394" s="7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3.2" x14ac:dyDescent="0.3">
      <c r="A2395" s="7">
        <v>2393</v>
      </c>
      <c r="B2395" s="8" t="s">
        <v>2394</v>
      </c>
      <c r="C2395" s="8" t="s">
        <v>6503</v>
      </c>
      <c r="D2395" s="13">
        <v>100000</v>
      </c>
      <c r="E2395" s="13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19">
        <f t="shared" si="222"/>
        <v>0.05</v>
      </c>
      <c r="P2395" s="11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3.2" x14ac:dyDescent="0.3">
      <c r="A2396" s="7">
        <v>2394</v>
      </c>
      <c r="B2396" s="8" t="s">
        <v>2395</v>
      </c>
      <c r="C2396" s="8" t="s">
        <v>6504</v>
      </c>
      <c r="D2396" s="13">
        <v>5000</v>
      </c>
      <c r="E2396" s="13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19">
        <f t="shared" si="222"/>
        <v>0.06</v>
      </c>
      <c r="P2396" s="11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3.2" x14ac:dyDescent="0.3">
      <c r="A2397" s="7">
        <v>2395</v>
      </c>
      <c r="B2397" s="8" t="s">
        <v>2396</v>
      </c>
      <c r="C2397" s="8" t="s">
        <v>6505</v>
      </c>
      <c r="D2397" s="13">
        <v>33000</v>
      </c>
      <c r="E2397" s="13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19">
        <f t="shared" si="222"/>
        <v>0</v>
      </c>
      <c r="P2397" s="11" t="e">
        <f t="shared" si="223"/>
        <v>#DIV/0!</v>
      </c>
      <c r="Q2397" s="7" t="str">
        <f t="shared" si="224"/>
        <v>technology</v>
      </c>
      <c r="R2397" s="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3.2" x14ac:dyDescent="0.3">
      <c r="A2398" s="7">
        <v>2396</v>
      </c>
      <c r="B2398" s="8" t="s">
        <v>2397</v>
      </c>
      <c r="C2398" s="8" t="s">
        <v>6506</v>
      </c>
      <c r="D2398" s="13">
        <v>5000</v>
      </c>
      <c r="E2398" s="13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19">
        <f t="shared" si="222"/>
        <v>0.2</v>
      </c>
      <c r="P2398" s="11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3.2" x14ac:dyDescent="0.3">
      <c r="A2399" s="7">
        <v>2397</v>
      </c>
      <c r="B2399" s="8" t="s">
        <v>2398</v>
      </c>
      <c r="C2399" s="8" t="s">
        <v>6507</v>
      </c>
      <c r="D2399" s="13">
        <v>124000</v>
      </c>
      <c r="E2399" s="13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19">
        <f t="shared" si="222"/>
        <v>0</v>
      </c>
      <c r="P2399" s="11" t="e">
        <f t="shared" si="223"/>
        <v>#DIV/0!</v>
      </c>
      <c r="Q2399" s="7" t="str">
        <f t="shared" si="224"/>
        <v>technology</v>
      </c>
      <c r="R2399" s="7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3.2" x14ac:dyDescent="0.3">
      <c r="A2400" s="7">
        <v>2398</v>
      </c>
      <c r="B2400" s="8" t="s">
        <v>2399</v>
      </c>
      <c r="C2400" s="8" t="s">
        <v>6508</v>
      </c>
      <c r="D2400" s="13">
        <v>4000</v>
      </c>
      <c r="E2400" s="13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19">
        <f t="shared" si="222"/>
        <v>0</v>
      </c>
      <c r="P2400" s="11" t="e">
        <f t="shared" si="223"/>
        <v>#DIV/0!</v>
      </c>
      <c r="Q2400" s="7" t="str">
        <f t="shared" si="224"/>
        <v>technology</v>
      </c>
      <c r="R2400" s="7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3.2" x14ac:dyDescent="0.3">
      <c r="A2401" s="7">
        <v>2399</v>
      </c>
      <c r="B2401" s="8" t="s">
        <v>2400</v>
      </c>
      <c r="C2401" s="8" t="s">
        <v>6509</v>
      </c>
      <c r="D2401" s="13">
        <v>13000</v>
      </c>
      <c r="E2401" s="13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19">
        <f t="shared" si="222"/>
        <v>0</v>
      </c>
      <c r="P2401" s="11" t="e">
        <f t="shared" si="223"/>
        <v>#DIV/0!</v>
      </c>
      <c r="Q2401" s="7" t="str">
        <f t="shared" si="224"/>
        <v>technology</v>
      </c>
      <c r="R2401" s="7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3.2" x14ac:dyDescent="0.3">
      <c r="A2402" s="7">
        <v>2400</v>
      </c>
      <c r="B2402" s="8" t="s">
        <v>2401</v>
      </c>
      <c r="C2402" s="8" t="s">
        <v>6510</v>
      </c>
      <c r="D2402" s="13">
        <v>50000</v>
      </c>
      <c r="E2402" s="13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19">
        <f t="shared" si="222"/>
        <v>0</v>
      </c>
      <c r="P2402" s="11" t="e">
        <f t="shared" si="223"/>
        <v>#DIV/0!</v>
      </c>
      <c r="Q2402" s="7" t="str">
        <f t="shared" si="224"/>
        <v>technology</v>
      </c>
      <c r="R2402" s="7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3.2" x14ac:dyDescent="0.3">
      <c r="A2403" s="7">
        <v>2401</v>
      </c>
      <c r="B2403" s="8" t="s">
        <v>2402</v>
      </c>
      <c r="C2403" s="8" t="s">
        <v>6511</v>
      </c>
      <c r="D2403" s="13">
        <v>28000</v>
      </c>
      <c r="E2403" s="13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19">
        <f t="shared" si="222"/>
        <v>0.71785714285714286</v>
      </c>
      <c r="P2403" s="11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x14ac:dyDescent="0.3">
      <c r="A2404" s="7">
        <v>2402</v>
      </c>
      <c r="B2404" s="8" t="s">
        <v>2403</v>
      </c>
      <c r="C2404" s="8" t="s">
        <v>6512</v>
      </c>
      <c r="D2404" s="13">
        <v>12000</v>
      </c>
      <c r="E2404" s="13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19">
        <f t="shared" si="222"/>
        <v>0.43333333333333329</v>
      </c>
      <c r="P2404" s="11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3.2" x14ac:dyDescent="0.3">
      <c r="A2405" s="7">
        <v>2403</v>
      </c>
      <c r="B2405" s="8" t="s">
        <v>2404</v>
      </c>
      <c r="C2405" s="8" t="s">
        <v>6513</v>
      </c>
      <c r="D2405" s="13">
        <v>1200</v>
      </c>
      <c r="E2405" s="13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19">
        <f t="shared" si="222"/>
        <v>16.833333333333332</v>
      </c>
      <c r="P2405" s="11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3.2" x14ac:dyDescent="0.3">
      <c r="A2406" s="7">
        <v>2404</v>
      </c>
      <c r="B2406" s="8" t="s">
        <v>2405</v>
      </c>
      <c r="C2406" s="8" t="s">
        <v>6514</v>
      </c>
      <c r="D2406" s="13">
        <v>15000</v>
      </c>
      <c r="E2406" s="13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19">
        <f t="shared" si="222"/>
        <v>0</v>
      </c>
      <c r="P2406" s="11" t="e">
        <f t="shared" si="223"/>
        <v>#DIV/0!</v>
      </c>
      <c r="Q2406" s="7" t="str">
        <f t="shared" si="224"/>
        <v>food</v>
      </c>
      <c r="R2406" s="7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28.8" x14ac:dyDescent="0.3">
      <c r="A2407" s="7">
        <v>2405</v>
      </c>
      <c r="B2407" s="8" t="s">
        <v>2406</v>
      </c>
      <c r="C2407" s="8" t="s">
        <v>6515</v>
      </c>
      <c r="D2407" s="13">
        <v>5000</v>
      </c>
      <c r="E2407" s="13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19">
        <f t="shared" si="222"/>
        <v>22.52</v>
      </c>
      <c r="P2407" s="11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3.2" x14ac:dyDescent="0.3">
      <c r="A2408" s="7">
        <v>2406</v>
      </c>
      <c r="B2408" s="8" t="s">
        <v>2407</v>
      </c>
      <c r="C2408" s="8" t="s">
        <v>6516</v>
      </c>
      <c r="D2408" s="13">
        <v>3250</v>
      </c>
      <c r="E2408" s="13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19">
        <f t="shared" si="222"/>
        <v>41.384615384615387</v>
      </c>
      <c r="P2408" s="11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57.6" x14ac:dyDescent="0.3">
      <c r="A2409" s="7">
        <v>2407</v>
      </c>
      <c r="B2409" s="8" t="s">
        <v>2408</v>
      </c>
      <c r="C2409" s="8" t="s">
        <v>6517</v>
      </c>
      <c r="D2409" s="13">
        <v>22000</v>
      </c>
      <c r="E2409" s="13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19">
        <f t="shared" si="222"/>
        <v>25.259090909090908</v>
      </c>
      <c r="P2409" s="11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28.8" x14ac:dyDescent="0.3">
      <c r="A2410" s="7">
        <v>2408</v>
      </c>
      <c r="B2410" s="8" t="s">
        <v>2409</v>
      </c>
      <c r="C2410" s="8" t="s">
        <v>6518</v>
      </c>
      <c r="D2410" s="13">
        <v>15000</v>
      </c>
      <c r="E2410" s="13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19">
        <f t="shared" si="222"/>
        <v>0.2</v>
      </c>
      <c r="P2410" s="11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28.8" x14ac:dyDescent="0.3">
      <c r="A2411" s="7">
        <v>2409</v>
      </c>
      <c r="B2411" s="8" t="s">
        <v>2410</v>
      </c>
      <c r="C2411" s="8" t="s">
        <v>6519</v>
      </c>
      <c r="D2411" s="13">
        <v>25000</v>
      </c>
      <c r="E2411" s="13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19">
        <f t="shared" si="222"/>
        <v>1.8399999999999999</v>
      </c>
      <c r="P2411" s="11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57.6" x14ac:dyDescent="0.3">
      <c r="A2412" s="7">
        <v>2410</v>
      </c>
      <c r="B2412" s="8" t="s">
        <v>2411</v>
      </c>
      <c r="C2412" s="8" t="s">
        <v>6520</v>
      </c>
      <c r="D2412" s="13">
        <v>15000</v>
      </c>
      <c r="E2412" s="13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19">
        <f t="shared" si="222"/>
        <v>0</v>
      </c>
      <c r="P2412" s="11" t="e">
        <f t="shared" si="223"/>
        <v>#DIV/0!</v>
      </c>
      <c r="Q2412" s="7" t="str">
        <f t="shared" si="224"/>
        <v>food</v>
      </c>
      <c r="R2412" s="7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43.2" x14ac:dyDescent="0.3">
      <c r="A2413" s="7">
        <v>2411</v>
      </c>
      <c r="B2413" s="8" t="s">
        <v>2412</v>
      </c>
      <c r="C2413" s="8" t="s">
        <v>6521</v>
      </c>
      <c r="D2413" s="13">
        <v>25000</v>
      </c>
      <c r="E2413" s="13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19">
        <f t="shared" si="222"/>
        <v>0.60399999999999998</v>
      </c>
      <c r="P2413" s="11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43.2" x14ac:dyDescent="0.3">
      <c r="A2414" s="7">
        <v>2412</v>
      </c>
      <c r="B2414" s="8" t="s">
        <v>2413</v>
      </c>
      <c r="C2414" s="8" t="s">
        <v>6522</v>
      </c>
      <c r="D2414" s="13">
        <v>8000</v>
      </c>
      <c r="E2414" s="13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19">
        <f t="shared" si="222"/>
        <v>0</v>
      </c>
      <c r="P2414" s="11" t="e">
        <f t="shared" si="223"/>
        <v>#DIV/0!</v>
      </c>
      <c r="Q2414" s="7" t="str">
        <f t="shared" si="224"/>
        <v>food</v>
      </c>
      <c r="R2414" s="7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3.2" x14ac:dyDescent="0.3">
      <c r="A2415" s="7">
        <v>2413</v>
      </c>
      <c r="B2415" s="8" t="s">
        <v>2414</v>
      </c>
      <c r="C2415" s="8" t="s">
        <v>6523</v>
      </c>
      <c r="D2415" s="13">
        <v>3000</v>
      </c>
      <c r="E2415" s="13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19">
        <f t="shared" si="222"/>
        <v>0.83333333333333337</v>
      </c>
      <c r="P2415" s="11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3.2" x14ac:dyDescent="0.3">
      <c r="A2416" s="7">
        <v>2414</v>
      </c>
      <c r="B2416" s="8" t="s">
        <v>2415</v>
      </c>
      <c r="C2416" s="8" t="s">
        <v>6524</v>
      </c>
      <c r="D2416" s="13">
        <v>15000</v>
      </c>
      <c r="E2416" s="13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19">
        <f t="shared" si="222"/>
        <v>3.0666666666666664</v>
      </c>
      <c r="P2416" s="11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3.2" x14ac:dyDescent="0.3">
      <c r="A2417" s="7">
        <v>2415</v>
      </c>
      <c r="B2417" s="8" t="s">
        <v>2416</v>
      </c>
      <c r="C2417" s="8" t="s">
        <v>6525</v>
      </c>
      <c r="D2417" s="13">
        <v>60000</v>
      </c>
      <c r="E2417" s="13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19">
        <f t="shared" si="222"/>
        <v>0.55833333333333335</v>
      </c>
      <c r="P2417" s="11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3.2" x14ac:dyDescent="0.3">
      <c r="A2418" s="7">
        <v>2416</v>
      </c>
      <c r="B2418" s="8" t="s">
        <v>2417</v>
      </c>
      <c r="C2418" s="8" t="s">
        <v>6526</v>
      </c>
      <c r="D2418" s="13">
        <v>20000</v>
      </c>
      <c r="E2418" s="13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19">
        <f t="shared" si="222"/>
        <v>2.5000000000000001E-2</v>
      </c>
      <c r="P2418" s="11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3.2" x14ac:dyDescent="0.3">
      <c r="A2419" s="7">
        <v>2417</v>
      </c>
      <c r="B2419" s="8" t="s">
        <v>2418</v>
      </c>
      <c r="C2419" s="8" t="s">
        <v>6527</v>
      </c>
      <c r="D2419" s="13">
        <v>1000</v>
      </c>
      <c r="E2419" s="13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19">
        <f t="shared" si="222"/>
        <v>0</v>
      </c>
      <c r="P2419" s="11" t="e">
        <f t="shared" si="223"/>
        <v>#DIV/0!</v>
      </c>
      <c r="Q2419" s="7" t="str">
        <f t="shared" si="224"/>
        <v>food</v>
      </c>
      <c r="R2419" s="7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3">
      <c r="A2420" s="7">
        <v>2418</v>
      </c>
      <c r="B2420" s="8" t="s">
        <v>2419</v>
      </c>
      <c r="C2420" s="8" t="s">
        <v>6528</v>
      </c>
      <c r="D2420" s="13">
        <v>25000</v>
      </c>
      <c r="E2420" s="13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19">
        <f t="shared" si="222"/>
        <v>0.02</v>
      </c>
      <c r="P2420" s="11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3.2" x14ac:dyDescent="0.3">
      <c r="A2421" s="7">
        <v>2419</v>
      </c>
      <c r="B2421" s="8" t="s">
        <v>2420</v>
      </c>
      <c r="C2421" s="8" t="s">
        <v>6529</v>
      </c>
      <c r="D2421" s="13">
        <v>3000</v>
      </c>
      <c r="E2421" s="13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19">
        <f t="shared" si="222"/>
        <v>0</v>
      </c>
      <c r="P2421" s="11" t="e">
        <f t="shared" si="223"/>
        <v>#DIV/0!</v>
      </c>
      <c r="Q2421" s="7" t="str">
        <f t="shared" si="224"/>
        <v>food</v>
      </c>
      <c r="R2421" s="7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3.2" x14ac:dyDescent="0.3">
      <c r="A2422" s="7">
        <v>2420</v>
      </c>
      <c r="B2422" s="8" t="s">
        <v>2421</v>
      </c>
      <c r="C2422" s="8" t="s">
        <v>6530</v>
      </c>
      <c r="D2422" s="13">
        <v>16870</v>
      </c>
      <c r="E2422" s="13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19">
        <f t="shared" si="222"/>
        <v>14.825133372851216</v>
      </c>
      <c r="P2422" s="11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28.8" x14ac:dyDescent="0.3">
      <c r="A2423" s="7">
        <v>2421</v>
      </c>
      <c r="B2423" s="8" t="s">
        <v>2422</v>
      </c>
      <c r="C2423" s="8" t="s">
        <v>6531</v>
      </c>
      <c r="D2423" s="13">
        <v>6000</v>
      </c>
      <c r="E2423" s="13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19">
        <f t="shared" si="222"/>
        <v>1.6666666666666666E-2</v>
      </c>
      <c r="P2423" s="11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28.8" x14ac:dyDescent="0.3">
      <c r="A2424" s="7">
        <v>2422</v>
      </c>
      <c r="B2424" s="8" t="s">
        <v>2423</v>
      </c>
      <c r="C2424" s="8" t="s">
        <v>6532</v>
      </c>
      <c r="D2424" s="13">
        <v>500</v>
      </c>
      <c r="E2424" s="13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19">
        <f t="shared" si="222"/>
        <v>0.2</v>
      </c>
      <c r="P2424" s="11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3.2" x14ac:dyDescent="0.3">
      <c r="A2425" s="7">
        <v>2423</v>
      </c>
      <c r="B2425" s="8" t="s">
        <v>2424</v>
      </c>
      <c r="C2425" s="8" t="s">
        <v>6533</v>
      </c>
      <c r="D2425" s="13">
        <v>60000</v>
      </c>
      <c r="E2425" s="13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19">
        <f t="shared" si="222"/>
        <v>1.3333333333333334E-2</v>
      </c>
      <c r="P2425" s="11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28.8" x14ac:dyDescent="0.3">
      <c r="A2426" s="7">
        <v>2424</v>
      </c>
      <c r="B2426" s="8" t="s">
        <v>2425</v>
      </c>
      <c r="C2426" s="8" t="s">
        <v>6534</v>
      </c>
      <c r="D2426" s="13">
        <v>25000</v>
      </c>
      <c r="E2426" s="13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19">
        <f t="shared" si="222"/>
        <v>1.24</v>
      </c>
      <c r="P2426" s="11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43.2" x14ac:dyDescent="0.3">
      <c r="A2427" s="7">
        <v>2425</v>
      </c>
      <c r="B2427" s="8" t="s">
        <v>2426</v>
      </c>
      <c r="C2427" s="8" t="s">
        <v>6535</v>
      </c>
      <c r="D2427" s="13">
        <v>3500</v>
      </c>
      <c r="E2427" s="13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19">
        <f t="shared" si="222"/>
        <v>2.8571428571428574E-2</v>
      </c>
      <c r="P2427" s="11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3.2" x14ac:dyDescent="0.3">
      <c r="A2428" s="7">
        <v>2426</v>
      </c>
      <c r="B2428" s="8" t="s">
        <v>2427</v>
      </c>
      <c r="C2428" s="8" t="s">
        <v>6536</v>
      </c>
      <c r="D2428" s="13">
        <v>20000</v>
      </c>
      <c r="E2428" s="13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19">
        <f t="shared" si="222"/>
        <v>0</v>
      </c>
      <c r="P2428" s="11" t="e">
        <f t="shared" si="223"/>
        <v>#DIV/0!</v>
      </c>
      <c r="Q2428" s="7" t="str">
        <f t="shared" si="224"/>
        <v>food</v>
      </c>
      <c r="R2428" s="7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28.8" x14ac:dyDescent="0.3">
      <c r="A2429" s="7">
        <v>2427</v>
      </c>
      <c r="B2429" s="8" t="s">
        <v>2428</v>
      </c>
      <c r="C2429" s="8" t="s">
        <v>6537</v>
      </c>
      <c r="D2429" s="13">
        <v>50000</v>
      </c>
      <c r="E2429" s="13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19">
        <f t="shared" si="222"/>
        <v>2E-3</v>
      </c>
      <c r="P2429" s="11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28.8" x14ac:dyDescent="0.3">
      <c r="A2430" s="7">
        <v>2428</v>
      </c>
      <c r="B2430" s="8" t="s">
        <v>2429</v>
      </c>
      <c r="C2430" s="8" t="s">
        <v>6538</v>
      </c>
      <c r="D2430" s="13">
        <v>35000</v>
      </c>
      <c r="E2430" s="13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19">
        <f t="shared" si="222"/>
        <v>2.8571428571428571E-3</v>
      </c>
      <c r="P2430" s="11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3.2" x14ac:dyDescent="0.3">
      <c r="A2431" s="7">
        <v>2429</v>
      </c>
      <c r="B2431" s="8" t="s">
        <v>2430</v>
      </c>
      <c r="C2431" s="8" t="s">
        <v>6539</v>
      </c>
      <c r="D2431" s="13">
        <v>140000</v>
      </c>
      <c r="E2431" s="13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19">
        <f t="shared" si="222"/>
        <v>1.4321428571428572</v>
      </c>
      <c r="P2431" s="11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43.2" x14ac:dyDescent="0.3">
      <c r="A2432" s="7">
        <v>2430</v>
      </c>
      <c r="B2432" s="8" t="s">
        <v>2431</v>
      </c>
      <c r="C2432" s="8" t="s">
        <v>6540</v>
      </c>
      <c r="D2432" s="13">
        <v>3000</v>
      </c>
      <c r="E2432" s="13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19">
        <f t="shared" si="222"/>
        <v>0.70000000000000007</v>
      </c>
      <c r="P2432" s="11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28.8" x14ac:dyDescent="0.3">
      <c r="A2433" s="7">
        <v>2431</v>
      </c>
      <c r="B2433" s="8" t="s">
        <v>2432</v>
      </c>
      <c r="C2433" s="8" t="s">
        <v>6541</v>
      </c>
      <c r="D2433" s="13">
        <v>100000</v>
      </c>
      <c r="E2433" s="13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19">
        <f t="shared" si="222"/>
        <v>2E-3</v>
      </c>
      <c r="P2433" s="11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3.2" x14ac:dyDescent="0.3">
      <c r="A2434" s="7">
        <v>2432</v>
      </c>
      <c r="B2434" s="8" t="s">
        <v>2433</v>
      </c>
      <c r="C2434" s="8" t="s">
        <v>6542</v>
      </c>
      <c r="D2434" s="13">
        <v>14000</v>
      </c>
      <c r="E2434" s="13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19">
        <f t="shared" si="222"/>
        <v>1.4285714285714287E-2</v>
      </c>
      <c r="P2434" s="11">
        <f t="shared" si="223"/>
        <v>1</v>
      </c>
      <c r="Q2434" s="7" t="str">
        <f t="shared" si="224"/>
        <v>food</v>
      </c>
      <c r="R2434" s="7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3.2" x14ac:dyDescent="0.3">
      <c r="A2435" s="7">
        <v>2433</v>
      </c>
      <c r="B2435" s="8" t="s">
        <v>2434</v>
      </c>
      <c r="C2435" s="8" t="s">
        <v>6543</v>
      </c>
      <c r="D2435" s="13">
        <v>10000</v>
      </c>
      <c r="E2435" s="13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19">
        <f t="shared" ref="O2435:O2498" si="228">E2435/D2435*100</f>
        <v>0</v>
      </c>
      <c r="P2435" s="11" t="e">
        <f t="shared" ref="P2435:P2498" si="229">E2435/L2435</f>
        <v>#DIV/0!</v>
      </c>
      <c r="Q2435" s="7" t="str">
        <f t="shared" ref="Q2435:Q2498" si="230">LEFT(N2435, SEARCH("/",N2435,1)-1)</f>
        <v>food</v>
      </c>
      <c r="R2435" s="7" t="str">
        <f t="shared" ref="R2435:R2498" si="231">RIGHT(N2435,LEN(N2435)-SEARCH("/",N2435,1))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3.2" x14ac:dyDescent="0.3">
      <c r="A2436" s="7">
        <v>2434</v>
      </c>
      <c r="B2436" s="8" t="s">
        <v>2435</v>
      </c>
      <c r="C2436" s="8" t="s">
        <v>6544</v>
      </c>
      <c r="D2436" s="13">
        <v>20000</v>
      </c>
      <c r="E2436" s="13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19">
        <f t="shared" si="228"/>
        <v>0.13</v>
      </c>
      <c r="P2436" s="11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3.2" x14ac:dyDescent="0.3">
      <c r="A2437" s="7">
        <v>2435</v>
      </c>
      <c r="B2437" s="8" t="s">
        <v>2436</v>
      </c>
      <c r="C2437" s="8" t="s">
        <v>6545</v>
      </c>
      <c r="D2437" s="13">
        <v>250000</v>
      </c>
      <c r="E2437" s="13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19">
        <f t="shared" si="228"/>
        <v>0.48960000000000004</v>
      </c>
      <c r="P2437" s="11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3.2" x14ac:dyDescent="0.3">
      <c r="A2438" s="7">
        <v>2436</v>
      </c>
      <c r="B2438" s="8" t="s">
        <v>2437</v>
      </c>
      <c r="C2438" s="8" t="s">
        <v>6546</v>
      </c>
      <c r="D2438" s="13">
        <v>117000</v>
      </c>
      <c r="E2438" s="13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19">
        <f t="shared" si="228"/>
        <v>3.8461538461538464E-2</v>
      </c>
      <c r="P2438" s="11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3.2" x14ac:dyDescent="0.3">
      <c r="A2439" s="7">
        <v>2437</v>
      </c>
      <c r="B2439" s="8" t="s">
        <v>2438</v>
      </c>
      <c r="C2439" s="8" t="s">
        <v>6547</v>
      </c>
      <c r="D2439" s="13">
        <v>8000</v>
      </c>
      <c r="E2439" s="13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19">
        <f t="shared" si="228"/>
        <v>0</v>
      </c>
      <c r="P2439" s="11" t="e">
        <f t="shared" si="229"/>
        <v>#DIV/0!</v>
      </c>
      <c r="Q2439" s="7" t="str">
        <f t="shared" si="230"/>
        <v>food</v>
      </c>
      <c r="R2439" s="7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3.2" x14ac:dyDescent="0.3">
      <c r="A2440" s="7">
        <v>2438</v>
      </c>
      <c r="B2440" s="8" t="s">
        <v>2439</v>
      </c>
      <c r="C2440" s="8" t="s">
        <v>6548</v>
      </c>
      <c r="D2440" s="13">
        <v>15000</v>
      </c>
      <c r="E2440" s="13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19">
        <f t="shared" si="228"/>
        <v>0.33333333333333337</v>
      </c>
      <c r="P2440" s="11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43.2" x14ac:dyDescent="0.3">
      <c r="A2441" s="7">
        <v>2439</v>
      </c>
      <c r="B2441" s="8" t="s">
        <v>2440</v>
      </c>
      <c r="C2441" s="8" t="s">
        <v>6549</v>
      </c>
      <c r="D2441" s="13">
        <v>10000</v>
      </c>
      <c r="E2441" s="13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19">
        <f t="shared" si="228"/>
        <v>0</v>
      </c>
      <c r="P2441" s="11" t="e">
        <f t="shared" si="229"/>
        <v>#DIV/0!</v>
      </c>
      <c r="Q2441" s="7" t="str">
        <f t="shared" si="230"/>
        <v>food</v>
      </c>
      <c r="R2441" s="7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28.8" x14ac:dyDescent="0.3">
      <c r="A2442" s="7">
        <v>2440</v>
      </c>
      <c r="B2442" s="8" t="s">
        <v>2441</v>
      </c>
      <c r="C2442" s="8" t="s">
        <v>6550</v>
      </c>
      <c r="D2442" s="13">
        <v>5000</v>
      </c>
      <c r="E2442" s="13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19">
        <f t="shared" si="228"/>
        <v>0.2</v>
      </c>
      <c r="P2442" s="11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28.8" x14ac:dyDescent="0.3">
      <c r="A2443" s="7">
        <v>2441</v>
      </c>
      <c r="B2443" s="8" t="s">
        <v>2442</v>
      </c>
      <c r="C2443" s="8" t="s">
        <v>6551</v>
      </c>
      <c r="D2443" s="13">
        <v>7500</v>
      </c>
      <c r="E2443" s="13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19">
        <f t="shared" si="228"/>
        <v>107.88</v>
      </c>
      <c r="P2443" s="11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28.8" x14ac:dyDescent="0.3">
      <c r="A2444" s="7">
        <v>2442</v>
      </c>
      <c r="B2444" s="8" t="s">
        <v>2443</v>
      </c>
      <c r="C2444" s="8" t="s">
        <v>6552</v>
      </c>
      <c r="D2444" s="13">
        <v>24000</v>
      </c>
      <c r="E2444" s="13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19">
        <f t="shared" si="228"/>
        <v>125.94166666666666</v>
      </c>
      <c r="P2444" s="11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3.2" x14ac:dyDescent="0.3">
      <c r="A2445" s="7">
        <v>2443</v>
      </c>
      <c r="B2445" s="8" t="s">
        <v>2444</v>
      </c>
      <c r="C2445" s="8" t="s">
        <v>6553</v>
      </c>
      <c r="D2445" s="13">
        <v>20000</v>
      </c>
      <c r="E2445" s="13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19">
        <f t="shared" si="228"/>
        <v>202.51495</v>
      </c>
      <c r="P2445" s="11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3.2" x14ac:dyDescent="0.3">
      <c r="A2446" s="7">
        <v>2444</v>
      </c>
      <c r="B2446" s="8" t="s">
        <v>2445</v>
      </c>
      <c r="C2446" s="8" t="s">
        <v>6554</v>
      </c>
      <c r="D2446" s="13">
        <v>3000</v>
      </c>
      <c r="E2446" s="13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19">
        <f t="shared" si="228"/>
        <v>108.60000000000001</v>
      </c>
      <c r="P2446" s="11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57.6" x14ac:dyDescent="0.3">
      <c r="A2447" s="7">
        <v>2445</v>
      </c>
      <c r="B2447" s="8" t="s">
        <v>2446</v>
      </c>
      <c r="C2447" s="8" t="s">
        <v>6555</v>
      </c>
      <c r="D2447" s="13">
        <v>5000</v>
      </c>
      <c r="E2447" s="13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19">
        <f t="shared" si="228"/>
        <v>172.8</v>
      </c>
      <c r="P2447" s="11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43.2" x14ac:dyDescent="0.3">
      <c r="A2448" s="7">
        <v>2446</v>
      </c>
      <c r="B2448" s="8" t="s">
        <v>2447</v>
      </c>
      <c r="C2448" s="8" t="s">
        <v>6556</v>
      </c>
      <c r="D2448" s="13">
        <v>5000</v>
      </c>
      <c r="E2448" s="13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19">
        <f t="shared" si="228"/>
        <v>167.98</v>
      </c>
      <c r="P2448" s="11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43.2" x14ac:dyDescent="0.3">
      <c r="A2449" s="7">
        <v>2447</v>
      </c>
      <c r="B2449" s="8" t="s">
        <v>2448</v>
      </c>
      <c r="C2449" s="8" t="s">
        <v>6557</v>
      </c>
      <c r="D2449" s="13">
        <v>2500</v>
      </c>
      <c r="E2449" s="13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19">
        <f t="shared" si="228"/>
        <v>427.20000000000005</v>
      </c>
      <c r="P2449" s="11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3.2" x14ac:dyDescent="0.3">
      <c r="A2450" s="7">
        <v>2448</v>
      </c>
      <c r="B2450" s="8" t="s">
        <v>2449</v>
      </c>
      <c r="C2450" s="8" t="s">
        <v>6558</v>
      </c>
      <c r="D2450" s="13">
        <v>400</v>
      </c>
      <c r="E2450" s="13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19">
        <f t="shared" si="228"/>
        <v>107.5</v>
      </c>
      <c r="P2450" s="11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3.2" x14ac:dyDescent="0.3">
      <c r="A2451" s="7">
        <v>2449</v>
      </c>
      <c r="B2451" s="8" t="s">
        <v>2450</v>
      </c>
      <c r="C2451" s="8" t="s">
        <v>6559</v>
      </c>
      <c r="D2451" s="13">
        <v>10000</v>
      </c>
      <c r="E2451" s="13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19">
        <f t="shared" si="228"/>
        <v>108</v>
      </c>
      <c r="P2451" s="11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3.2" x14ac:dyDescent="0.3">
      <c r="A2452" s="7">
        <v>2450</v>
      </c>
      <c r="B2452" s="8" t="s">
        <v>2451</v>
      </c>
      <c r="C2452" s="8" t="s">
        <v>6560</v>
      </c>
      <c r="D2452" s="13">
        <v>15000</v>
      </c>
      <c r="E2452" s="13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19">
        <f t="shared" si="228"/>
        <v>101.53353333333335</v>
      </c>
      <c r="P2452" s="11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3.2" x14ac:dyDescent="0.3">
      <c r="A2453" s="7">
        <v>2451</v>
      </c>
      <c r="B2453" s="8" t="s">
        <v>2452</v>
      </c>
      <c r="C2453" s="8" t="s">
        <v>6561</v>
      </c>
      <c r="D2453" s="13">
        <v>10000</v>
      </c>
      <c r="E2453" s="13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19">
        <f t="shared" si="228"/>
        <v>115.45</v>
      </c>
      <c r="P2453" s="11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3.2" x14ac:dyDescent="0.3">
      <c r="A2454" s="7">
        <v>2452</v>
      </c>
      <c r="B2454" s="8" t="s">
        <v>2453</v>
      </c>
      <c r="C2454" s="8" t="s">
        <v>6562</v>
      </c>
      <c r="D2454" s="13">
        <v>600</v>
      </c>
      <c r="E2454" s="13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19">
        <f t="shared" si="228"/>
        <v>133.5</v>
      </c>
      <c r="P2454" s="11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3.2" x14ac:dyDescent="0.3">
      <c r="A2455" s="7">
        <v>2453</v>
      </c>
      <c r="B2455" s="8" t="s">
        <v>2454</v>
      </c>
      <c r="C2455" s="8" t="s">
        <v>6563</v>
      </c>
      <c r="D2455" s="13">
        <v>3000</v>
      </c>
      <c r="E2455" s="13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19">
        <f t="shared" si="228"/>
        <v>154.69999999999999</v>
      </c>
      <c r="P2455" s="11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3.2" x14ac:dyDescent="0.3">
      <c r="A2456" s="7">
        <v>2454</v>
      </c>
      <c r="B2456" s="8" t="s">
        <v>2455</v>
      </c>
      <c r="C2456" s="8" t="s">
        <v>6564</v>
      </c>
      <c r="D2456" s="13">
        <v>35000</v>
      </c>
      <c r="E2456" s="13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19">
        <f t="shared" si="228"/>
        <v>100.84571428571429</v>
      </c>
      <c r="P2456" s="11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3.2" x14ac:dyDescent="0.3">
      <c r="A2457" s="7">
        <v>2455</v>
      </c>
      <c r="B2457" s="8" t="s">
        <v>2456</v>
      </c>
      <c r="C2457" s="8" t="s">
        <v>6565</v>
      </c>
      <c r="D2457" s="13">
        <v>300</v>
      </c>
      <c r="E2457" s="13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19">
        <f t="shared" si="228"/>
        <v>182</v>
      </c>
      <c r="P2457" s="11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3.2" x14ac:dyDescent="0.3">
      <c r="A2458" s="7">
        <v>2456</v>
      </c>
      <c r="B2458" s="8" t="s">
        <v>2457</v>
      </c>
      <c r="C2458" s="8" t="s">
        <v>6566</v>
      </c>
      <c r="D2458" s="13">
        <v>1500</v>
      </c>
      <c r="E2458" s="13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19">
        <f t="shared" si="228"/>
        <v>180.86666666666667</v>
      </c>
      <c r="P2458" s="11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3.2" x14ac:dyDescent="0.3">
      <c r="A2459" s="7">
        <v>2457</v>
      </c>
      <c r="B2459" s="8" t="s">
        <v>2458</v>
      </c>
      <c r="C2459" s="8" t="s">
        <v>6567</v>
      </c>
      <c r="D2459" s="13">
        <v>23000</v>
      </c>
      <c r="E2459" s="13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19">
        <f t="shared" si="228"/>
        <v>102.30434782608695</v>
      </c>
      <c r="P2459" s="11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43.2" x14ac:dyDescent="0.3">
      <c r="A2460" s="7">
        <v>2458</v>
      </c>
      <c r="B2460" s="8" t="s">
        <v>2459</v>
      </c>
      <c r="C2460" s="8" t="s">
        <v>6568</v>
      </c>
      <c r="D2460" s="13">
        <v>5000</v>
      </c>
      <c r="E2460" s="13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19">
        <f t="shared" si="228"/>
        <v>110.17999999999999</v>
      </c>
      <c r="P2460" s="11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43.2" x14ac:dyDescent="0.3">
      <c r="A2461" s="7">
        <v>2459</v>
      </c>
      <c r="B2461" s="8" t="s">
        <v>2460</v>
      </c>
      <c r="C2461" s="8" t="s">
        <v>6569</v>
      </c>
      <c r="D2461" s="13">
        <v>30000</v>
      </c>
      <c r="E2461" s="13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19">
        <f t="shared" si="228"/>
        <v>102.25</v>
      </c>
      <c r="P2461" s="11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3.2" x14ac:dyDescent="0.3">
      <c r="A2462" s="7">
        <v>2460</v>
      </c>
      <c r="B2462" s="8" t="s">
        <v>2461</v>
      </c>
      <c r="C2462" s="8" t="s">
        <v>6570</v>
      </c>
      <c r="D2462" s="13">
        <v>8500</v>
      </c>
      <c r="E2462" s="13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19">
        <f t="shared" si="228"/>
        <v>100.78823529411764</v>
      </c>
      <c r="P2462" s="11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3.2" x14ac:dyDescent="0.3">
      <c r="A2463" s="7">
        <v>2461</v>
      </c>
      <c r="B2463" s="8" t="s">
        <v>2462</v>
      </c>
      <c r="C2463" s="8" t="s">
        <v>6571</v>
      </c>
      <c r="D2463" s="13">
        <v>7500</v>
      </c>
      <c r="E2463" s="13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19">
        <f t="shared" si="228"/>
        <v>103.8</v>
      </c>
      <c r="P2463" s="11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3.2" x14ac:dyDescent="0.3">
      <c r="A2464" s="7">
        <v>2462</v>
      </c>
      <c r="B2464" s="8" t="s">
        <v>2463</v>
      </c>
      <c r="C2464" s="8" t="s">
        <v>6572</v>
      </c>
      <c r="D2464" s="13">
        <v>3000</v>
      </c>
      <c r="E2464" s="13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19">
        <f t="shared" si="228"/>
        <v>110.70833333333334</v>
      </c>
      <c r="P2464" s="11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x14ac:dyDescent="0.3">
      <c r="A2465" s="7">
        <v>2463</v>
      </c>
      <c r="B2465" s="8" t="s">
        <v>2464</v>
      </c>
      <c r="C2465" s="8" t="s">
        <v>6573</v>
      </c>
      <c r="D2465" s="13">
        <v>2000</v>
      </c>
      <c r="E2465" s="13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19">
        <f t="shared" si="228"/>
        <v>116.25000000000001</v>
      </c>
      <c r="P2465" s="11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3.2" x14ac:dyDescent="0.3">
      <c r="A2466" s="7">
        <v>2464</v>
      </c>
      <c r="B2466" s="8" t="s">
        <v>2465</v>
      </c>
      <c r="C2466" s="8" t="s">
        <v>6574</v>
      </c>
      <c r="D2466" s="13">
        <v>2000</v>
      </c>
      <c r="E2466" s="13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19">
        <f t="shared" si="228"/>
        <v>111.1</v>
      </c>
      <c r="P2466" s="11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28.8" x14ac:dyDescent="0.3">
      <c r="A2467" s="7">
        <v>2465</v>
      </c>
      <c r="B2467" s="8" t="s">
        <v>2466</v>
      </c>
      <c r="C2467" s="8" t="s">
        <v>6575</v>
      </c>
      <c r="D2467" s="13">
        <v>700</v>
      </c>
      <c r="E2467" s="13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19">
        <f t="shared" si="228"/>
        <v>180.14285714285714</v>
      </c>
      <c r="P2467" s="11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3.2" x14ac:dyDescent="0.3">
      <c r="A2468" s="7">
        <v>2466</v>
      </c>
      <c r="B2468" s="8" t="s">
        <v>2467</v>
      </c>
      <c r="C2468" s="8" t="s">
        <v>6576</v>
      </c>
      <c r="D2468" s="13">
        <v>2500</v>
      </c>
      <c r="E2468" s="13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19">
        <f t="shared" si="228"/>
        <v>100</v>
      </c>
      <c r="P2468" s="11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3.2" x14ac:dyDescent="0.3">
      <c r="A2469" s="7">
        <v>2467</v>
      </c>
      <c r="B2469" s="8" t="s">
        <v>2468</v>
      </c>
      <c r="C2469" s="8" t="s">
        <v>6577</v>
      </c>
      <c r="D2469" s="13">
        <v>1000</v>
      </c>
      <c r="E2469" s="13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19">
        <f t="shared" si="228"/>
        <v>118.5</v>
      </c>
      <c r="P2469" s="11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28.8" x14ac:dyDescent="0.3">
      <c r="A2470" s="7">
        <v>2468</v>
      </c>
      <c r="B2470" s="8" t="s">
        <v>2469</v>
      </c>
      <c r="C2470" s="8" t="s">
        <v>6578</v>
      </c>
      <c r="D2470" s="13">
        <v>2000</v>
      </c>
      <c r="E2470" s="13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19">
        <f t="shared" si="228"/>
        <v>107.21700000000001</v>
      </c>
      <c r="P2470" s="11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3.2" x14ac:dyDescent="0.3">
      <c r="A2471" s="7">
        <v>2469</v>
      </c>
      <c r="B2471" s="8" t="s">
        <v>2470</v>
      </c>
      <c r="C2471" s="8" t="s">
        <v>6579</v>
      </c>
      <c r="D2471" s="13">
        <v>1200</v>
      </c>
      <c r="E2471" s="13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19">
        <f t="shared" si="228"/>
        <v>113.66666666666667</v>
      </c>
      <c r="P2471" s="11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3.2" x14ac:dyDescent="0.3">
      <c r="A2472" s="7">
        <v>2470</v>
      </c>
      <c r="B2472" s="8" t="s">
        <v>2471</v>
      </c>
      <c r="C2472" s="8" t="s">
        <v>6580</v>
      </c>
      <c r="D2472" s="13">
        <v>1000</v>
      </c>
      <c r="E2472" s="13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19">
        <f t="shared" si="228"/>
        <v>103.16400000000002</v>
      </c>
      <c r="P2472" s="11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43.2" x14ac:dyDescent="0.3">
      <c r="A2473" s="7">
        <v>2471</v>
      </c>
      <c r="B2473" s="8" t="s">
        <v>2472</v>
      </c>
      <c r="C2473" s="8" t="s">
        <v>6581</v>
      </c>
      <c r="D2473" s="13">
        <v>500</v>
      </c>
      <c r="E2473" s="13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19">
        <f t="shared" si="228"/>
        <v>128</v>
      </c>
      <c r="P2473" s="11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43.2" x14ac:dyDescent="0.3">
      <c r="A2474" s="7">
        <v>2472</v>
      </c>
      <c r="B2474" s="8" t="s">
        <v>2473</v>
      </c>
      <c r="C2474" s="8" t="s">
        <v>6582</v>
      </c>
      <c r="D2474" s="13">
        <v>7500</v>
      </c>
      <c r="E2474" s="13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19">
        <f t="shared" si="228"/>
        <v>135.76026666666667</v>
      </c>
      <c r="P2474" s="11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3.2" x14ac:dyDescent="0.3">
      <c r="A2475" s="7">
        <v>2473</v>
      </c>
      <c r="B2475" s="8" t="s">
        <v>2474</v>
      </c>
      <c r="C2475" s="8" t="s">
        <v>6583</v>
      </c>
      <c r="D2475" s="13">
        <v>2000</v>
      </c>
      <c r="E2475" s="13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19">
        <f t="shared" si="228"/>
        <v>100</v>
      </c>
      <c r="P2475" s="11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43.2" x14ac:dyDescent="0.3">
      <c r="A2476" s="7">
        <v>2474</v>
      </c>
      <c r="B2476" s="8" t="s">
        <v>2475</v>
      </c>
      <c r="C2476" s="8" t="s">
        <v>6584</v>
      </c>
      <c r="D2476" s="13">
        <v>5000</v>
      </c>
      <c r="E2476" s="13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19">
        <f t="shared" si="228"/>
        <v>100.00360000000002</v>
      </c>
      <c r="P2476" s="11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8.8" x14ac:dyDescent="0.3">
      <c r="A2477" s="7">
        <v>2475</v>
      </c>
      <c r="B2477" s="8" t="s">
        <v>2476</v>
      </c>
      <c r="C2477" s="8" t="s">
        <v>6585</v>
      </c>
      <c r="D2477" s="13">
        <v>2500</v>
      </c>
      <c r="E2477" s="13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19">
        <f t="shared" si="228"/>
        <v>104.71999999999998</v>
      </c>
      <c r="P2477" s="11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3.2" x14ac:dyDescent="0.3">
      <c r="A2478" s="7">
        <v>2476</v>
      </c>
      <c r="B2478" s="8" t="s">
        <v>2477</v>
      </c>
      <c r="C2478" s="8" t="s">
        <v>6586</v>
      </c>
      <c r="D2478" s="13">
        <v>3200</v>
      </c>
      <c r="E2478" s="13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19">
        <f t="shared" si="228"/>
        <v>105.02249999999999</v>
      </c>
      <c r="P2478" s="11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28.8" x14ac:dyDescent="0.3">
      <c r="A2479" s="7">
        <v>2477</v>
      </c>
      <c r="B2479" s="8" t="s">
        <v>824</v>
      </c>
      <c r="C2479" s="8" t="s">
        <v>6587</v>
      </c>
      <c r="D2479" s="13">
        <v>750</v>
      </c>
      <c r="E2479" s="13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19">
        <f t="shared" si="228"/>
        <v>171.33333333333334</v>
      </c>
      <c r="P2479" s="11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3.2" x14ac:dyDescent="0.3">
      <c r="A2480" s="7">
        <v>2478</v>
      </c>
      <c r="B2480" s="8" t="s">
        <v>2478</v>
      </c>
      <c r="C2480" s="8" t="s">
        <v>6588</v>
      </c>
      <c r="D2480" s="13">
        <v>8000</v>
      </c>
      <c r="E2480" s="13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19">
        <f t="shared" si="228"/>
        <v>127.49999999999999</v>
      </c>
      <c r="P2480" s="11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28.8" x14ac:dyDescent="0.3">
      <c r="A2481" s="7">
        <v>2479</v>
      </c>
      <c r="B2481" s="8" t="s">
        <v>2479</v>
      </c>
      <c r="C2481" s="8" t="s">
        <v>6589</v>
      </c>
      <c r="D2481" s="13">
        <v>300</v>
      </c>
      <c r="E2481" s="13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19">
        <f t="shared" si="228"/>
        <v>133.44333333333333</v>
      </c>
      <c r="P2481" s="11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3.2" x14ac:dyDescent="0.3">
      <c r="A2482" s="7">
        <v>2480</v>
      </c>
      <c r="B2482" s="8" t="s">
        <v>2480</v>
      </c>
      <c r="C2482" s="8" t="s">
        <v>6590</v>
      </c>
      <c r="D2482" s="13">
        <v>2000</v>
      </c>
      <c r="E2482" s="13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19">
        <f t="shared" si="228"/>
        <v>100</v>
      </c>
      <c r="P2482" s="11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3.2" x14ac:dyDescent="0.3">
      <c r="A2483" s="7">
        <v>2481</v>
      </c>
      <c r="B2483" s="8" t="s">
        <v>2481</v>
      </c>
      <c r="C2483" s="8" t="s">
        <v>6591</v>
      </c>
      <c r="D2483" s="13">
        <v>4000</v>
      </c>
      <c r="E2483" s="13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19">
        <f t="shared" si="228"/>
        <v>112.91099999999999</v>
      </c>
      <c r="P2483" s="11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3.2" x14ac:dyDescent="0.3">
      <c r="A2484" s="7">
        <v>2482</v>
      </c>
      <c r="B2484" s="8" t="s">
        <v>2482</v>
      </c>
      <c r="C2484" s="8" t="s">
        <v>6592</v>
      </c>
      <c r="D2484" s="13">
        <v>1000</v>
      </c>
      <c r="E2484" s="13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19">
        <f t="shared" si="228"/>
        <v>100.1</v>
      </c>
      <c r="P2484" s="11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28.8" x14ac:dyDescent="0.3">
      <c r="A2485" s="7">
        <v>2483</v>
      </c>
      <c r="B2485" s="8" t="s">
        <v>2483</v>
      </c>
      <c r="C2485" s="8" t="s">
        <v>6593</v>
      </c>
      <c r="D2485" s="13">
        <v>1100</v>
      </c>
      <c r="E2485" s="13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19">
        <f t="shared" si="228"/>
        <v>113.72727272727272</v>
      </c>
      <c r="P2485" s="11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43.2" x14ac:dyDescent="0.3">
      <c r="A2486" s="7">
        <v>2484</v>
      </c>
      <c r="B2486" s="8" t="s">
        <v>2484</v>
      </c>
      <c r="C2486" s="8" t="s">
        <v>6594</v>
      </c>
      <c r="D2486" s="13">
        <v>3500</v>
      </c>
      <c r="E2486" s="13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19">
        <f t="shared" si="228"/>
        <v>119.31742857142855</v>
      </c>
      <c r="P2486" s="11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3.2" x14ac:dyDescent="0.3">
      <c r="A2487" s="7">
        <v>2485</v>
      </c>
      <c r="B2487" s="8" t="s">
        <v>2485</v>
      </c>
      <c r="C2487" s="8" t="s">
        <v>6595</v>
      </c>
      <c r="D2487" s="13">
        <v>2000</v>
      </c>
      <c r="E2487" s="13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19">
        <f t="shared" si="228"/>
        <v>103.25</v>
      </c>
      <c r="P2487" s="11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3.2" x14ac:dyDescent="0.3">
      <c r="A2488" s="7">
        <v>2486</v>
      </c>
      <c r="B2488" s="8" t="s">
        <v>2486</v>
      </c>
      <c r="C2488" s="8" t="s">
        <v>6596</v>
      </c>
      <c r="D2488" s="13">
        <v>300</v>
      </c>
      <c r="E2488" s="13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19">
        <f t="shared" si="228"/>
        <v>265.66666666666669</v>
      </c>
      <c r="P2488" s="11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3.2" x14ac:dyDescent="0.3">
      <c r="A2489" s="7">
        <v>2487</v>
      </c>
      <c r="B2489" s="8" t="s">
        <v>2487</v>
      </c>
      <c r="C2489" s="8" t="s">
        <v>6597</v>
      </c>
      <c r="D2489" s="13">
        <v>1500</v>
      </c>
      <c r="E2489" s="13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19">
        <f t="shared" si="228"/>
        <v>100.05066666666667</v>
      </c>
      <c r="P2489" s="11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43.2" x14ac:dyDescent="0.3">
      <c r="A2490" s="7">
        <v>2488</v>
      </c>
      <c r="B2490" s="8" t="s">
        <v>2488</v>
      </c>
      <c r="C2490" s="8" t="s">
        <v>6598</v>
      </c>
      <c r="D2490" s="13">
        <v>3000</v>
      </c>
      <c r="E2490" s="13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19">
        <f t="shared" si="228"/>
        <v>106.69999999999999</v>
      </c>
      <c r="P2490" s="11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3.2" x14ac:dyDescent="0.3">
      <c r="A2491" s="7">
        <v>2489</v>
      </c>
      <c r="B2491" s="8" t="s">
        <v>2489</v>
      </c>
      <c r="C2491" s="8" t="s">
        <v>6599</v>
      </c>
      <c r="D2491" s="13">
        <v>3500</v>
      </c>
      <c r="E2491" s="13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19">
        <f t="shared" si="228"/>
        <v>133.67142857142858</v>
      </c>
      <c r="P2491" s="11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3.2" x14ac:dyDescent="0.3">
      <c r="A2492" s="7">
        <v>2490</v>
      </c>
      <c r="B2492" s="8" t="s">
        <v>2490</v>
      </c>
      <c r="C2492" s="8" t="s">
        <v>6600</v>
      </c>
      <c r="D2492" s="13">
        <v>500</v>
      </c>
      <c r="E2492" s="13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19">
        <f t="shared" si="228"/>
        <v>121.39999999999999</v>
      </c>
      <c r="P2492" s="11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3.2" x14ac:dyDescent="0.3">
      <c r="A2493" s="7">
        <v>2491</v>
      </c>
      <c r="B2493" s="8" t="s">
        <v>2491</v>
      </c>
      <c r="C2493" s="8" t="s">
        <v>6601</v>
      </c>
      <c r="D2493" s="13">
        <v>500</v>
      </c>
      <c r="E2493" s="13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19">
        <f t="shared" si="228"/>
        <v>103.2</v>
      </c>
      <c r="P2493" s="11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28.8" x14ac:dyDescent="0.3">
      <c r="A2494" s="7">
        <v>2492</v>
      </c>
      <c r="B2494" s="8" t="s">
        <v>2492</v>
      </c>
      <c r="C2494" s="8" t="s">
        <v>6602</v>
      </c>
      <c r="D2494" s="13">
        <v>600</v>
      </c>
      <c r="E2494" s="13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19">
        <f t="shared" si="228"/>
        <v>125</v>
      </c>
      <c r="P2494" s="11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3.2" x14ac:dyDescent="0.3">
      <c r="A2495" s="7">
        <v>2493</v>
      </c>
      <c r="B2495" s="8" t="s">
        <v>2493</v>
      </c>
      <c r="C2495" s="8" t="s">
        <v>6603</v>
      </c>
      <c r="D2495" s="13">
        <v>20000</v>
      </c>
      <c r="E2495" s="13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19">
        <f t="shared" si="228"/>
        <v>128.69999999999999</v>
      </c>
      <c r="P2495" s="11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3.2" x14ac:dyDescent="0.3">
      <c r="A2496" s="7">
        <v>2494</v>
      </c>
      <c r="B2496" s="8" t="s">
        <v>2494</v>
      </c>
      <c r="C2496" s="8" t="s">
        <v>6604</v>
      </c>
      <c r="D2496" s="13">
        <v>1500</v>
      </c>
      <c r="E2496" s="13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19">
        <f t="shared" si="228"/>
        <v>101.00533333333333</v>
      </c>
      <c r="P2496" s="11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3.2" x14ac:dyDescent="0.3">
      <c r="A2497" s="7">
        <v>2495</v>
      </c>
      <c r="B2497" s="8" t="s">
        <v>2495</v>
      </c>
      <c r="C2497" s="8" t="s">
        <v>6605</v>
      </c>
      <c r="D2497" s="13">
        <v>1500</v>
      </c>
      <c r="E2497" s="13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19">
        <f t="shared" si="228"/>
        <v>127.53666666666665</v>
      </c>
      <c r="P2497" s="11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28.8" x14ac:dyDescent="0.3">
      <c r="A2498" s="7">
        <v>2496</v>
      </c>
      <c r="B2498" s="8" t="s">
        <v>2496</v>
      </c>
      <c r="C2498" s="8" t="s">
        <v>6606</v>
      </c>
      <c r="D2498" s="13">
        <v>6000</v>
      </c>
      <c r="E2498" s="13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19">
        <f t="shared" si="228"/>
        <v>100</v>
      </c>
      <c r="P2498" s="11">
        <f t="shared" si="229"/>
        <v>600</v>
      </c>
      <c r="Q2498" s="7" t="str">
        <f t="shared" si="230"/>
        <v>music</v>
      </c>
      <c r="R2498" s="7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3.2" x14ac:dyDescent="0.3">
      <c r="A2499" s="7">
        <v>2497</v>
      </c>
      <c r="B2499" s="8" t="s">
        <v>2497</v>
      </c>
      <c r="C2499" s="8" t="s">
        <v>6607</v>
      </c>
      <c r="D2499" s="13">
        <v>4000</v>
      </c>
      <c r="E2499" s="13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19">
        <f t="shared" ref="O2499:O2562" si="234">E2499/D2499*100</f>
        <v>112.7715</v>
      </c>
      <c r="P2499" s="11">
        <f t="shared" ref="P2499:P2562" si="235">E2499/L2499</f>
        <v>80.551071428571419</v>
      </c>
      <c r="Q2499" s="7" t="str">
        <f t="shared" ref="Q2499:Q2562" si="236">LEFT(N2499, SEARCH("/",N2499,1)-1)</f>
        <v>music</v>
      </c>
      <c r="R2499" s="7" t="str">
        <f t="shared" ref="R2499:R2562" si="237">RIGHT(N2499,LEN(N2499)-SEARCH("/",N2499,1))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3.2" x14ac:dyDescent="0.3">
      <c r="A2500" s="7">
        <v>2498</v>
      </c>
      <c r="B2500" s="8" t="s">
        <v>2498</v>
      </c>
      <c r="C2500" s="8" t="s">
        <v>6608</v>
      </c>
      <c r="D2500" s="13">
        <v>1000</v>
      </c>
      <c r="E2500" s="13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19">
        <f t="shared" si="234"/>
        <v>105.60000000000001</v>
      </c>
      <c r="P2500" s="11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3.2" x14ac:dyDescent="0.3">
      <c r="A2501" s="7">
        <v>2499</v>
      </c>
      <c r="B2501" s="8" t="s">
        <v>2499</v>
      </c>
      <c r="C2501" s="8" t="s">
        <v>6609</v>
      </c>
      <c r="D2501" s="13">
        <v>4000</v>
      </c>
      <c r="E2501" s="13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19">
        <f t="shared" si="234"/>
        <v>202.625</v>
      </c>
      <c r="P2501" s="11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3.2" x14ac:dyDescent="0.3">
      <c r="A2502" s="7">
        <v>2500</v>
      </c>
      <c r="B2502" s="8" t="s">
        <v>2500</v>
      </c>
      <c r="C2502" s="8" t="s">
        <v>6610</v>
      </c>
      <c r="D2502" s="13">
        <v>600</v>
      </c>
      <c r="E2502" s="13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19">
        <f t="shared" si="234"/>
        <v>113.33333333333333</v>
      </c>
      <c r="P2502" s="11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3.2" x14ac:dyDescent="0.3">
      <c r="A2503" s="7">
        <v>2501</v>
      </c>
      <c r="B2503" s="8" t="s">
        <v>2501</v>
      </c>
      <c r="C2503" s="8" t="s">
        <v>6611</v>
      </c>
      <c r="D2503" s="13">
        <v>11000</v>
      </c>
      <c r="E2503" s="13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19">
        <f t="shared" si="234"/>
        <v>2.5545454545454547</v>
      </c>
      <c r="P2503" s="11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43.2" x14ac:dyDescent="0.3">
      <c r="A2504" s="7">
        <v>2502</v>
      </c>
      <c r="B2504" s="8" t="s">
        <v>2502</v>
      </c>
      <c r="C2504" s="8" t="s">
        <v>6612</v>
      </c>
      <c r="D2504" s="13">
        <v>110000</v>
      </c>
      <c r="E2504" s="13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19">
        <f t="shared" si="234"/>
        <v>7.8181818181818186E-2</v>
      </c>
      <c r="P2504" s="11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3.2" x14ac:dyDescent="0.3">
      <c r="A2505" s="7">
        <v>2503</v>
      </c>
      <c r="B2505" s="8" t="s">
        <v>2503</v>
      </c>
      <c r="C2505" s="8" t="s">
        <v>6613</v>
      </c>
      <c r="D2505" s="13">
        <v>10000</v>
      </c>
      <c r="E2505" s="13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19">
        <f t="shared" si="234"/>
        <v>0</v>
      </c>
      <c r="P2505" s="11" t="e">
        <f t="shared" si="235"/>
        <v>#DIV/0!</v>
      </c>
      <c r="Q2505" s="7" t="str">
        <f t="shared" si="236"/>
        <v>food</v>
      </c>
      <c r="R2505" s="7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28.8" x14ac:dyDescent="0.3">
      <c r="A2506" s="7">
        <v>2504</v>
      </c>
      <c r="B2506" s="8" t="s">
        <v>2504</v>
      </c>
      <c r="C2506" s="8" t="s">
        <v>6614</v>
      </c>
      <c r="D2506" s="13">
        <v>35000</v>
      </c>
      <c r="E2506" s="13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19">
        <f t="shared" si="234"/>
        <v>0</v>
      </c>
      <c r="P2506" s="11" t="e">
        <f t="shared" si="235"/>
        <v>#DIV/0!</v>
      </c>
      <c r="Q2506" s="7" t="str">
        <f t="shared" si="236"/>
        <v>food</v>
      </c>
      <c r="R2506" s="7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57.6" x14ac:dyDescent="0.3">
      <c r="A2507" s="7">
        <v>2505</v>
      </c>
      <c r="B2507" s="8" t="s">
        <v>2505</v>
      </c>
      <c r="C2507" s="8" t="s">
        <v>6615</v>
      </c>
      <c r="D2507" s="13">
        <v>7000</v>
      </c>
      <c r="E2507" s="13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19">
        <f t="shared" si="234"/>
        <v>0</v>
      </c>
      <c r="P2507" s="11" t="e">
        <f t="shared" si="235"/>
        <v>#DIV/0!</v>
      </c>
      <c r="Q2507" s="7" t="str">
        <f t="shared" si="236"/>
        <v>food</v>
      </c>
      <c r="R2507" s="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3.2" x14ac:dyDescent="0.3">
      <c r="A2508" s="7">
        <v>2506</v>
      </c>
      <c r="B2508" s="8" t="s">
        <v>2506</v>
      </c>
      <c r="C2508" s="8" t="s">
        <v>6616</v>
      </c>
      <c r="D2508" s="13">
        <v>5000</v>
      </c>
      <c r="E2508" s="13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19">
        <f t="shared" si="234"/>
        <v>0.6</v>
      </c>
      <c r="P2508" s="11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3">
      <c r="A2509" s="7">
        <v>2507</v>
      </c>
      <c r="B2509" s="8" t="s">
        <v>2507</v>
      </c>
      <c r="C2509" s="8" t="s">
        <v>6617</v>
      </c>
      <c r="D2509" s="13">
        <v>42850</v>
      </c>
      <c r="E2509" s="13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19">
        <f t="shared" si="234"/>
        <v>0</v>
      </c>
      <c r="P2509" s="11" t="e">
        <f t="shared" si="235"/>
        <v>#DIV/0!</v>
      </c>
      <c r="Q2509" s="7" t="str">
        <f t="shared" si="236"/>
        <v>food</v>
      </c>
      <c r="R2509" s="7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3.2" x14ac:dyDescent="0.3">
      <c r="A2510" s="7">
        <v>2508</v>
      </c>
      <c r="B2510" s="8" t="s">
        <v>2508</v>
      </c>
      <c r="C2510" s="8" t="s">
        <v>6618</v>
      </c>
      <c r="D2510" s="13">
        <v>20000</v>
      </c>
      <c r="E2510" s="13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19">
        <f t="shared" si="234"/>
        <v>0</v>
      </c>
      <c r="P2510" s="11" t="e">
        <f t="shared" si="235"/>
        <v>#DIV/0!</v>
      </c>
      <c r="Q2510" s="7" t="str">
        <f t="shared" si="236"/>
        <v>food</v>
      </c>
      <c r="R2510" s="7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3.2" x14ac:dyDescent="0.3">
      <c r="A2511" s="7">
        <v>2509</v>
      </c>
      <c r="B2511" s="8" t="s">
        <v>2509</v>
      </c>
      <c r="C2511" s="8" t="s">
        <v>6619</v>
      </c>
      <c r="D2511" s="13">
        <v>95000</v>
      </c>
      <c r="E2511" s="13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19">
        <f t="shared" si="234"/>
        <v>1.0526315789473684</v>
      </c>
      <c r="P2511" s="11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3.2" x14ac:dyDescent="0.3">
      <c r="A2512" s="7">
        <v>2510</v>
      </c>
      <c r="B2512" s="8" t="s">
        <v>2510</v>
      </c>
      <c r="C2512" s="8" t="s">
        <v>6620</v>
      </c>
      <c r="D2512" s="13">
        <v>50000</v>
      </c>
      <c r="E2512" s="13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19">
        <f t="shared" si="234"/>
        <v>0.15</v>
      </c>
      <c r="P2512" s="11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3.2" x14ac:dyDescent="0.3">
      <c r="A2513" s="7">
        <v>2511</v>
      </c>
      <c r="B2513" s="8" t="s">
        <v>2511</v>
      </c>
      <c r="C2513" s="8" t="s">
        <v>6621</v>
      </c>
      <c r="D2513" s="13">
        <v>100000</v>
      </c>
      <c r="E2513" s="13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19">
        <f t="shared" si="234"/>
        <v>0</v>
      </c>
      <c r="P2513" s="11" t="e">
        <f t="shared" si="235"/>
        <v>#DIV/0!</v>
      </c>
      <c r="Q2513" s="7" t="str">
        <f t="shared" si="236"/>
        <v>food</v>
      </c>
      <c r="R2513" s="7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3.2" x14ac:dyDescent="0.3">
      <c r="A2514" s="7">
        <v>2512</v>
      </c>
      <c r="B2514" s="8" t="s">
        <v>2512</v>
      </c>
      <c r="C2514" s="8" t="s">
        <v>6622</v>
      </c>
      <c r="D2514" s="13">
        <v>1150</v>
      </c>
      <c r="E2514" s="13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19">
        <f t="shared" si="234"/>
        <v>0</v>
      </c>
      <c r="P2514" s="11" t="e">
        <f t="shared" si="235"/>
        <v>#DIV/0!</v>
      </c>
      <c r="Q2514" s="7" t="str">
        <f t="shared" si="236"/>
        <v>food</v>
      </c>
      <c r="R2514" s="7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43.2" x14ac:dyDescent="0.3">
      <c r="A2515" s="7">
        <v>2513</v>
      </c>
      <c r="B2515" s="8" t="s">
        <v>2513</v>
      </c>
      <c r="C2515" s="8" t="s">
        <v>6623</v>
      </c>
      <c r="D2515" s="13">
        <v>180000</v>
      </c>
      <c r="E2515" s="13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19">
        <f t="shared" si="234"/>
        <v>0</v>
      </c>
      <c r="P2515" s="11" t="e">
        <f t="shared" si="235"/>
        <v>#DIV/0!</v>
      </c>
      <c r="Q2515" s="7" t="str">
        <f t="shared" si="236"/>
        <v>food</v>
      </c>
      <c r="R2515" s="7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3.2" x14ac:dyDescent="0.3">
      <c r="A2516" s="7">
        <v>2514</v>
      </c>
      <c r="B2516" s="8" t="s">
        <v>2514</v>
      </c>
      <c r="C2516" s="8" t="s">
        <v>6624</v>
      </c>
      <c r="D2516" s="13">
        <v>12000</v>
      </c>
      <c r="E2516" s="13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19">
        <f t="shared" si="234"/>
        <v>1.7500000000000002</v>
      </c>
      <c r="P2516" s="11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3.2" x14ac:dyDescent="0.3">
      <c r="A2517" s="7">
        <v>2515</v>
      </c>
      <c r="B2517" s="8" t="s">
        <v>2515</v>
      </c>
      <c r="C2517" s="8" t="s">
        <v>6625</v>
      </c>
      <c r="D2517" s="13">
        <v>5000</v>
      </c>
      <c r="E2517" s="13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19">
        <f t="shared" si="234"/>
        <v>18.600000000000001</v>
      </c>
      <c r="P2517" s="11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3.2" x14ac:dyDescent="0.3">
      <c r="A2518" s="7">
        <v>2516</v>
      </c>
      <c r="B2518" s="8" t="s">
        <v>2516</v>
      </c>
      <c r="C2518" s="8" t="s">
        <v>6626</v>
      </c>
      <c r="D2518" s="13">
        <v>22000</v>
      </c>
      <c r="E2518" s="13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19">
        <f t="shared" si="234"/>
        <v>0</v>
      </c>
      <c r="P2518" s="11" t="e">
        <f t="shared" si="235"/>
        <v>#DIV/0!</v>
      </c>
      <c r="Q2518" s="7" t="str">
        <f t="shared" si="236"/>
        <v>food</v>
      </c>
      <c r="R2518" s="7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3.2" x14ac:dyDescent="0.3">
      <c r="A2519" s="7">
        <v>2517</v>
      </c>
      <c r="B2519" s="8" t="s">
        <v>2517</v>
      </c>
      <c r="C2519" s="8" t="s">
        <v>6627</v>
      </c>
      <c r="D2519" s="13">
        <v>18000</v>
      </c>
      <c r="E2519" s="13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19">
        <f t="shared" si="234"/>
        <v>9.8166666666666664</v>
      </c>
      <c r="P2519" s="11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3.2" x14ac:dyDescent="0.3">
      <c r="A2520" s="7">
        <v>2518</v>
      </c>
      <c r="B2520" s="8" t="s">
        <v>2518</v>
      </c>
      <c r="C2520" s="8" t="s">
        <v>6628</v>
      </c>
      <c r="D2520" s="13">
        <v>5000</v>
      </c>
      <c r="E2520" s="13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19">
        <f t="shared" si="234"/>
        <v>0</v>
      </c>
      <c r="P2520" s="11" t="e">
        <f t="shared" si="235"/>
        <v>#DIV/0!</v>
      </c>
      <c r="Q2520" s="7" t="str">
        <f t="shared" si="236"/>
        <v>food</v>
      </c>
      <c r="R2520" s="7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8.8" x14ac:dyDescent="0.3">
      <c r="A2521" s="7">
        <v>2519</v>
      </c>
      <c r="B2521" s="8" t="s">
        <v>2519</v>
      </c>
      <c r="C2521" s="8" t="s">
        <v>6629</v>
      </c>
      <c r="D2521" s="13">
        <v>150000</v>
      </c>
      <c r="E2521" s="13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19">
        <f t="shared" si="234"/>
        <v>4.3333333333333335E-2</v>
      </c>
      <c r="P2521" s="11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3.2" x14ac:dyDescent="0.3">
      <c r="A2522" s="7">
        <v>2520</v>
      </c>
      <c r="B2522" s="8" t="s">
        <v>2520</v>
      </c>
      <c r="C2522" s="8" t="s">
        <v>6630</v>
      </c>
      <c r="D2522" s="13">
        <v>100000</v>
      </c>
      <c r="E2522" s="13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19">
        <f t="shared" si="234"/>
        <v>0</v>
      </c>
      <c r="P2522" s="11" t="e">
        <f t="shared" si="235"/>
        <v>#DIV/0!</v>
      </c>
      <c r="Q2522" s="7" t="str">
        <f t="shared" si="236"/>
        <v>food</v>
      </c>
      <c r="R2522" s="7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43.2" x14ac:dyDescent="0.3">
      <c r="A2523" s="7">
        <v>2521</v>
      </c>
      <c r="B2523" s="8" t="s">
        <v>2521</v>
      </c>
      <c r="C2523" s="8" t="s">
        <v>6631</v>
      </c>
      <c r="D2523" s="13">
        <v>12500</v>
      </c>
      <c r="E2523" s="13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19">
        <f t="shared" si="234"/>
        <v>109.48792</v>
      </c>
      <c r="P2523" s="11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3.2" x14ac:dyDescent="0.3">
      <c r="A2524" s="7">
        <v>2522</v>
      </c>
      <c r="B2524" s="8" t="s">
        <v>2522</v>
      </c>
      <c r="C2524" s="8" t="s">
        <v>6632</v>
      </c>
      <c r="D2524" s="13">
        <v>5000</v>
      </c>
      <c r="E2524" s="13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19">
        <f t="shared" si="234"/>
        <v>100</v>
      </c>
      <c r="P2524" s="11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3.2" x14ac:dyDescent="0.3">
      <c r="A2525" s="7">
        <v>2523</v>
      </c>
      <c r="B2525" s="8" t="s">
        <v>2523</v>
      </c>
      <c r="C2525" s="8" t="s">
        <v>6633</v>
      </c>
      <c r="D2525" s="13">
        <v>900</v>
      </c>
      <c r="E2525" s="13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19">
        <f t="shared" si="234"/>
        <v>156.44444444444446</v>
      </c>
      <c r="P2525" s="11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28.8" x14ac:dyDescent="0.3">
      <c r="A2526" s="7">
        <v>2524</v>
      </c>
      <c r="B2526" s="8" t="s">
        <v>2524</v>
      </c>
      <c r="C2526" s="8" t="s">
        <v>6634</v>
      </c>
      <c r="D2526" s="13">
        <v>7500</v>
      </c>
      <c r="E2526" s="13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19">
        <f t="shared" si="234"/>
        <v>101.6</v>
      </c>
      <c r="P2526" s="11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3.2" x14ac:dyDescent="0.3">
      <c r="A2527" s="7">
        <v>2525</v>
      </c>
      <c r="B2527" s="8" t="s">
        <v>2525</v>
      </c>
      <c r="C2527" s="8" t="s">
        <v>6635</v>
      </c>
      <c r="D2527" s="13">
        <v>8000</v>
      </c>
      <c r="E2527" s="13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19">
        <f t="shared" si="234"/>
        <v>100.325</v>
      </c>
      <c r="P2527" s="11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3.2" x14ac:dyDescent="0.3">
      <c r="A2528" s="7">
        <v>2526</v>
      </c>
      <c r="B2528" s="8" t="s">
        <v>2526</v>
      </c>
      <c r="C2528" s="8" t="s">
        <v>6636</v>
      </c>
      <c r="D2528" s="13">
        <v>4000</v>
      </c>
      <c r="E2528" s="13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19">
        <f t="shared" si="234"/>
        <v>112.94999999999999</v>
      </c>
      <c r="P2528" s="11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3.2" x14ac:dyDescent="0.3">
      <c r="A2529" s="7">
        <v>2527</v>
      </c>
      <c r="B2529" s="8" t="s">
        <v>2527</v>
      </c>
      <c r="C2529" s="8" t="s">
        <v>6637</v>
      </c>
      <c r="D2529" s="13">
        <v>4000</v>
      </c>
      <c r="E2529" s="13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19">
        <f t="shared" si="234"/>
        <v>102.125</v>
      </c>
      <c r="P2529" s="11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3.2" x14ac:dyDescent="0.3">
      <c r="A2530" s="7">
        <v>2528</v>
      </c>
      <c r="B2530" s="8" t="s">
        <v>2528</v>
      </c>
      <c r="C2530" s="8" t="s">
        <v>6638</v>
      </c>
      <c r="D2530" s="13">
        <v>4000</v>
      </c>
      <c r="E2530" s="13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19">
        <f t="shared" si="234"/>
        <v>107.24974999999999</v>
      </c>
      <c r="P2530" s="11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28.8" x14ac:dyDescent="0.3">
      <c r="A2531" s="7">
        <v>2529</v>
      </c>
      <c r="B2531" s="8" t="s">
        <v>2529</v>
      </c>
      <c r="C2531" s="8" t="s">
        <v>6639</v>
      </c>
      <c r="D2531" s="13">
        <v>6000</v>
      </c>
      <c r="E2531" s="13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19">
        <f t="shared" si="234"/>
        <v>104.28333333333333</v>
      </c>
      <c r="P2531" s="11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3.2" x14ac:dyDescent="0.3">
      <c r="A2532" s="7">
        <v>2530</v>
      </c>
      <c r="B2532" s="8" t="s">
        <v>2530</v>
      </c>
      <c r="C2532" s="8" t="s">
        <v>6640</v>
      </c>
      <c r="D2532" s="13">
        <v>6500</v>
      </c>
      <c r="E2532" s="13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19">
        <f t="shared" si="234"/>
        <v>100</v>
      </c>
      <c r="P2532" s="11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43.2" x14ac:dyDescent="0.3">
      <c r="A2533" s="7">
        <v>2531</v>
      </c>
      <c r="B2533" s="8" t="s">
        <v>2531</v>
      </c>
      <c r="C2533" s="8" t="s">
        <v>6641</v>
      </c>
      <c r="D2533" s="13">
        <v>4500</v>
      </c>
      <c r="E2533" s="13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19">
        <f t="shared" si="234"/>
        <v>100.4</v>
      </c>
      <c r="P2533" s="11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3.2" x14ac:dyDescent="0.3">
      <c r="A2534" s="7">
        <v>2532</v>
      </c>
      <c r="B2534" s="8" t="s">
        <v>2532</v>
      </c>
      <c r="C2534" s="8" t="s">
        <v>6642</v>
      </c>
      <c r="D2534" s="13">
        <v>4000</v>
      </c>
      <c r="E2534" s="13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19">
        <f t="shared" si="234"/>
        <v>126.125</v>
      </c>
      <c r="P2534" s="11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3.2" x14ac:dyDescent="0.3">
      <c r="A2535" s="7">
        <v>2533</v>
      </c>
      <c r="B2535" s="8" t="s">
        <v>2533</v>
      </c>
      <c r="C2535" s="8" t="s">
        <v>6643</v>
      </c>
      <c r="D2535" s="13">
        <v>7500</v>
      </c>
      <c r="E2535" s="13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19">
        <f t="shared" si="234"/>
        <v>110.66666666666667</v>
      </c>
      <c r="P2535" s="11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57.6" x14ac:dyDescent="0.3">
      <c r="A2536" s="7">
        <v>2534</v>
      </c>
      <c r="B2536" s="8" t="s">
        <v>2534</v>
      </c>
      <c r="C2536" s="8" t="s">
        <v>6644</v>
      </c>
      <c r="D2536" s="13">
        <v>2000</v>
      </c>
      <c r="E2536" s="13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19">
        <f t="shared" si="234"/>
        <v>105</v>
      </c>
      <c r="P2536" s="11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3">
      <c r="A2537" s="7">
        <v>2535</v>
      </c>
      <c r="B2537" s="8" t="s">
        <v>2535</v>
      </c>
      <c r="C2537" s="8" t="s">
        <v>6645</v>
      </c>
      <c r="D2537" s="13">
        <v>20000</v>
      </c>
      <c r="E2537" s="13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19">
        <f t="shared" si="234"/>
        <v>103.77499999999999</v>
      </c>
      <c r="P2537" s="11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3.2" x14ac:dyDescent="0.3">
      <c r="A2538" s="7">
        <v>2536</v>
      </c>
      <c r="B2538" s="8" t="s">
        <v>2536</v>
      </c>
      <c r="C2538" s="8" t="s">
        <v>6646</v>
      </c>
      <c r="D2538" s="13">
        <v>25</v>
      </c>
      <c r="E2538" s="13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19">
        <f t="shared" si="234"/>
        <v>115.99999999999999</v>
      </c>
      <c r="P2538" s="11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3.2" x14ac:dyDescent="0.3">
      <c r="A2539" s="7">
        <v>2537</v>
      </c>
      <c r="B2539" s="8" t="s">
        <v>2537</v>
      </c>
      <c r="C2539" s="8" t="s">
        <v>6647</v>
      </c>
      <c r="D2539" s="13">
        <v>1000</v>
      </c>
      <c r="E2539" s="13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19">
        <f t="shared" si="234"/>
        <v>110.00000000000001</v>
      </c>
      <c r="P2539" s="11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28.8" x14ac:dyDescent="0.3">
      <c r="A2540" s="7">
        <v>2538</v>
      </c>
      <c r="B2540" s="8" t="s">
        <v>2538</v>
      </c>
      <c r="C2540" s="8" t="s">
        <v>6648</v>
      </c>
      <c r="D2540" s="13">
        <v>18000</v>
      </c>
      <c r="E2540" s="13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19">
        <f t="shared" si="234"/>
        <v>113.01761111111111</v>
      </c>
      <c r="P2540" s="11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3.2" x14ac:dyDescent="0.3">
      <c r="A2541" s="7">
        <v>2539</v>
      </c>
      <c r="B2541" s="8" t="s">
        <v>2539</v>
      </c>
      <c r="C2541" s="8" t="s">
        <v>6649</v>
      </c>
      <c r="D2541" s="13">
        <v>10000</v>
      </c>
      <c r="E2541" s="13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19">
        <f t="shared" si="234"/>
        <v>100.25</v>
      </c>
      <c r="P2541" s="11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43.2" x14ac:dyDescent="0.3">
      <c r="A2542" s="7">
        <v>2540</v>
      </c>
      <c r="B2542" s="8" t="s">
        <v>2540</v>
      </c>
      <c r="C2542" s="8" t="s">
        <v>6650</v>
      </c>
      <c r="D2542" s="13">
        <v>2500</v>
      </c>
      <c r="E2542" s="13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19">
        <f t="shared" si="234"/>
        <v>103.4</v>
      </c>
      <c r="P2542" s="11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43.2" x14ac:dyDescent="0.3">
      <c r="A2543" s="7">
        <v>2541</v>
      </c>
      <c r="B2543" s="8" t="s">
        <v>2541</v>
      </c>
      <c r="C2543" s="8" t="s">
        <v>6651</v>
      </c>
      <c r="D2543" s="13">
        <v>3500</v>
      </c>
      <c r="E2543" s="13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19">
        <f t="shared" si="234"/>
        <v>107.02857142857142</v>
      </c>
      <c r="P2543" s="11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3.2" x14ac:dyDescent="0.3">
      <c r="A2544" s="7">
        <v>2542</v>
      </c>
      <c r="B2544" s="8" t="s">
        <v>2542</v>
      </c>
      <c r="C2544" s="8" t="s">
        <v>6652</v>
      </c>
      <c r="D2544" s="13">
        <v>700</v>
      </c>
      <c r="E2544" s="13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19">
        <f t="shared" si="234"/>
        <v>103.57142857142858</v>
      </c>
      <c r="P2544" s="11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3.2" x14ac:dyDescent="0.3">
      <c r="A2545" s="7">
        <v>2543</v>
      </c>
      <c r="B2545" s="8" t="s">
        <v>2543</v>
      </c>
      <c r="C2545" s="8" t="s">
        <v>6653</v>
      </c>
      <c r="D2545" s="13">
        <v>250</v>
      </c>
      <c r="E2545" s="13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19">
        <f t="shared" si="234"/>
        <v>156.4</v>
      </c>
      <c r="P2545" s="11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3.2" x14ac:dyDescent="0.3">
      <c r="A2546" s="7">
        <v>2544</v>
      </c>
      <c r="B2546" s="8" t="s">
        <v>2544</v>
      </c>
      <c r="C2546" s="8" t="s">
        <v>6654</v>
      </c>
      <c r="D2546" s="13">
        <v>5000</v>
      </c>
      <c r="E2546" s="13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19">
        <f t="shared" si="234"/>
        <v>100.82</v>
      </c>
      <c r="P2546" s="11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3.2" x14ac:dyDescent="0.3">
      <c r="A2547" s="7">
        <v>2545</v>
      </c>
      <c r="B2547" s="8" t="s">
        <v>2545</v>
      </c>
      <c r="C2547" s="8" t="s">
        <v>6655</v>
      </c>
      <c r="D2547" s="13">
        <v>2000</v>
      </c>
      <c r="E2547" s="13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19">
        <f t="shared" si="234"/>
        <v>195.3</v>
      </c>
      <c r="P2547" s="11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3.2" x14ac:dyDescent="0.3">
      <c r="A2548" s="7">
        <v>2546</v>
      </c>
      <c r="B2548" s="8" t="s">
        <v>2546</v>
      </c>
      <c r="C2548" s="8" t="s">
        <v>6656</v>
      </c>
      <c r="D2548" s="13">
        <v>3500</v>
      </c>
      <c r="E2548" s="13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19">
        <f t="shared" si="234"/>
        <v>111.71428571428572</v>
      </c>
      <c r="P2548" s="11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3.2" x14ac:dyDescent="0.3">
      <c r="A2549" s="7">
        <v>2547</v>
      </c>
      <c r="B2549" s="8" t="s">
        <v>2547</v>
      </c>
      <c r="C2549" s="8" t="s">
        <v>6657</v>
      </c>
      <c r="D2549" s="13">
        <v>5500</v>
      </c>
      <c r="E2549" s="13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19">
        <f t="shared" si="234"/>
        <v>119.85454545454546</v>
      </c>
      <c r="P2549" s="11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3.2" x14ac:dyDescent="0.3">
      <c r="A2550" s="7">
        <v>2548</v>
      </c>
      <c r="B2550" s="8" t="s">
        <v>2548</v>
      </c>
      <c r="C2550" s="8" t="s">
        <v>6658</v>
      </c>
      <c r="D2550" s="13">
        <v>6000</v>
      </c>
      <c r="E2550" s="13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19">
        <f t="shared" si="234"/>
        <v>101.85</v>
      </c>
      <c r="P2550" s="11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3.2" x14ac:dyDescent="0.3">
      <c r="A2551" s="7">
        <v>2549</v>
      </c>
      <c r="B2551" s="8" t="s">
        <v>2549</v>
      </c>
      <c r="C2551" s="8" t="s">
        <v>6659</v>
      </c>
      <c r="D2551" s="13">
        <v>1570</v>
      </c>
      <c r="E2551" s="13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19">
        <f t="shared" si="234"/>
        <v>102.80254777070064</v>
      </c>
      <c r="P2551" s="11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43.2" x14ac:dyDescent="0.3">
      <c r="A2552" s="7">
        <v>2550</v>
      </c>
      <c r="B2552" s="8" t="s">
        <v>2550</v>
      </c>
      <c r="C2552" s="8" t="s">
        <v>6660</v>
      </c>
      <c r="D2552" s="13">
        <v>6500</v>
      </c>
      <c r="E2552" s="13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19">
        <f t="shared" si="234"/>
        <v>100.84615384615385</v>
      </c>
      <c r="P2552" s="11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3.2" x14ac:dyDescent="0.3">
      <c r="A2553" s="7">
        <v>2551</v>
      </c>
      <c r="B2553" s="8" t="s">
        <v>2551</v>
      </c>
      <c r="C2553" s="8" t="s">
        <v>6661</v>
      </c>
      <c r="D2553" s="13">
        <v>3675</v>
      </c>
      <c r="E2553" s="13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19">
        <f t="shared" si="234"/>
        <v>102.73469387755102</v>
      </c>
      <c r="P2553" s="11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3.2" x14ac:dyDescent="0.3">
      <c r="A2554" s="7">
        <v>2552</v>
      </c>
      <c r="B2554" s="8" t="s">
        <v>2552</v>
      </c>
      <c r="C2554" s="8" t="s">
        <v>6662</v>
      </c>
      <c r="D2554" s="13">
        <v>3000</v>
      </c>
      <c r="E2554" s="13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19">
        <f t="shared" si="234"/>
        <v>106.5</v>
      </c>
      <c r="P2554" s="11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3.2" x14ac:dyDescent="0.3">
      <c r="A2555" s="7">
        <v>2553</v>
      </c>
      <c r="B2555" s="8" t="s">
        <v>2553</v>
      </c>
      <c r="C2555" s="8" t="s">
        <v>6663</v>
      </c>
      <c r="D2555" s="13">
        <v>1500</v>
      </c>
      <c r="E2555" s="13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19">
        <f t="shared" si="234"/>
        <v>155.53333333333333</v>
      </c>
      <c r="P2555" s="11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43.2" x14ac:dyDescent="0.3">
      <c r="A2556" s="7">
        <v>2554</v>
      </c>
      <c r="B2556" s="8" t="s">
        <v>2554</v>
      </c>
      <c r="C2556" s="8" t="s">
        <v>6664</v>
      </c>
      <c r="D2556" s="13">
        <v>3000</v>
      </c>
      <c r="E2556" s="13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19">
        <f t="shared" si="234"/>
        <v>122.8</v>
      </c>
      <c r="P2556" s="11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43.2" x14ac:dyDescent="0.3">
      <c r="A2557" s="7">
        <v>2555</v>
      </c>
      <c r="B2557" s="8" t="s">
        <v>2555</v>
      </c>
      <c r="C2557" s="8" t="s">
        <v>6665</v>
      </c>
      <c r="D2557" s="13">
        <v>2000</v>
      </c>
      <c r="E2557" s="13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19">
        <f t="shared" si="234"/>
        <v>107.35</v>
      </c>
      <c r="P2557" s="11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3.2" x14ac:dyDescent="0.3">
      <c r="A2558" s="7">
        <v>2556</v>
      </c>
      <c r="B2558" s="8" t="s">
        <v>2556</v>
      </c>
      <c r="C2558" s="8" t="s">
        <v>6666</v>
      </c>
      <c r="D2558" s="13">
        <v>745</v>
      </c>
      <c r="E2558" s="13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19">
        <f t="shared" si="234"/>
        <v>105.50335570469798</v>
      </c>
      <c r="P2558" s="11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28.8" x14ac:dyDescent="0.3">
      <c r="A2559" s="7">
        <v>2557</v>
      </c>
      <c r="B2559" s="8" t="s">
        <v>2557</v>
      </c>
      <c r="C2559" s="8" t="s">
        <v>6667</v>
      </c>
      <c r="D2559" s="13">
        <v>900</v>
      </c>
      <c r="E2559" s="13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19">
        <f t="shared" si="234"/>
        <v>118.44444444444444</v>
      </c>
      <c r="P2559" s="11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28.8" x14ac:dyDescent="0.3">
      <c r="A2560" s="7">
        <v>2558</v>
      </c>
      <c r="B2560" s="8" t="s">
        <v>2558</v>
      </c>
      <c r="C2560" s="8" t="s">
        <v>6668</v>
      </c>
      <c r="D2560" s="13">
        <v>1250</v>
      </c>
      <c r="E2560" s="13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19">
        <f t="shared" si="234"/>
        <v>108.88</v>
      </c>
      <c r="P2560" s="11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3.2" x14ac:dyDescent="0.3">
      <c r="A2561" s="7">
        <v>2559</v>
      </c>
      <c r="B2561" s="8" t="s">
        <v>2559</v>
      </c>
      <c r="C2561" s="8" t="s">
        <v>6669</v>
      </c>
      <c r="D2561" s="13">
        <v>800</v>
      </c>
      <c r="E2561" s="13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19">
        <f t="shared" si="234"/>
        <v>111.25</v>
      </c>
      <c r="P2561" s="11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3.2" x14ac:dyDescent="0.3">
      <c r="A2562" s="7">
        <v>2560</v>
      </c>
      <c r="B2562" s="8" t="s">
        <v>2560</v>
      </c>
      <c r="C2562" s="8" t="s">
        <v>6670</v>
      </c>
      <c r="D2562" s="13">
        <v>3000</v>
      </c>
      <c r="E2562" s="13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19">
        <f t="shared" si="234"/>
        <v>100.1</v>
      </c>
      <c r="P2562" s="11">
        <f t="shared" si="235"/>
        <v>143</v>
      </c>
      <c r="Q2562" s="7" t="str">
        <f t="shared" si="236"/>
        <v>music</v>
      </c>
      <c r="R2562" s="7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3.2" x14ac:dyDescent="0.3">
      <c r="A2563" s="7">
        <v>2561</v>
      </c>
      <c r="B2563" s="8" t="s">
        <v>2561</v>
      </c>
      <c r="C2563" s="8" t="s">
        <v>6671</v>
      </c>
      <c r="D2563" s="13">
        <v>100000</v>
      </c>
      <c r="E2563" s="13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19">
        <f t="shared" ref="O2563:O2626" si="240">E2563/D2563*100</f>
        <v>0</v>
      </c>
      <c r="P2563" s="11" t="e">
        <f t="shared" ref="P2563:P2626" si="241">E2563/L2563</f>
        <v>#DIV/0!</v>
      </c>
      <c r="Q2563" s="7" t="str">
        <f t="shared" ref="Q2563:Q2626" si="242">LEFT(N2563, SEARCH("/",N2563,1)-1)</f>
        <v>food</v>
      </c>
      <c r="R2563" s="7" t="str">
        <f t="shared" ref="R2563:R2626" si="243">RIGHT(N2563,LEN(N2563)-SEARCH("/",N2563,1))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3.2" x14ac:dyDescent="0.3">
      <c r="A2564" s="7">
        <v>2562</v>
      </c>
      <c r="B2564" s="8" t="s">
        <v>2562</v>
      </c>
      <c r="C2564" s="8" t="s">
        <v>6672</v>
      </c>
      <c r="D2564" s="13">
        <v>10000</v>
      </c>
      <c r="E2564" s="13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19">
        <f t="shared" si="240"/>
        <v>0.75</v>
      </c>
      <c r="P2564" s="11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28.8" x14ac:dyDescent="0.3">
      <c r="A2565" s="7">
        <v>2563</v>
      </c>
      <c r="B2565" s="8" t="s">
        <v>2563</v>
      </c>
      <c r="C2565" s="8" t="s">
        <v>6673</v>
      </c>
      <c r="D2565" s="13">
        <v>20000</v>
      </c>
      <c r="E2565" s="13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19">
        <f t="shared" si="240"/>
        <v>0</v>
      </c>
      <c r="P2565" s="11" t="e">
        <f t="shared" si="241"/>
        <v>#DIV/0!</v>
      </c>
      <c r="Q2565" s="7" t="str">
        <f t="shared" si="242"/>
        <v>food</v>
      </c>
      <c r="R2565" s="7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3.2" x14ac:dyDescent="0.3">
      <c r="A2566" s="7">
        <v>2564</v>
      </c>
      <c r="B2566" s="8" t="s">
        <v>2564</v>
      </c>
      <c r="C2566" s="8" t="s">
        <v>6674</v>
      </c>
      <c r="D2566" s="13">
        <v>40000</v>
      </c>
      <c r="E2566" s="13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19">
        <f t="shared" si="240"/>
        <v>0</v>
      </c>
      <c r="P2566" s="11" t="e">
        <f t="shared" si="241"/>
        <v>#DIV/0!</v>
      </c>
      <c r="Q2566" s="7" t="str">
        <f t="shared" si="242"/>
        <v>food</v>
      </c>
      <c r="R2566" s="7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3.2" x14ac:dyDescent="0.3">
      <c r="A2567" s="7">
        <v>2565</v>
      </c>
      <c r="B2567" s="8" t="s">
        <v>2565</v>
      </c>
      <c r="C2567" s="8" t="s">
        <v>6675</v>
      </c>
      <c r="D2567" s="13">
        <v>10000</v>
      </c>
      <c r="E2567" s="13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19">
        <f t="shared" si="240"/>
        <v>1</v>
      </c>
      <c r="P2567" s="11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3.2" x14ac:dyDescent="0.3">
      <c r="A2568" s="7">
        <v>2566</v>
      </c>
      <c r="B2568" s="8" t="s">
        <v>2566</v>
      </c>
      <c r="C2568" s="8" t="s">
        <v>6676</v>
      </c>
      <c r="D2568" s="13">
        <v>35000</v>
      </c>
      <c r="E2568" s="13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19">
        <f t="shared" si="240"/>
        <v>0</v>
      </c>
      <c r="P2568" s="11" t="e">
        <f t="shared" si="241"/>
        <v>#DIV/0!</v>
      </c>
      <c r="Q2568" s="7" t="str">
        <f t="shared" si="242"/>
        <v>food</v>
      </c>
      <c r="R2568" s="7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3.2" x14ac:dyDescent="0.3">
      <c r="A2569" s="7">
        <v>2567</v>
      </c>
      <c r="B2569" s="8" t="s">
        <v>2567</v>
      </c>
      <c r="C2569" s="8" t="s">
        <v>6677</v>
      </c>
      <c r="D2569" s="13">
        <v>45000</v>
      </c>
      <c r="E2569" s="13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19">
        <f t="shared" si="240"/>
        <v>0.26666666666666666</v>
      </c>
      <c r="P2569" s="11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3.2" x14ac:dyDescent="0.3">
      <c r="A2570" s="7">
        <v>2568</v>
      </c>
      <c r="B2570" s="8" t="s">
        <v>2568</v>
      </c>
      <c r="C2570" s="8" t="s">
        <v>6678</v>
      </c>
      <c r="D2570" s="13">
        <v>10000</v>
      </c>
      <c r="E2570" s="13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19">
        <f t="shared" si="240"/>
        <v>0.5</v>
      </c>
      <c r="P2570" s="11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3.2" x14ac:dyDescent="0.3">
      <c r="A2571" s="7">
        <v>2569</v>
      </c>
      <c r="B2571" s="8" t="s">
        <v>2569</v>
      </c>
      <c r="C2571" s="8" t="s">
        <v>6679</v>
      </c>
      <c r="D2571" s="13">
        <v>6500</v>
      </c>
      <c r="E2571" s="13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19">
        <f t="shared" si="240"/>
        <v>2.2307692307692308</v>
      </c>
      <c r="P2571" s="11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3.2" x14ac:dyDescent="0.3">
      <c r="A2572" s="7">
        <v>2570</v>
      </c>
      <c r="B2572" s="8" t="s">
        <v>2570</v>
      </c>
      <c r="C2572" s="8" t="s">
        <v>6680</v>
      </c>
      <c r="D2572" s="13">
        <v>7000</v>
      </c>
      <c r="E2572" s="13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19">
        <f t="shared" si="240"/>
        <v>0.84285714285714297</v>
      </c>
      <c r="P2572" s="11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3.2" x14ac:dyDescent="0.3">
      <c r="A2573" s="7">
        <v>2571</v>
      </c>
      <c r="B2573" s="8" t="s">
        <v>2571</v>
      </c>
      <c r="C2573" s="8" t="s">
        <v>6681</v>
      </c>
      <c r="D2573" s="13">
        <v>100000</v>
      </c>
      <c r="E2573" s="13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19">
        <f t="shared" si="240"/>
        <v>0.25</v>
      </c>
      <c r="P2573" s="11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3.2" x14ac:dyDescent="0.3">
      <c r="A2574" s="7">
        <v>2572</v>
      </c>
      <c r="B2574" s="8" t="s">
        <v>2572</v>
      </c>
      <c r="C2574" s="8" t="s">
        <v>6682</v>
      </c>
      <c r="D2574" s="13">
        <v>30000</v>
      </c>
      <c r="E2574" s="13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19">
        <f t="shared" si="240"/>
        <v>0</v>
      </c>
      <c r="P2574" s="11" t="e">
        <f t="shared" si="241"/>
        <v>#DIV/0!</v>
      </c>
      <c r="Q2574" s="7" t="str">
        <f t="shared" si="242"/>
        <v>food</v>
      </c>
      <c r="R2574" s="7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3.2" x14ac:dyDescent="0.3">
      <c r="A2575" s="7">
        <v>2573</v>
      </c>
      <c r="B2575" s="8" t="s">
        <v>2573</v>
      </c>
      <c r="C2575" s="8" t="s">
        <v>6683</v>
      </c>
      <c r="D2575" s="13">
        <v>8000</v>
      </c>
      <c r="E2575" s="13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19">
        <f t="shared" si="240"/>
        <v>0</v>
      </c>
      <c r="P2575" s="11" t="e">
        <f t="shared" si="241"/>
        <v>#DIV/0!</v>
      </c>
      <c r="Q2575" s="7" t="str">
        <f t="shared" si="242"/>
        <v>food</v>
      </c>
      <c r="R2575" s="7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3.2" x14ac:dyDescent="0.3">
      <c r="A2576" s="7">
        <v>2574</v>
      </c>
      <c r="B2576" s="8" t="s">
        <v>2574</v>
      </c>
      <c r="C2576" s="8" t="s">
        <v>6684</v>
      </c>
      <c r="D2576" s="13">
        <v>10000</v>
      </c>
      <c r="E2576" s="13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19">
        <f t="shared" si="240"/>
        <v>0</v>
      </c>
      <c r="P2576" s="11" t="e">
        <f t="shared" si="241"/>
        <v>#DIV/0!</v>
      </c>
      <c r="Q2576" s="7" t="str">
        <f t="shared" si="242"/>
        <v>food</v>
      </c>
      <c r="R2576" s="7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3.2" x14ac:dyDescent="0.3">
      <c r="A2577" s="7">
        <v>2575</v>
      </c>
      <c r="B2577" s="8" t="s">
        <v>2575</v>
      </c>
      <c r="C2577" s="8" t="s">
        <v>6685</v>
      </c>
      <c r="D2577" s="13">
        <v>85000</v>
      </c>
      <c r="E2577" s="13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19">
        <f t="shared" si="240"/>
        <v>0</v>
      </c>
      <c r="P2577" s="11" t="e">
        <f t="shared" si="241"/>
        <v>#DIV/0!</v>
      </c>
      <c r="Q2577" s="7" t="str">
        <f t="shared" si="242"/>
        <v>food</v>
      </c>
      <c r="R2577" s="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28.8" x14ac:dyDescent="0.3">
      <c r="A2578" s="7">
        <v>2576</v>
      </c>
      <c r="B2578" s="8" t="s">
        <v>2576</v>
      </c>
      <c r="C2578" s="8" t="s">
        <v>6686</v>
      </c>
      <c r="D2578" s="13">
        <v>10000</v>
      </c>
      <c r="E2578" s="13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19">
        <f t="shared" si="240"/>
        <v>0</v>
      </c>
      <c r="P2578" s="11" t="e">
        <f t="shared" si="241"/>
        <v>#DIV/0!</v>
      </c>
      <c r="Q2578" s="7" t="str">
        <f t="shared" si="242"/>
        <v>food</v>
      </c>
      <c r="R2578" s="7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3.2" x14ac:dyDescent="0.3">
      <c r="A2579" s="7">
        <v>2577</v>
      </c>
      <c r="B2579" s="8" t="s">
        <v>2577</v>
      </c>
      <c r="C2579" s="8" t="s">
        <v>6687</v>
      </c>
      <c r="D2579" s="13">
        <v>15000</v>
      </c>
      <c r="E2579" s="13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19">
        <f t="shared" si="240"/>
        <v>0</v>
      </c>
      <c r="P2579" s="11" t="e">
        <f t="shared" si="241"/>
        <v>#DIV/0!</v>
      </c>
      <c r="Q2579" s="7" t="str">
        <f t="shared" si="242"/>
        <v>food</v>
      </c>
      <c r="R2579" s="7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43.2" x14ac:dyDescent="0.3">
      <c r="A2580" s="7">
        <v>2578</v>
      </c>
      <c r="B2580" s="8" t="s">
        <v>2578</v>
      </c>
      <c r="C2580" s="8" t="s">
        <v>6688</v>
      </c>
      <c r="D2580" s="13">
        <v>6000</v>
      </c>
      <c r="E2580" s="13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19">
        <f t="shared" si="240"/>
        <v>0</v>
      </c>
      <c r="P2580" s="11" t="e">
        <f t="shared" si="241"/>
        <v>#DIV/0!</v>
      </c>
      <c r="Q2580" s="7" t="str">
        <f t="shared" si="242"/>
        <v>food</v>
      </c>
      <c r="R2580" s="7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3.2" x14ac:dyDescent="0.3">
      <c r="A2581" s="7">
        <v>2579</v>
      </c>
      <c r="B2581" s="8" t="s">
        <v>2579</v>
      </c>
      <c r="C2581" s="8" t="s">
        <v>6689</v>
      </c>
      <c r="D2581" s="13">
        <v>200000</v>
      </c>
      <c r="E2581" s="13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19">
        <f t="shared" si="240"/>
        <v>0.13849999999999998</v>
      </c>
      <c r="P2581" s="11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3.2" x14ac:dyDescent="0.3">
      <c r="A2582" s="7">
        <v>2580</v>
      </c>
      <c r="B2582" s="8" t="s">
        <v>2580</v>
      </c>
      <c r="C2582" s="8" t="s">
        <v>6690</v>
      </c>
      <c r="D2582" s="13">
        <v>8500</v>
      </c>
      <c r="E2582" s="13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19">
        <f t="shared" si="240"/>
        <v>0.6</v>
      </c>
      <c r="P2582" s="11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3.2" x14ac:dyDescent="0.3">
      <c r="A2583" s="7">
        <v>2581</v>
      </c>
      <c r="B2583" s="8" t="s">
        <v>2581</v>
      </c>
      <c r="C2583" s="8" t="s">
        <v>6691</v>
      </c>
      <c r="D2583" s="13">
        <v>5000</v>
      </c>
      <c r="E2583" s="13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19">
        <f t="shared" si="240"/>
        <v>10.6</v>
      </c>
      <c r="P2583" s="11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28.8" x14ac:dyDescent="0.3">
      <c r="A2584" s="7">
        <v>2582</v>
      </c>
      <c r="B2584" s="8" t="s">
        <v>2582</v>
      </c>
      <c r="C2584" s="8" t="s">
        <v>6692</v>
      </c>
      <c r="D2584" s="13">
        <v>90000</v>
      </c>
      <c r="E2584" s="13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19">
        <f t="shared" si="240"/>
        <v>1.1111111111111111E-3</v>
      </c>
      <c r="P2584" s="11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28.8" x14ac:dyDescent="0.3">
      <c r="A2585" s="7">
        <v>2583</v>
      </c>
      <c r="B2585" s="8" t="s">
        <v>2583</v>
      </c>
      <c r="C2585" s="8" t="s">
        <v>6693</v>
      </c>
      <c r="D2585" s="13">
        <v>1000</v>
      </c>
      <c r="E2585" s="13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19">
        <f t="shared" si="240"/>
        <v>0.5</v>
      </c>
      <c r="P2585" s="11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8.8" x14ac:dyDescent="0.3">
      <c r="A2586" s="7">
        <v>2584</v>
      </c>
      <c r="B2586" s="8" t="s">
        <v>2584</v>
      </c>
      <c r="C2586" s="8" t="s">
        <v>6694</v>
      </c>
      <c r="D2586" s="13">
        <v>10000</v>
      </c>
      <c r="E2586" s="13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19">
        <f t="shared" si="240"/>
        <v>0</v>
      </c>
      <c r="P2586" s="11" t="e">
        <f t="shared" si="241"/>
        <v>#DIV/0!</v>
      </c>
      <c r="Q2586" s="7" t="str">
        <f t="shared" si="242"/>
        <v>food</v>
      </c>
      <c r="R2586" s="7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3.2" x14ac:dyDescent="0.3">
      <c r="A2587" s="7">
        <v>2585</v>
      </c>
      <c r="B2587" s="8" t="s">
        <v>2585</v>
      </c>
      <c r="C2587" s="8" t="s">
        <v>6695</v>
      </c>
      <c r="D2587" s="13">
        <v>30000</v>
      </c>
      <c r="E2587" s="13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19">
        <f t="shared" si="240"/>
        <v>0.16666666666666669</v>
      </c>
      <c r="P2587" s="11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8.8" x14ac:dyDescent="0.3">
      <c r="A2588" s="7">
        <v>2586</v>
      </c>
      <c r="B2588" s="8" t="s">
        <v>2586</v>
      </c>
      <c r="C2588" s="8" t="s">
        <v>6696</v>
      </c>
      <c r="D2588" s="13">
        <v>3000</v>
      </c>
      <c r="E2588" s="13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19">
        <f t="shared" si="240"/>
        <v>0.16666666666666669</v>
      </c>
      <c r="P2588" s="11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3.2" x14ac:dyDescent="0.3">
      <c r="A2589" s="7">
        <v>2587</v>
      </c>
      <c r="B2589" s="8" t="s">
        <v>2587</v>
      </c>
      <c r="C2589" s="8" t="s">
        <v>6697</v>
      </c>
      <c r="D2589" s="13">
        <v>50000</v>
      </c>
      <c r="E2589" s="13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19">
        <f t="shared" si="240"/>
        <v>2.4340000000000002</v>
      </c>
      <c r="P2589" s="11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43.2" x14ac:dyDescent="0.3">
      <c r="A2590" s="7">
        <v>2588</v>
      </c>
      <c r="B2590" s="8" t="s">
        <v>2588</v>
      </c>
      <c r="C2590" s="8" t="s">
        <v>6698</v>
      </c>
      <c r="D2590" s="13">
        <v>6000</v>
      </c>
      <c r="E2590" s="13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19">
        <f t="shared" si="240"/>
        <v>3.8833333333333329</v>
      </c>
      <c r="P2590" s="11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3.2" x14ac:dyDescent="0.3">
      <c r="A2591" s="7">
        <v>2589</v>
      </c>
      <c r="B2591" s="8" t="s">
        <v>2589</v>
      </c>
      <c r="C2591" s="8" t="s">
        <v>6699</v>
      </c>
      <c r="D2591" s="13">
        <v>50000</v>
      </c>
      <c r="E2591" s="13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19">
        <f t="shared" si="240"/>
        <v>0.01</v>
      </c>
      <c r="P2591" s="11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3.2" x14ac:dyDescent="0.3">
      <c r="A2592" s="7">
        <v>2590</v>
      </c>
      <c r="B2592" s="8" t="s">
        <v>2590</v>
      </c>
      <c r="C2592" s="8" t="s">
        <v>6700</v>
      </c>
      <c r="D2592" s="13">
        <v>3000</v>
      </c>
      <c r="E2592" s="13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19">
        <f t="shared" si="240"/>
        <v>0</v>
      </c>
      <c r="P2592" s="11" t="e">
        <f t="shared" si="241"/>
        <v>#DIV/0!</v>
      </c>
      <c r="Q2592" s="7" t="str">
        <f t="shared" si="242"/>
        <v>food</v>
      </c>
      <c r="R2592" s="7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3.2" x14ac:dyDescent="0.3">
      <c r="A2593" s="7">
        <v>2591</v>
      </c>
      <c r="B2593" s="8" t="s">
        <v>2591</v>
      </c>
      <c r="C2593" s="8" t="s">
        <v>6701</v>
      </c>
      <c r="D2593" s="13">
        <v>1500</v>
      </c>
      <c r="E2593" s="13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19">
        <f t="shared" si="240"/>
        <v>1.7333333333333332</v>
      </c>
      <c r="P2593" s="11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43.2" x14ac:dyDescent="0.3">
      <c r="A2594" s="7">
        <v>2592</v>
      </c>
      <c r="B2594" s="8" t="s">
        <v>2592</v>
      </c>
      <c r="C2594" s="8" t="s">
        <v>6702</v>
      </c>
      <c r="D2594" s="13">
        <v>30000</v>
      </c>
      <c r="E2594" s="13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19">
        <f t="shared" si="240"/>
        <v>0.16666666666666669</v>
      </c>
      <c r="P2594" s="11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3.2" x14ac:dyDescent="0.3">
      <c r="A2595" s="7">
        <v>2593</v>
      </c>
      <c r="B2595" s="8" t="s">
        <v>2593</v>
      </c>
      <c r="C2595" s="8" t="s">
        <v>6703</v>
      </c>
      <c r="D2595" s="13">
        <v>10000</v>
      </c>
      <c r="E2595" s="13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19">
        <f t="shared" si="240"/>
        <v>0</v>
      </c>
      <c r="P2595" s="11" t="e">
        <f t="shared" si="241"/>
        <v>#DIV/0!</v>
      </c>
      <c r="Q2595" s="7" t="str">
        <f t="shared" si="242"/>
        <v>food</v>
      </c>
      <c r="R2595" s="7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3.2" x14ac:dyDescent="0.3">
      <c r="A2596" s="7">
        <v>2594</v>
      </c>
      <c r="B2596" s="8" t="s">
        <v>2594</v>
      </c>
      <c r="C2596" s="8" t="s">
        <v>6704</v>
      </c>
      <c r="D2596" s="13">
        <v>80000</v>
      </c>
      <c r="E2596" s="13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19">
        <f t="shared" si="240"/>
        <v>1.25E-3</v>
      </c>
      <c r="P2596" s="11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28.8" x14ac:dyDescent="0.3">
      <c r="A2597" s="7">
        <v>2595</v>
      </c>
      <c r="B2597" s="8" t="s">
        <v>2595</v>
      </c>
      <c r="C2597" s="8" t="s">
        <v>6705</v>
      </c>
      <c r="D2597" s="13">
        <v>15000</v>
      </c>
      <c r="E2597" s="13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19">
        <f t="shared" si="240"/>
        <v>12.166666666666668</v>
      </c>
      <c r="P2597" s="11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3.2" x14ac:dyDescent="0.3">
      <c r="A2598" s="7">
        <v>2596</v>
      </c>
      <c r="B2598" s="8" t="s">
        <v>2596</v>
      </c>
      <c r="C2598" s="8" t="s">
        <v>6706</v>
      </c>
      <c r="D2598" s="13">
        <v>35000</v>
      </c>
      <c r="E2598" s="13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19">
        <f t="shared" si="240"/>
        <v>23.588571428571427</v>
      </c>
      <c r="P2598" s="11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3.2" x14ac:dyDescent="0.3">
      <c r="A2599" s="7">
        <v>2597</v>
      </c>
      <c r="B2599" s="8" t="s">
        <v>2597</v>
      </c>
      <c r="C2599" s="8" t="s">
        <v>6707</v>
      </c>
      <c r="D2599" s="13">
        <v>1500</v>
      </c>
      <c r="E2599" s="13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19">
        <f t="shared" si="240"/>
        <v>5.6666666666666661</v>
      </c>
      <c r="P2599" s="11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28.8" x14ac:dyDescent="0.3">
      <c r="A2600" s="7">
        <v>2598</v>
      </c>
      <c r="B2600" s="8" t="s">
        <v>2598</v>
      </c>
      <c r="C2600" s="8" t="s">
        <v>6708</v>
      </c>
      <c r="D2600" s="13">
        <v>3000</v>
      </c>
      <c r="E2600" s="13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19">
        <f t="shared" si="240"/>
        <v>39</v>
      </c>
      <c r="P2600" s="11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8.8" x14ac:dyDescent="0.3">
      <c r="A2601" s="7">
        <v>2599</v>
      </c>
      <c r="B2601" s="8" t="s">
        <v>2599</v>
      </c>
      <c r="C2601" s="8" t="s">
        <v>6709</v>
      </c>
      <c r="D2601" s="13">
        <v>9041</v>
      </c>
      <c r="E2601" s="13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19">
        <f t="shared" si="240"/>
        <v>0.99546510341776351</v>
      </c>
      <c r="P2601" s="11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28.8" x14ac:dyDescent="0.3">
      <c r="A2602" s="7">
        <v>2600</v>
      </c>
      <c r="B2602" s="8" t="s">
        <v>2600</v>
      </c>
      <c r="C2602" s="8" t="s">
        <v>6710</v>
      </c>
      <c r="D2602" s="13">
        <v>50000</v>
      </c>
      <c r="E2602" s="13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19">
        <f t="shared" si="240"/>
        <v>6.9320000000000004</v>
      </c>
      <c r="P2602" s="11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43.2" x14ac:dyDescent="0.3">
      <c r="A2603" s="7">
        <v>2601</v>
      </c>
      <c r="B2603" s="8" t="s">
        <v>2601</v>
      </c>
      <c r="C2603" s="8" t="s">
        <v>6711</v>
      </c>
      <c r="D2603" s="13">
        <v>500</v>
      </c>
      <c r="E2603" s="13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19">
        <f t="shared" si="240"/>
        <v>661.4</v>
      </c>
      <c r="P2603" s="11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3.2" x14ac:dyDescent="0.3">
      <c r="A2604" s="7">
        <v>2602</v>
      </c>
      <c r="B2604" s="8" t="s">
        <v>2602</v>
      </c>
      <c r="C2604" s="8" t="s">
        <v>6712</v>
      </c>
      <c r="D2604" s="13">
        <v>12000</v>
      </c>
      <c r="E2604" s="13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19">
        <f t="shared" si="240"/>
        <v>326.0916666666667</v>
      </c>
      <c r="P2604" s="11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28.8" x14ac:dyDescent="0.3">
      <c r="A2605" s="7">
        <v>2603</v>
      </c>
      <c r="B2605" s="8" t="s">
        <v>2603</v>
      </c>
      <c r="C2605" s="8" t="s">
        <v>6713</v>
      </c>
      <c r="D2605" s="13">
        <v>1750</v>
      </c>
      <c r="E2605" s="13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19">
        <f t="shared" si="240"/>
        <v>101.48571428571429</v>
      </c>
      <c r="P2605" s="11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3.2" x14ac:dyDescent="0.3">
      <c r="A2606" s="7">
        <v>2604</v>
      </c>
      <c r="B2606" s="8" t="s">
        <v>2604</v>
      </c>
      <c r="C2606" s="8" t="s">
        <v>6714</v>
      </c>
      <c r="D2606" s="13">
        <v>20000</v>
      </c>
      <c r="E2606" s="13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19">
        <f t="shared" si="240"/>
        <v>104.21799999999999</v>
      </c>
      <c r="P2606" s="11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3.2" x14ac:dyDescent="0.3">
      <c r="A2607" s="7">
        <v>2605</v>
      </c>
      <c r="B2607" s="8" t="s">
        <v>2605</v>
      </c>
      <c r="C2607" s="8" t="s">
        <v>6715</v>
      </c>
      <c r="D2607" s="13">
        <v>100000</v>
      </c>
      <c r="E2607" s="13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19">
        <f t="shared" si="240"/>
        <v>107.42157000000002</v>
      </c>
      <c r="P2607" s="11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7.6" x14ac:dyDescent="0.3">
      <c r="A2608" s="7">
        <v>2606</v>
      </c>
      <c r="B2608" s="8" t="s">
        <v>2606</v>
      </c>
      <c r="C2608" s="8" t="s">
        <v>6716</v>
      </c>
      <c r="D2608" s="13">
        <v>11000</v>
      </c>
      <c r="E2608" s="13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19">
        <f t="shared" si="240"/>
        <v>110.05454545454545</v>
      </c>
      <c r="P2608" s="11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3.2" x14ac:dyDescent="0.3">
      <c r="A2609" s="7">
        <v>2607</v>
      </c>
      <c r="B2609" s="8" t="s">
        <v>2607</v>
      </c>
      <c r="C2609" s="8" t="s">
        <v>6717</v>
      </c>
      <c r="D2609" s="13">
        <v>8000</v>
      </c>
      <c r="E2609" s="13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19">
        <f t="shared" si="240"/>
        <v>407.7</v>
      </c>
      <c r="P2609" s="11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3.2" x14ac:dyDescent="0.3">
      <c r="A2610" s="7">
        <v>2608</v>
      </c>
      <c r="B2610" s="8" t="s">
        <v>2608</v>
      </c>
      <c r="C2610" s="8" t="s">
        <v>6718</v>
      </c>
      <c r="D2610" s="13">
        <v>8000</v>
      </c>
      <c r="E2610" s="13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19">
        <f t="shared" si="240"/>
        <v>223.92500000000001</v>
      </c>
      <c r="P2610" s="11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43.2" x14ac:dyDescent="0.3">
      <c r="A2611" s="7">
        <v>2609</v>
      </c>
      <c r="B2611" s="8" t="s">
        <v>2609</v>
      </c>
      <c r="C2611" s="8" t="s">
        <v>6719</v>
      </c>
      <c r="D2611" s="13">
        <v>35000</v>
      </c>
      <c r="E2611" s="13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19">
        <f t="shared" si="240"/>
        <v>303.80111428571428</v>
      </c>
      <c r="P2611" s="11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28.8" x14ac:dyDescent="0.3">
      <c r="A2612" s="7">
        <v>2610</v>
      </c>
      <c r="B2612" s="8" t="s">
        <v>2610</v>
      </c>
      <c r="C2612" s="8" t="s">
        <v>6720</v>
      </c>
      <c r="D2612" s="13">
        <v>22765</v>
      </c>
      <c r="E2612" s="13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19">
        <f t="shared" si="240"/>
        <v>141.3251043268175</v>
      </c>
      <c r="P2612" s="11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43.2" x14ac:dyDescent="0.3">
      <c r="A2613" s="7">
        <v>2611</v>
      </c>
      <c r="B2613" s="8" t="s">
        <v>2611</v>
      </c>
      <c r="C2613" s="8" t="s">
        <v>6721</v>
      </c>
      <c r="D2613" s="13">
        <v>11000</v>
      </c>
      <c r="E2613" s="13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19">
        <f t="shared" si="240"/>
        <v>2790.6363636363635</v>
      </c>
      <c r="P2613" s="11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3.2" x14ac:dyDescent="0.3">
      <c r="A2614" s="7">
        <v>2612</v>
      </c>
      <c r="B2614" s="8" t="s">
        <v>2612</v>
      </c>
      <c r="C2614" s="8" t="s">
        <v>6722</v>
      </c>
      <c r="D2614" s="13">
        <v>10000</v>
      </c>
      <c r="E2614" s="13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19">
        <f t="shared" si="240"/>
        <v>171.76130000000001</v>
      </c>
      <c r="P2614" s="11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3.2" x14ac:dyDescent="0.3">
      <c r="A2615" s="7">
        <v>2613</v>
      </c>
      <c r="B2615" s="8" t="s">
        <v>2613</v>
      </c>
      <c r="C2615" s="8" t="s">
        <v>6723</v>
      </c>
      <c r="D2615" s="13">
        <v>7500</v>
      </c>
      <c r="E2615" s="13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19">
        <f t="shared" si="240"/>
        <v>101.01333333333334</v>
      </c>
      <c r="P2615" s="11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3.2" x14ac:dyDescent="0.3">
      <c r="A2616" s="7">
        <v>2614</v>
      </c>
      <c r="B2616" s="8" t="s">
        <v>2614</v>
      </c>
      <c r="C2616" s="8" t="s">
        <v>6724</v>
      </c>
      <c r="D2616" s="13">
        <v>10500</v>
      </c>
      <c r="E2616" s="13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19">
        <f t="shared" si="240"/>
        <v>102</v>
      </c>
      <c r="P2616" s="11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3.2" x14ac:dyDescent="0.3">
      <c r="A2617" s="7">
        <v>2615</v>
      </c>
      <c r="B2617" s="8" t="s">
        <v>2615</v>
      </c>
      <c r="C2617" s="8" t="s">
        <v>6725</v>
      </c>
      <c r="D2617" s="13">
        <v>2001</v>
      </c>
      <c r="E2617" s="13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19">
        <f t="shared" si="240"/>
        <v>169.76511744127936</v>
      </c>
      <c r="P2617" s="11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3.2" x14ac:dyDescent="0.3">
      <c r="A2618" s="7">
        <v>2616</v>
      </c>
      <c r="B2618" s="8" t="s">
        <v>2616</v>
      </c>
      <c r="C2618" s="8" t="s">
        <v>6726</v>
      </c>
      <c r="D2618" s="13">
        <v>25000</v>
      </c>
      <c r="E2618" s="13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19">
        <f t="shared" si="240"/>
        <v>114.53400000000001</v>
      </c>
      <c r="P2618" s="11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3.2" x14ac:dyDescent="0.3">
      <c r="A2619" s="7">
        <v>2617</v>
      </c>
      <c r="B2619" s="8" t="s">
        <v>2617</v>
      </c>
      <c r="C2619" s="8" t="s">
        <v>6727</v>
      </c>
      <c r="D2619" s="13">
        <v>500</v>
      </c>
      <c r="E2619" s="13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19">
        <f t="shared" si="240"/>
        <v>877.6</v>
      </c>
      <c r="P2619" s="11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28.8" x14ac:dyDescent="0.3">
      <c r="A2620" s="7">
        <v>2618</v>
      </c>
      <c r="B2620" s="8" t="s">
        <v>2618</v>
      </c>
      <c r="C2620" s="8" t="s">
        <v>6728</v>
      </c>
      <c r="D2620" s="13">
        <v>15000</v>
      </c>
      <c r="E2620" s="13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19">
        <f t="shared" si="240"/>
        <v>105.38666666666667</v>
      </c>
      <c r="P2620" s="11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3.2" x14ac:dyDescent="0.3">
      <c r="A2621" s="7">
        <v>2619</v>
      </c>
      <c r="B2621" s="8" t="s">
        <v>2619</v>
      </c>
      <c r="C2621" s="8" t="s">
        <v>6729</v>
      </c>
      <c r="D2621" s="13">
        <v>1000</v>
      </c>
      <c r="E2621" s="13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19">
        <f t="shared" si="240"/>
        <v>188.39999999999998</v>
      </c>
      <c r="P2621" s="11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3.2" x14ac:dyDescent="0.3">
      <c r="A2622" s="7">
        <v>2620</v>
      </c>
      <c r="B2622" s="8" t="s">
        <v>2620</v>
      </c>
      <c r="C2622" s="8" t="s">
        <v>6730</v>
      </c>
      <c r="D2622" s="13">
        <v>65000</v>
      </c>
      <c r="E2622" s="13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19">
        <f t="shared" si="240"/>
        <v>143.65230769230772</v>
      </c>
      <c r="P2622" s="11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3.2" x14ac:dyDescent="0.3">
      <c r="A2623" s="7">
        <v>2621</v>
      </c>
      <c r="B2623" s="8" t="s">
        <v>2621</v>
      </c>
      <c r="C2623" s="8" t="s">
        <v>6731</v>
      </c>
      <c r="D2623" s="13">
        <v>15000</v>
      </c>
      <c r="E2623" s="13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19">
        <f t="shared" si="240"/>
        <v>145.88</v>
      </c>
      <c r="P2623" s="11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3.2" x14ac:dyDescent="0.3">
      <c r="A2624" s="7">
        <v>2622</v>
      </c>
      <c r="B2624" s="8" t="s">
        <v>2622</v>
      </c>
      <c r="C2624" s="8" t="s">
        <v>6732</v>
      </c>
      <c r="D2624" s="13">
        <v>1500</v>
      </c>
      <c r="E2624" s="13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19">
        <f t="shared" si="240"/>
        <v>131.184</v>
      </c>
      <c r="P2624" s="11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3.2" x14ac:dyDescent="0.3">
      <c r="A2625" s="7">
        <v>2623</v>
      </c>
      <c r="B2625" s="8" t="s">
        <v>2623</v>
      </c>
      <c r="C2625" s="8" t="s">
        <v>6733</v>
      </c>
      <c r="D2625" s="13">
        <v>2000</v>
      </c>
      <c r="E2625" s="13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19">
        <f t="shared" si="240"/>
        <v>113.99999999999999</v>
      </c>
      <c r="P2625" s="11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3.2" x14ac:dyDescent="0.3">
      <c r="A2626" s="7">
        <v>2624</v>
      </c>
      <c r="B2626" s="8" t="s">
        <v>2624</v>
      </c>
      <c r="C2626" s="8" t="s">
        <v>6734</v>
      </c>
      <c r="D2626" s="13">
        <v>8000</v>
      </c>
      <c r="E2626" s="13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19">
        <f t="shared" si="240"/>
        <v>1379.4206249999997</v>
      </c>
      <c r="P2626" s="11">
        <f t="shared" si="241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43.2" x14ac:dyDescent="0.3">
      <c r="A2627" s="7">
        <v>2625</v>
      </c>
      <c r="B2627" s="8" t="s">
        <v>2625</v>
      </c>
      <c r="C2627" s="8" t="s">
        <v>6735</v>
      </c>
      <c r="D2627" s="13">
        <v>150</v>
      </c>
      <c r="E2627" s="13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19">
        <f t="shared" ref="O2627:O2690" si="246">E2627/D2627*100</f>
        <v>956</v>
      </c>
      <c r="P2627" s="11">
        <f t="shared" ref="P2627:P2690" si="247">E2627/L2627</f>
        <v>27.576923076923077</v>
      </c>
      <c r="Q2627" s="7" t="str">
        <f t="shared" ref="Q2627:Q2690" si="248">LEFT(N2627, SEARCH("/",N2627,1)-1)</f>
        <v>technology</v>
      </c>
      <c r="R2627" s="7" t="str">
        <f t="shared" ref="R2627:R2690" si="249">RIGHT(N2627,LEN(N2627)-SEARCH("/",N2627,1))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3.2" x14ac:dyDescent="0.3">
      <c r="A2628" s="7">
        <v>2626</v>
      </c>
      <c r="B2628" s="8" t="s">
        <v>2626</v>
      </c>
      <c r="C2628" s="8" t="s">
        <v>6736</v>
      </c>
      <c r="D2628" s="13">
        <v>2500</v>
      </c>
      <c r="E2628" s="13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19">
        <f t="shared" si="246"/>
        <v>112.00000000000001</v>
      </c>
      <c r="P2628" s="11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3.2" x14ac:dyDescent="0.3">
      <c r="A2629" s="7">
        <v>2627</v>
      </c>
      <c r="B2629" s="8" t="s">
        <v>2627</v>
      </c>
      <c r="C2629" s="8" t="s">
        <v>6737</v>
      </c>
      <c r="D2629" s="13">
        <v>150</v>
      </c>
      <c r="E2629" s="13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19">
        <f t="shared" si="246"/>
        <v>646.66666666666663</v>
      </c>
      <c r="P2629" s="11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28.8" x14ac:dyDescent="0.3">
      <c r="A2630" s="7">
        <v>2628</v>
      </c>
      <c r="B2630" s="8" t="s">
        <v>2628</v>
      </c>
      <c r="C2630" s="8" t="s">
        <v>6738</v>
      </c>
      <c r="D2630" s="13">
        <v>839</v>
      </c>
      <c r="E2630" s="13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19">
        <f t="shared" si="246"/>
        <v>110.36948748510132</v>
      </c>
      <c r="P2630" s="11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28.8" x14ac:dyDescent="0.3">
      <c r="A2631" s="7">
        <v>2629</v>
      </c>
      <c r="B2631" s="8" t="s">
        <v>2629</v>
      </c>
      <c r="C2631" s="8" t="s">
        <v>6739</v>
      </c>
      <c r="D2631" s="13">
        <v>5000</v>
      </c>
      <c r="E2631" s="13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19">
        <f t="shared" si="246"/>
        <v>127.74000000000001</v>
      </c>
      <c r="P2631" s="11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3.2" x14ac:dyDescent="0.3">
      <c r="A2632" s="7">
        <v>2630</v>
      </c>
      <c r="B2632" s="8" t="s">
        <v>2630</v>
      </c>
      <c r="C2632" s="8" t="s">
        <v>6740</v>
      </c>
      <c r="D2632" s="13">
        <v>2000</v>
      </c>
      <c r="E2632" s="13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19">
        <f t="shared" si="246"/>
        <v>157.9</v>
      </c>
      <c r="P2632" s="11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3.2" x14ac:dyDescent="0.3">
      <c r="A2633" s="7">
        <v>2631</v>
      </c>
      <c r="B2633" s="8" t="s">
        <v>2631</v>
      </c>
      <c r="C2633" s="8" t="s">
        <v>6741</v>
      </c>
      <c r="D2633" s="13">
        <v>20000</v>
      </c>
      <c r="E2633" s="13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19">
        <f t="shared" si="246"/>
        <v>114.66525000000001</v>
      </c>
      <c r="P2633" s="11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3.2" x14ac:dyDescent="0.3">
      <c r="A2634" s="7">
        <v>2632</v>
      </c>
      <c r="B2634" s="8" t="s">
        <v>2632</v>
      </c>
      <c r="C2634" s="8" t="s">
        <v>6742</v>
      </c>
      <c r="D2634" s="13">
        <v>1070</v>
      </c>
      <c r="E2634" s="13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19">
        <f t="shared" si="246"/>
        <v>137.00934579439252</v>
      </c>
      <c r="P2634" s="11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3.2" x14ac:dyDescent="0.3">
      <c r="A2635" s="7">
        <v>2633</v>
      </c>
      <c r="B2635" s="8" t="s">
        <v>2633</v>
      </c>
      <c r="C2635" s="8" t="s">
        <v>6743</v>
      </c>
      <c r="D2635" s="13">
        <v>5000</v>
      </c>
      <c r="E2635" s="13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19">
        <f t="shared" si="246"/>
        <v>354.62</v>
      </c>
      <c r="P2635" s="11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3.2" x14ac:dyDescent="0.3">
      <c r="A2636" s="7">
        <v>2634</v>
      </c>
      <c r="B2636" s="8" t="s">
        <v>2634</v>
      </c>
      <c r="C2636" s="8" t="s">
        <v>6744</v>
      </c>
      <c r="D2636" s="13">
        <v>930</v>
      </c>
      <c r="E2636" s="13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19">
        <f t="shared" si="246"/>
        <v>106.02150537634409</v>
      </c>
      <c r="P2636" s="11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3.2" x14ac:dyDescent="0.3">
      <c r="A2637" s="7">
        <v>2635</v>
      </c>
      <c r="B2637" s="8" t="s">
        <v>2635</v>
      </c>
      <c r="C2637" s="8" t="s">
        <v>6745</v>
      </c>
      <c r="D2637" s="13">
        <v>11500</v>
      </c>
      <c r="E2637" s="13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19">
        <f t="shared" si="246"/>
        <v>100</v>
      </c>
      <c r="P2637" s="11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43.2" x14ac:dyDescent="0.3">
      <c r="A2638" s="7">
        <v>2636</v>
      </c>
      <c r="B2638" s="8" t="s">
        <v>2636</v>
      </c>
      <c r="C2638" s="8" t="s">
        <v>6746</v>
      </c>
      <c r="D2638" s="13">
        <v>1000</v>
      </c>
      <c r="E2638" s="13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19">
        <f t="shared" si="246"/>
        <v>187.3</v>
      </c>
      <c r="P2638" s="11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28.8" x14ac:dyDescent="0.3">
      <c r="A2639" s="7">
        <v>2637</v>
      </c>
      <c r="B2639" s="8" t="s">
        <v>2637</v>
      </c>
      <c r="C2639" s="8" t="s">
        <v>6747</v>
      </c>
      <c r="D2639" s="13">
        <v>500</v>
      </c>
      <c r="E2639" s="13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19">
        <f t="shared" si="246"/>
        <v>166.2</v>
      </c>
      <c r="P2639" s="11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3.2" x14ac:dyDescent="0.3">
      <c r="A2640" s="7">
        <v>2638</v>
      </c>
      <c r="B2640" s="8" t="s">
        <v>2638</v>
      </c>
      <c r="C2640" s="8" t="s">
        <v>6748</v>
      </c>
      <c r="D2640" s="13">
        <v>347</v>
      </c>
      <c r="E2640" s="13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19">
        <f t="shared" si="246"/>
        <v>101.72910662824208</v>
      </c>
      <c r="P2640" s="11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3.2" x14ac:dyDescent="0.3">
      <c r="A2641" s="7">
        <v>2639</v>
      </c>
      <c r="B2641" s="8" t="s">
        <v>2639</v>
      </c>
      <c r="C2641" s="8" t="s">
        <v>6749</v>
      </c>
      <c r="D2641" s="13">
        <v>300</v>
      </c>
      <c r="E2641" s="13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19">
        <f t="shared" si="246"/>
        <v>164</v>
      </c>
      <c r="P2641" s="11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57.6" x14ac:dyDescent="0.3">
      <c r="A2642" s="7">
        <v>2640</v>
      </c>
      <c r="B2642" s="8" t="s">
        <v>2640</v>
      </c>
      <c r="C2642" s="8" t="s">
        <v>6750</v>
      </c>
      <c r="D2642" s="13">
        <v>3000</v>
      </c>
      <c r="E2642" s="13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19">
        <f t="shared" si="246"/>
        <v>105.66666666666666</v>
      </c>
      <c r="P2642" s="11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28.8" x14ac:dyDescent="0.3">
      <c r="A2643" s="7">
        <v>2641</v>
      </c>
      <c r="B2643" s="8" t="s">
        <v>2641</v>
      </c>
      <c r="C2643" s="8" t="s">
        <v>6751</v>
      </c>
      <c r="D2643" s="13">
        <v>1500</v>
      </c>
      <c r="E2643" s="13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19">
        <f t="shared" si="246"/>
        <v>1</v>
      </c>
      <c r="P2643" s="11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57.6" x14ac:dyDescent="0.3">
      <c r="A2644" s="7">
        <v>2642</v>
      </c>
      <c r="B2644" s="8" t="s">
        <v>2642</v>
      </c>
      <c r="C2644" s="8" t="s">
        <v>6752</v>
      </c>
      <c r="D2644" s="13">
        <v>500000</v>
      </c>
      <c r="E2644" s="13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19">
        <f t="shared" si="246"/>
        <v>0</v>
      </c>
      <c r="P2644" s="11" t="e">
        <f t="shared" si="247"/>
        <v>#DIV/0!</v>
      </c>
      <c r="Q2644" s="7" t="str">
        <f t="shared" si="248"/>
        <v>technology</v>
      </c>
      <c r="R2644" s="7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3.2" x14ac:dyDescent="0.3">
      <c r="A2645" s="7">
        <v>2643</v>
      </c>
      <c r="B2645" s="8" t="s">
        <v>2643</v>
      </c>
      <c r="C2645" s="8" t="s">
        <v>6753</v>
      </c>
      <c r="D2645" s="13">
        <v>1000000</v>
      </c>
      <c r="E2645" s="13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19">
        <f t="shared" si="246"/>
        <v>33.559730999999999</v>
      </c>
      <c r="P2645" s="11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3.2" x14ac:dyDescent="0.3">
      <c r="A2646" s="7">
        <v>2644</v>
      </c>
      <c r="B2646" s="8" t="s">
        <v>2644</v>
      </c>
      <c r="C2646" s="8" t="s">
        <v>6754</v>
      </c>
      <c r="D2646" s="13">
        <v>100000</v>
      </c>
      <c r="E2646" s="13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19">
        <f t="shared" si="246"/>
        <v>2.0529999999999999</v>
      </c>
      <c r="P2646" s="11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3.2" x14ac:dyDescent="0.3">
      <c r="A2647" s="7">
        <v>2645</v>
      </c>
      <c r="B2647" s="8" t="s">
        <v>2645</v>
      </c>
      <c r="C2647" s="8" t="s">
        <v>6755</v>
      </c>
      <c r="D2647" s="13">
        <v>20000</v>
      </c>
      <c r="E2647" s="13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19">
        <f t="shared" si="246"/>
        <v>10.5</v>
      </c>
      <c r="P2647" s="11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3.2" x14ac:dyDescent="0.3">
      <c r="A2648" s="7">
        <v>2646</v>
      </c>
      <c r="B2648" s="8" t="s">
        <v>2646</v>
      </c>
      <c r="C2648" s="8" t="s">
        <v>6756</v>
      </c>
      <c r="D2648" s="13">
        <v>500000</v>
      </c>
      <c r="E2648" s="13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19">
        <f t="shared" si="246"/>
        <v>8.4172840000000004</v>
      </c>
      <c r="P2648" s="11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3.2" x14ac:dyDescent="0.3">
      <c r="A2649" s="7">
        <v>2647</v>
      </c>
      <c r="B2649" s="8" t="s">
        <v>2647</v>
      </c>
      <c r="C2649" s="8" t="s">
        <v>6757</v>
      </c>
      <c r="D2649" s="13">
        <v>2500</v>
      </c>
      <c r="E2649" s="13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19">
        <f t="shared" si="246"/>
        <v>1.44</v>
      </c>
      <c r="P2649" s="11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43.2" x14ac:dyDescent="0.3">
      <c r="A2650" s="7">
        <v>2648</v>
      </c>
      <c r="B2650" s="8" t="s">
        <v>2648</v>
      </c>
      <c r="C2650" s="8" t="s">
        <v>6758</v>
      </c>
      <c r="D2650" s="13">
        <v>12000</v>
      </c>
      <c r="E2650" s="13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19">
        <f t="shared" si="246"/>
        <v>0.88333333333333341</v>
      </c>
      <c r="P2650" s="11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28.8" x14ac:dyDescent="0.3">
      <c r="A2651" s="7">
        <v>2649</v>
      </c>
      <c r="B2651" s="8" t="s">
        <v>2649</v>
      </c>
      <c r="C2651" s="8" t="s">
        <v>6759</v>
      </c>
      <c r="D2651" s="13">
        <v>125000</v>
      </c>
      <c r="E2651" s="13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19">
        <f t="shared" si="246"/>
        <v>9.920000000000001E-2</v>
      </c>
      <c r="P2651" s="11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43.2" x14ac:dyDescent="0.3">
      <c r="A2652" s="7">
        <v>2650</v>
      </c>
      <c r="B2652" s="8" t="s">
        <v>2650</v>
      </c>
      <c r="C2652" s="8" t="s">
        <v>6760</v>
      </c>
      <c r="D2652" s="13">
        <v>60000</v>
      </c>
      <c r="E2652" s="13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19">
        <f t="shared" si="246"/>
        <v>0.59666666666666668</v>
      </c>
      <c r="P2652" s="11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3.2" x14ac:dyDescent="0.3">
      <c r="A2653" s="7">
        <v>2651</v>
      </c>
      <c r="B2653" s="8" t="s">
        <v>2651</v>
      </c>
      <c r="C2653" s="8" t="s">
        <v>6761</v>
      </c>
      <c r="D2653" s="13">
        <v>280000</v>
      </c>
      <c r="E2653" s="13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19">
        <f t="shared" si="246"/>
        <v>1.8689285714285715</v>
      </c>
      <c r="P2653" s="11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3.2" x14ac:dyDescent="0.3">
      <c r="A2654" s="7">
        <v>2652</v>
      </c>
      <c r="B2654" s="8" t="s">
        <v>2652</v>
      </c>
      <c r="C2654" s="8" t="s">
        <v>6762</v>
      </c>
      <c r="D2654" s="13">
        <v>100000</v>
      </c>
      <c r="E2654" s="13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19">
        <f t="shared" si="246"/>
        <v>0.88500000000000001</v>
      </c>
      <c r="P2654" s="11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3.2" x14ac:dyDescent="0.3">
      <c r="A2655" s="7">
        <v>2653</v>
      </c>
      <c r="B2655" s="8" t="s">
        <v>2653</v>
      </c>
      <c r="C2655" s="8" t="s">
        <v>6763</v>
      </c>
      <c r="D2655" s="13">
        <v>51000</v>
      </c>
      <c r="E2655" s="13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19">
        <f t="shared" si="246"/>
        <v>11.52156862745098</v>
      </c>
      <c r="P2655" s="11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3.2" x14ac:dyDescent="0.3">
      <c r="A2656" s="7">
        <v>2654</v>
      </c>
      <c r="B2656" s="8" t="s">
        <v>2654</v>
      </c>
      <c r="C2656" s="8" t="s">
        <v>6764</v>
      </c>
      <c r="D2656" s="13">
        <v>100000</v>
      </c>
      <c r="E2656" s="13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19">
        <f t="shared" si="246"/>
        <v>5.1000000000000004E-2</v>
      </c>
      <c r="P2656" s="11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3">
      <c r="A2657" s="7">
        <v>2655</v>
      </c>
      <c r="B2657" s="8" t="s">
        <v>2655</v>
      </c>
      <c r="C2657" s="8" t="s">
        <v>6765</v>
      </c>
      <c r="D2657" s="13">
        <v>15000</v>
      </c>
      <c r="E2657" s="13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19">
        <f t="shared" si="246"/>
        <v>21.033333333333335</v>
      </c>
      <c r="P2657" s="11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28.8" x14ac:dyDescent="0.3">
      <c r="A2658" s="7">
        <v>2656</v>
      </c>
      <c r="B2658" s="8" t="s">
        <v>2656</v>
      </c>
      <c r="C2658" s="8" t="s">
        <v>6766</v>
      </c>
      <c r="D2658" s="13">
        <v>150000</v>
      </c>
      <c r="E2658" s="13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19">
        <f t="shared" si="246"/>
        <v>11.436666666666667</v>
      </c>
      <c r="P2658" s="11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3.2" x14ac:dyDescent="0.3">
      <c r="A2659" s="7">
        <v>2657</v>
      </c>
      <c r="B2659" s="8" t="s">
        <v>2657</v>
      </c>
      <c r="C2659" s="8" t="s">
        <v>6767</v>
      </c>
      <c r="D2659" s="13">
        <v>30000</v>
      </c>
      <c r="E2659" s="13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19">
        <f t="shared" si="246"/>
        <v>18.737933333333334</v>
      </c>
      <c r="P2659" s="11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3.2" x14ac:dyDescent="0.3">
      <c r="A2660" s="7">
        <v>2658</v>
      </c>
      <c r="B2660" s="8" t="s">
        <v>2658</v>
      </c>
      <c r="C2660" s="8" t="s">
        <v>6768</v>
      </c>
      <c r="D2660" s="13">
        <v>98000</v>
      </c>
      <c r="E2660" s="13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19">
        <f t="shared" si="246"/>
        <v>9.285714285714286E-2</v>
      </c>
      <c r="P2660" s="11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3">
      <c r="A2661" s="7">
        <v>2659</v>
      </c>
      <c r="B2661" s="8" t="s">
        <v>2659</v>
      </c>
      <c r="C2661" s="8" t="s">
        <v>6769</v>
      </c>
      <c r="D2661" s="13">
        <v>49000</v>
      </c>
      <c r="E2661" s="13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19">
        <f t="shared" si="246"/>
        <v>2.7204081632653061</v>
      </c>
      <c r="P2661" s="11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43.2" x14ac:dyDescent="0.3">
      <c r="A2662" s="7">
        <v>2660</v>
      </c>
      <c r="B2662" s="8" t="s">
        <v>2660</v>
      </c>
      <c r="C2662" s="8" t="s">
        <v>6770</v>
      </c>
      <c r="D2662" s="13">
        <v>20000</v>
      </c>
      <c r="E2662" s="13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19">
        <f t="shared" si="246"/>
        <v>9.5000000000000001E-2</v>
      </c>
      <c r="P2662" s="11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3.2" x14ac:dyDescent="0.3">
      <c r="A2663" s="7">
        <v>2661</v>
      </c>
      <c r="B2663" s="8" t="s">
        <v>2661</v>
      </c>
      <c r="C2663" s="8" t="s">
        <v>6771</v>
      </c>
      <c r="D2663" s="13">
        <v>5000</v>
      </c>
      <c r="E2663" s="13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19">
        <f t="shared" si="246"/>
        <v>102.89999999999999</v>
      </c>
      <c r="P2663" s="11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3.2" x14ac:dyDescent="0.3">
      <c r="A2664" s="7">
        <v>2662</v>
      </c>
      <c r="B2664" s="8" t="s">
        <v>2662</v>
      </c>
      <c r="C2664" s="8" t="s">
        <v>6772</v>
      </c>
      <c r="D2664" s="13">
        <v>20000</v>
      </c>
      <c r="E2664" s="13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19">
        <f t="shared" si="246"/>
        <v>106.80000000000001</v>
      </c>
      <c r="P2664" s="11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3.2" x14ac:dyDescent="0.3">
      <c r="A2665" s="7">
        <v>2663</v>
      </c>
      <c r="B2665" s="8" t="s">
        <v>2663</v>
      </c>
      <c r="C2665" s="8" t="s">
        <v>6773</v>
      </c>
      <c r="D2665" s="13">
        <v>20000</v>
      </c>
      <c r="E2665" s="13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19">
        <f t="shared" si="246"/>
        <v>104.59625</v>
      </c>
      <c r="P2665" s="11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3.2" x14ac:dyDescent="0.3">
      <c r="A2666" s="7">
        <v>2664</v>
      </c>
      <c r="B2666" s="8" t="s">
        <v>2664</v>
      </c>
      <c r="C2666" s="8" t="s">
        <v>6774</v>
      </c>
      <c r="D2666" s="13">
        <v>17500</v>
      </c>
      <c r="E2666" s="13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19">
        <f t="shared" si="246"/>
        <v>103.42857142857143</v>
      </c>
      <c r="P2666" s="11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3.2" x14ac:dyDescent="0.3">
      <c r="A2667" s="7">
        <v>2665</v>
      </c>
      <c r="B2667" s="8" t="s">
        <v>2665</v>
      </c>
      <c r="C2667" s="8" t="s">
        <v>6775</v>
      </c>
      <c r="D2667" s="13">
        <v>3500</v>
      </c>
      <c r="E2667" s="13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19">
        <f t="shared" si="246"/>
        <v>123.14285714285715</v>
      </c>
      <c r="P2667" s="11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3.2" x14ac:dyDescent="0.3">
      <c r="A2668" s="7">
        <v>2666</v>
      </c>
      <c r="B2668" s="8" t="s">
        <v>2666</v>
      </c>
      <c r="C2668" s="8" t="s">
        <v>6776</v>
      </c>
      <c r="D2668" s="13">
        <v>10000</v>
      </c>
      <c r="E2668" s="13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19">
        <f t="shared" si="246"/>
        <v>159.29509999999999</v>
      </c>
      <c r="P2668" s="11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43.2" x14ac:dyDescent="0.3">
      <c r="A2669" s="7">
        <v>2667</v>
      </c>
      <c r="B2669" s="8" t="s">
        <v>2667</v>
      </c>
      <c r="C2669" s="8" t="s">
        <v>6777</v>
      </c>
      <c r="D2669" s="13">
        <v>1500</v>
      </c>
      <c r="E2669" s="13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19">
        <f t="shared" si="246"/>
        <v>110.66666666666667</v>
      </c>
      <c r="P2669" s="11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8.8" x14ac:dyDescent="0.3">
      <c r="A2670" s="7">
        <v>2668</v>
      </c>
      <c r="B2670" s="8" t="s">
        <v>2668</v>
      </c>
      <c r="C2670" s="8" t="s">
        <v>6778</v>
      </c>
      <c r="D2670" s="13">
        <v>1000</v>
      </c>
      <c r="E2670" s="13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19">
        <f t="shared" si="246"/>
        <v>170.70000000000002</v>
      </c>
      <c r="P2670" s="11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3.2" x14ac:dyDescent="0.3">
      <c r="A2671" s="7">
        <v>2669</v>
      </c>
      <c r="B2671" s="8" t="s">
        <v>2669</v>
      </c>
      <c r="C2671" s="8" t="s">
        <v>6779</v>
      </c>
      <c r="D2671" s="13">
        <v>800</v>
      </c>
      <c r="E2671" s="13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19">
        <f t="shared" si="246"/>
        <v>125.125</v>
      </c>
      <c r="P2671" s="11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3.2" x14ac:dyDescent="0.3">
      <c r="A2672" s="7">
        <v>2670</v>
      </c>
      <c r="B2672" s="8" t="s">
        <v>2670</v>
      </c>
      <c r="C2672" s="8" t="s">
        <v>6780</v>
      </c>
      <c r="D2672" s="13">
        <v>38888</v>
      </c>
      <c r="E2672" s="13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19">
        <f t="shared" si="246"/>
        <v>6.4158609339642041</v>
      </c>
      <c r="P2672" s="11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3.2" x14ac:dyDescent="0.3">
      <c r="A2673" s="7">
        <v>2671</v>
      </c>
      <c r="B2673" s="8" t="s">
        <v>2671</v>
      </c>
      <c r="C2673" s="8" t="s">
        <v>6781</v>
      </c>
      <c r="D2673" s="13">
        <v>25000</v>
      </c>
      <c r="E2673" s="13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19">
        <f t="shared" si="246"/>
        <v>11.343999999999999</v>
      </c>
      <c r="P2673" s="11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3.2" x14ac:dyDescent="0.3">
      <c r="A2674" s="7">
        <v>2672</v>
      </c>
      <c r="B2674" s="8" t="s">
        <v>2672</v>
      </c>
      <c r="C2674" s="8" t="s">
        <v>6782</v>
      </c>
      <c r="D2674" s="13">
        <v>10000</v>
      </c>
      <c r="E2674" s="13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19">
        <f t="shared" si="246"/>
        <v>33.19</v>
      </c>
      <c r="P2674" s="11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3.2" x14ac:dyDescent="0.3">
      <c r="A2675" s="7">
        <v>2673</v>
      </c>
      <c r="B2675" s="8" t="s">
        <v>2673</v>
      </c>
      <c r="C2675" s="8" t="s">
        <v>6783</v>
      </c>
      <c r="D2675" s="13">
        <v>40000</v>
      </c>
      <c r="E2675" s="13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19">
        <f t="shared" si="246"/>
        <v>27.58</v>
      </c>
      <c r="P2675" s="11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57.6" x14ac:dyDescent="0.3">
      <c r="A2676" s="7">
        <v>2674</v>
      </c>
      <c r="B2676" s="8" t="s">
        <v>2674</v>
      </c>
      <c r="C2676" s="8" t="s">
        <v>6784</v>
      </c>
      <c r="D2676" s="13">
        <v>35000</v>
      </c>
      <c r="E2676" s="13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19">
        <f t="shared" si="246"/>
        <v>62.839999999999996</v>
      </c>
      <c r="P2676" s="11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43.2" x14ac:dyDescent="0.3">
      <c r="A2677" s="7">
        <v>2675</v>
      </c>
      <c r="B2677" s="8" t="s">
        <v>2675</v>
      </c>
      <c r="C2677" s="8" t="s">
        <v>6785</v>
      </c>
      <c r="D2677" s="13">
        <v>25000</v>
      </c>
      <c r="E2677" s="13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19">
        <f t="shared" si="246"/>
        <v>7.5880000000000001</v>
      </c>
      <c r="P2677" s="11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3.2" x14ac:dyDescent="0.3">
      <c r="A2678" s="7">
        <v>2676</v>
      </c>
      <c r="B2678" s="8" t="s">
        <v>2676</v>
      </c>
      <c r="C2678" s="8" t="s">
        <v>6786</v>
      </c>
      <c r="D2678" s="13">
        <v>2100</v>
      </c>
      <c r="E2678" s="13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19">
        <f t="shared" si="246"/>
        <v>50.38095238095238</v>
      </c>
      <c r="P2678" s="11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3.2" x14ac:dyDescent="0.3">
      <c r="A2679" s="7">
        <v>2677</v>
      </c>
      <c r="B2679" s="8" t="s">
        <v>2677</v>
      </c>
      <c r="C2679" s="8" t="s">
        <v>6787</v>
      </c>
      <c r="D2679" s="13">
        <v>19500</v>
      </c>
      <c r="E2679" s="13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19">
        <f t="shared" si="246"/>
        <v>17.512820512820511</v>
      </c>
      <c r="P2679" s="11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3.2" x14ac:dyDescent="0.3">
      <c r="A2680" s="7">
        <v>2678</v>
      </c>
      <c r="B2680" s="8" t="s">
        <v>2678</v>
      </c>
      <c r="C2680" s="8" t="s">
        <v>6788</v>
      </c>
      <c r="D2680" s="13">
        <v>8000000</v>
      </c>
      <c r="E2680" s="13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19">
        <f t="shared" si="246"/>
        <v>1.375E-2</v>
      </c>
      <c r="P2680" s="11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43.2" x14ac:dyDescent="0.3">
      <c r="A2681" s="7">
        <v>2679</v>
      </c>
      <c r="B2681" s="8" t="s">
        <v>2679</v>
      </c>
      <c r="C2681" s="8" t="s">
        <v>6789</v>
      </c>
      <c r="D2681" s="13">
        <v>40000</v>
      </c>
      <c r="E2681" s="13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19">
        <f t="shared" si="246"/>
        <v>0.33</v>
      </c>
      <c r="P2681" s="11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3">
      <c r="A2682" s="7">
        <v>2680</v>
      </c>
      <c r="B2682" s="8" t="s">
        <v>2680</v>
      </c>
      <c r="C2682" s="8" t="s">
        <v>6790</v>
      </c>
      <c r="D2682" s="13">
        <v>32000</v>
      </c>
      <c r="E2682" s="13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19">
        <f t="shared" si="246"/>
        <v>0.86250000000000004</v>
      </c>
      <c r="P2682" s="11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3.2" x14ac:dyDescent="0.3">
      <c r="A2683" s="7">
        <v>2681</v>
      </c>
      <c r="B2683" s="8" t="s">
        <v>2681</v>
      </c>
      <c r="C2683" s="8" t="s">
        <v>6791</v>
      </c>
      <c r="D2683" s="13">
        <v>8000</v>
      </c>
      <c r="E2683" s="13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19">
        <f t="shared" si="246"/>
        <v>0.6875</v>
      </c>
      <c r="P2683" s="11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3.2" x14ac:dyDescent="0.3">
      <c r="A2684" s="7">
        <v>2682</v>
      </c>
      <c r="B2684" s="8" t="s">
        <v>2682</v>
      </c>
      <c r="C2684" s="8" t="s">
        <v>6792</v>
      </c>
      <c r="D2684" s="13">
        <v>6000</v>
      </c>
      <c r="E2684" s="13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19">
        <f t="shared" si="246"/>
        <v>28.299999999999997</v>
      </c>
      <c r="P2684" s="11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3.2" x14ac:dyDescent="0.3">
      <c r="A2685" s="7">
        <v>2683</v>
      </c>
      <c r="B2685" s="8" t="s">
        <v>2683</v>
      </c>
      <c r="C2685" s="8" t="s">
        <v>6793</v>
      </c>
      <c r="D2685" s="13">
        <v>15000</v>
      </c>
      <c r="E2685" s="13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19">
        <f t="shared" si="246"/>
        <v>0.24</v>
      </c>
      <c r="P2685" s="11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3.2" x14ac:dyDescent="0.3">
      <c r="A2686" s="7">
        <v>2684</v>
      </c>
      <c r="B2686" s="8" t="s">
        <v>2684</v>
      </c>
      <c r="C2686" s="8" t="s">
        <v>6794</v>
      </c>
      <c r="D2686" s="13">
        <v>70000</v>
      </c>
      <c r="E2686" s="13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19">
        <f t="shared" si="246"/>
        <v>1.1428571428571428</v>
      </c>
      <c r="P2686" s="11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3.2" x14ac:dyDescent="0.3">
      <c r="A2687" s="7">
        <v>2685</v>
      </c>
      <c r="B2687" s="8" t="s">
        <v>2685</v>
      </c>
      <c r="C2687" s="8" t="s">
        <v>6795</v>
      </c>
      <c r="D2687" s="13">
        <v>50000</v>
      </c>
      <c r="E2687" s="13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19">
        <f t="shared" si="246"/>
        <v>0.02</v>
      </c>
      <c r="P2687" s="11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3.2" x14ac:dyDescent="0.3">
      <c r="A2688" s="7">
        <v>2686</v>
      </c>
      <c r="B2688" s="8" t="s">
        <v>2686</v>
      </c>
      <c r="C2688" s="8" t="s">
        <v>6796</v>
      </c>
      <c r="D2688" s="13">
        <v>30000</v>
      </c>
      <c r="E2688" s="13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19">
        <f t="shared" si="246"/>
        <v>0</v>
      </c>
      <c r="P2688" s="11" t="e">
        <f t="shared" si="247"/>
        <v>#DIV/0!</v>
      </c>
      <c r="Q2688" s="7" t="str">
        <f t="shared" si="248"/>
        <v>food</v>
      </c>
      <c r="R2688" s="7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3.2" x14ac:dyDescent="0.3">
      <c r="A2689" s="7">
        <v>2687</v>
      </c>
      <c r="B2689" s="8" t="s">
        <v>2687</v>
      </c>
      <c r="C2689" s="8" t="s">
        <v>6797</v>
      </c>
      <c r="D2689" s="13">
        <v>15000</v>
      </c>
      <c r="E2689" s="13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19">
        <f t="shared" si="246"/>
        <v>0</v>
      </c>
      <c r="P2689" s="11" t="e">
        <f t="shared" si="247"/>
        <v>#DIV/0!</v>
      </c>
      <c r="Q2689" s="7" t="str">
        <f t="shared" si="248"/>
        <v>food</v>
      </c>
      <c r="R2689" s="7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28.8" x14ac:dyDescent="0.3">
      <c r="A2690" s="7">
        <v>2688</v>
      </c>
      <c r="B2690" s="8" t="s">
        <v>2688</v>
      </c>
      <c r="C2690" s="8" t="s">
        <v>6798</v>
      </c>
      <c r="D2690" s="13">
        <v>50000</v>
      </c>
      <c r="E2690" s="13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19">
        <f t="shared" si="246"/>
        <v>0.14799999999999999</v>
      </c>
      <c r="P2690" s="11">
        <f t="shared" si="247"/>
        <v>5.2857142857142856</v>
      </c>
      <c r="Q2690" s="7" t="str">
        <f t="shared" si="248"/>
        <v>food</v>
      </c>
      <c r="R2690" s="7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3.2" x14ac:dyDescent="0.3">
      <c r="A2691" s="7">
        <v>2689</v>
      </c>
      <c r="B2691" s="8" t="s">
        <v>2689</v>
      </c>
      <c r="C2691" s="8" t="s">
        <v>6799</v>
      </c>
      <c r="D2691" s="13">
        <v>35000</v>
      </c>
      <c r="E2691" s="13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19">
        <f t="shared" ref="O2691:O2754" si="252">E2691/D2691*100</f>
        <v>2.8571428571428571E-3</v>
      </c>
      <c r="P2691" s="11">
        <f t="shared" ref="P2691:P2754" si="253">E2691/L2691</f>
        <v>1</v>
      </c>
      <c r="Q2691" s="7" t="str">
        <f t="shared" ref="Q2691:Q2754" si="254">LEFT(N2691, SEARCH("/",N2691,1)-1)</f>
        <v>food</v>
      </c>
      <c r="R2691" s="7" t="str">
        <f t="shared" ref="R2691:R2754" si="255">RIGHT(N2691,LEN(N2691)-SEARCH("/",N2691,1))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43.2" x14ac:dyDescent="0.3">
      <c r="A2692" s="7">
        <v>2690</v>
      </c>
      <c r="B2692" s="8" t="s">
        <v>2690</v>
      </c>
      <c r="C2692" s="8" t="s">
        <v>6800</v>
      </c>
      <c r="D2692" s="13">
        <v>80000</v>
      </c>
      <c r="E2692" s="13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19">
        <f t="shared" si="252"/>
        <v>10.7325</v>
      </c>
      <c r="P2692" s="11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28.8" x14ac:dyDescent="0.3">
      <c r="A2693" s="7">
        <v>2691</v>
      </c>
      <c r="B2693" s="8" t="s">
        <v>2691</v>
      </c>
      <c r="C2693" s="8" t="s">
        <v>6801</v>
      </c>
      <c r="D2693" s="13">
        <v>65000</v>
      </c>
      <c r="E2693" s="13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19">
        <f t="shared" si="252"/>
        <v>5.3846153846153842E-2</v>
      </c>
      <c r="P2693" s="11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3.2" x14ac:dyDescent="0.3">
      <c r="A2694" s="7">
        <v>2692</v>
      </c>
      <c r="B2694" s="8" t="s">
        <v>2692</v>
      </c>
      <c r="C2694" s="8" t="s">
        <v>6802</v>
      </c>
      <c r="D2694" s="13">
        <v>3500</v>
      </c>
      <c r="E2694" s="13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19">
        <f t="shared" si="252"/>
        <v>0.7142857142857143</v>
      </c>
      <c r="P2694" s="11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3.2" x14ac:dyDescent="0.3">
      <c r="A2695" s="7">
        <v>2693</v>
      </c>
      <c r="B2695" s="8" t="s">
        <v>2693</v>
      </c>
      <c r="C2695" s="8" t="s">
        <v>6803</v>
      </c>
      <c r="D2695" s="13">
        <v>5000</v>
      </c>
      <c r="E2695" s="13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19">
        <f t="shared" si="252"/>
        <v>0.8</v>
      </c>
      <c r="P2695" s="11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43.2" x14ac:dyDescent="0.3">
      <c r="A2696" s="7">
        <v>2694</v>
      </c>
      <c r="B2696" s="8" t="s">
        <v>2694</v>
      </c>
      <c r="C2696" s="8" t="s">
        <v>6804</v>
      </c>
      <c r="D2696" s="13">
        <v>30000</v>
      </c>
      <c r="E2696" s="13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19">
        <f t="shared" si="252"/>
        <v>3.3333333333333335E-3</v>
      </c>
      <c r="P2696" s="11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28.8" x14ac:dyDescent="0.3">
      <c r="A2697" s="7">
        <v>2695</v>
      </c>
      <c r="B2697" s="8" t="s">
        <v>2695</v>
      </c>
      <c r="C2697" s="8" t="s">
        <v>6805</v>
      </c>
      <c r="D2697" s="13">
        <v>15000</v>
      </c>
      <c r="E2697" s="13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19">
        <f t="shared" si="252"/>
        <v>0.47333333333333333</v>
      </c>
      <c r="P2697" s="11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43.2" x14ac:dyDescent="0.3">
      <c r="A2698" s="7">
        <v>2696</v>
      </c>
      <c r="B2698" s="8" t="s">
        <v>2696</v>
      </c>
      <c r="C2698" s="8" t="s">
        <v>6806</v>
      </c>
      <c r="D2698" s="13">
        <v>60000</v>
      </c>
      <c r="E2698" s="13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19">
        <f t="shared" si="252"/>
        <v>5.65</v>
      </c>
      <c r="P2698" s="11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3.2" x14ac:dyDescent="0.3">
      <c r="A2699" s="7">
        <v>2697</v>
      </c>
      <c r="B2699" s="8" t="s">
        <v>2697</v>
      </c>
      <c r="C2699" s="8" t="s">
        <v>6807</v>
      </c>
      <c r="D2699" s="13">
        <v>23000</v>
      </c>
      <c r="E2699" s="13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19">
        <f t="shared" si="252"/>
        <v>26.35217391304348</v>
      </c>
      <c r="P2699" s="11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3.2" x14ac:dyDescent="0.3">
      <c r="A2700" s="7">
        <v>2698</v>
      </c>
      <c r="B2700" s="8" t="s">
        <v>2698</v>
      </c>
      <c r="C2700" s="8" t="s">
        <v>6808</v>
      </c>
      <c r="D2700" s="13">
        <v>8000</v>
      </c>
      <c r="E2700" s="13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19">
        <f t="shared" si="252"/>
        <v>0.325125</v>
      </c>
      <c r="P2700" s="11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3.2" x14ac:dyDescent="0.3">
      <c r="A2701" s="7">
        <v>2699</v>
      </c>
      <c r="B2701" s="8" t="s">
        <v>2699</v>
      </c>
      <c r="C2701" s="8" t="s">
        <v>6809</v>
      </c>
      <c r="D2701" s="13">
        <v>2</v>
      </c>
      <c r="E2701" s="13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19">
        <f t="shared" si="252"/>
        <v>0</v>
      </c>
      <c r="P2701" s="11" t="e">
        <f t="shared" si="253"/>
        <v>#DIV/0!</v>
      </c>
      <c r="Q2701" s="7" t="str">
        <f t="shared" si="254"/>
        <v>food</v>
      </c>
      <c r="R2701" s="7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3.2" x14ac:dyDescent="0.3">
      <c r="A2702" s="7">
        <v>2700</v>
      </c>
      <c r="B2702" s="8" t="s">
        <v>2700</v>
      </c>
      <c r="C2702" s="8" t="s">
        <v>6810</v>
      </c>
      <c r="D2702" s="13">
        <v>9999</v>
      </c>
      <c r="E2702" s="13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19">
        <f t="shared" si="252"/>
        <v>0.7000700070007001</v>
      </c>
      <c r="P2702" s="11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3.2" x14ac:dyDescent="0.3">
      <c r="A2703" s="7">
        <v>2701</v>
      </c>
      <c r="B2703" s="8" t="s">
        <v>2701</v>
      </c>
      <c r="C2703" s="8" t="s">
        <v>6811</v>
      </c>
      <c r="D2703" s="13">
        <v>3400</v>
      </c>
      <c r="E2703" s="13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19">
        <f t="shared" si="252"/>
        <v>46.176470588235297</v>
      </c>
      <c r="P2703" s="11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3.2" x14ac:dyDescent="0.3">
      <c r="A2704" s="7">
        <v>2702</v>
      </c>
      <c r="B2704" s="8" t="s">
        <v>2702</v>
      </c>
      <c r="C2704" s="8" t="s">
        <v>6812</v>
      </c>
      <c r="D2704" s="13">
        <v>10000</v>
      </c>
      <c r="E2704" s="13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19">
        <f t="shared" si="252"/>
        <v>34.410000000000004</v>
      </c>
      <c r="P2704" s="11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28.8" x14ac:dyDescent="0.3">
      <c r="A2705" s="7">
        <v>2703</v>
      </c>
      <c r="B2705" s="8" t="s">
        <v>2703</v>
      </c>
      <c r="C2705" s="8" t="s">
        <v>6813</v>
      </c>
      <c r="D2705" s="13">
        <v>40000</v>
      </c>
      <c r="E2705" s="13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19">
        <f t="shared" si="252"/>
        <v>103.75000000000001</v>
      </c>
      <c r="P2705" s="11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3.2" x14ac:dyDescent="0.3">
      <c r="A2706" s="7">
        <v>2704</v>
      </c>
      <c r="B2706" s="8" t="s">
        <v>2704</v>
      </c>
      <c r="C2706" s="8" t="s">
        <v>6814</v>
      </c>
      <c r="D2706" s="13">
        <v>19000</v>
      </c>
      <c r="E2706" s="13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19">
        <f t="shared" si="252"/>
        <v>6.0263157894736841</v>
      </c>
      <c r="P2706" s="11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28.8" x14ac:dyDescent="0.3">
      <c r="A2707" s="7">
        <v>2705</v>
      </c>
      <c r="B2707" s="8" t="s">
        <v>2705</v>
      </c>
      <c r="C2707" s="8" t="s">
        <v>6815</v>
      </c>
      <c r="D2707" s="13">
        <v>16500</v>
      </c>
      <c r="E2707" s="13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19">
        <f t="shared" si="252"/>
        <v>10.539393939393939</v>
      </c>
      <c r="P2707" s="11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3.2" x14ac:dyDescent="0.3">
      <c r="A2708" s="7">
        <v>2706</v>
      </c>
      <c r="B2708" s="8" t="s">
        <v>2706</v>
      </c>
      <c r="C2708" s="8" t="s">
        <v>6816</v>
      </c>
      <c r="D2708" s="13">
        <v>35000</v>
      </c>
      <c r="E2708" s="13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19">
        <f t="shared" si="252"/>
        <v>112.29714285714284</v>
      </c>
      <c r="P2708" s="11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3.2" x14ac:dyDescent="0.3">
      <c r="A2709" s="7">
        <v>2707</v>
      </c>
      <c r="B2709" s="8" t="s">
        <v>2707</v>
      </c>
      <c r="C2709" s="8" t="s">
        <v>6817</v>
      </c>
      <c r="D2709" s="13">
        <v>8000</v>
      </c>
      <c r="E2709" s="13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19">
        <f t="shared" si="252"/>
        <v>350.84462500000001</v>
      </c>
      <c r="P2709" s="11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3.2" x14ac:dyDescent="0.3">
      <c r="A2710" s="7">
        <v>2708</v>
      </c>
      <c r="B2710" s="8" t="s">
        <v>2708</v>
      </c>
      <c r="C2710" s="8" t="s">
        <v>6818</v>
      </c>
      <c r="D2710" s="13">
        <v>20000</v>
      </c>
      <c r="E2710" s="13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19">
        <f t="shared" si="252"/>
        <v>233.21535</v>
      </c>
      <c r="P2710" s="11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3.2" x14ac:dyDescent="0.3">
      <c r="A2711" s="7">
        <v>2709</v>
      </c>
      <c r="B2711" s="8" t="s">
        <v>2709</v>
      </c>
      <c r="C2711" s="8" t="s">
        <v>6819</v>
      </c>
      <c r="D2711" s="13">
        <v>50000</v>
      </c>
      <c r="E2711" s="13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19">
        <f t="shared" si="252"/>
        <v>101.60599999999999</v>
      </c>
      <c r="P2711" s="11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28.8" x14ac:dyDescent="0.3">
      <c r="A2712" s="7">
        <v>2710</v>
      </c>
      <c r="B2712" s="8" t="s">
        <v>2710</v>
      </c>
      <c r="C2712" s="8" t="s">
        <v>6820</v>
      </c>
      <c r="D2712" s="13">
        <v>60000</v>
      </c>
      <c r="E2712" s="13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19">
        <f t="shared" si="252"/>
        <v>153.90035000000003</v>
      </c>
      <c r="P2712" s="11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3.2" x14ac:dyDescent="0.3">
      <c r="A2713" s="7">
        <v>2711</v>
      </c>
      <c r="B2713" s="8" t="s">
        <v>2711</v>
      </c>
      <c r="C2713" s="8" t="s">
        <v>6821</v>
      </c>
      <c r="D2713" s="13">
        <v>3910</v>
      </c>
      <c r="E2713" s="13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19">
        <f t="shared" si="252"/>
        <v>100.7161125319693</v>
      </c>
      <c r="P2713" s="11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3.2" x14ac:dyDescent="0.3">
      <c r="A2714" s="7">
        <v>2712</v>
      </c>
      <c r="B2714" s="8" t="s">
        <v>2712</v>
      </c>
      <c r="C2714" s="8" t="s">
        <v>6822</v>
      </c>
      <c r="D2714" s="13">
        <v>5500</v>
      </c>
      <c r="E2714" s="13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19">
        <f t="shared" si="252"/>
        <v>131.38181818181818</v>
      </c>
      <c r="P2714" s="11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3.2" x14ac:dyDescent="0.3">
      <c r="A2715" s="7">
        <v>2713</v>
      </c>
      <c r="B2715" s="8" t="s">
        <v>2713</v>
      </c>
      <c r="C2715" s="8" t="s">
        <v>6823</v>
      </c>
      <c r="D2715" s="13">
        <v>150000</v>
      </c>
      <c r="E2715" s="13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19">
        <f t="shared" si="252"/>
        <v>102.24133333333334</v>
      </c>
      <c r="P2715" s="11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28.8" x14ac:dyDescent="0.3">
      <c r="A2716" s="7">
        <v>2714</v>
      </c>
      <c r="B2716" s="8" t="s">
        <v>2714</v>
      </c>
      <c r="C2716" s="8" t="s">
        <v>6824</v>
      </c>
      <c r="D2716" s="13">
        <v>25000</v>
      </c>
      <c r="E2716" s="13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19">
        <f t="shared" si="252"/>
        <v>116.35599999999999</v>
      </c>
      <c r="P2716" s="11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3.2" x14ac:dyDescent="0.3">
      <c r="A2717" s="7">
        <v>2715</v>
      </c>
      <c r="B2717" s="8" t="s">
        <v>2715</v>
      </c>
      <c r="C2717" s="8" t="s">
        <v>6825</v>
      </c>
      <c r="D2717" s="13">
        <v>12000</v>
      </c>
      <c r="E2717" s="13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19">
        <f t="shared" si="252"/>
        <v>264.62241666666665</v>
      </c>
      <c r="P2717" s="11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57.6" x14ac:dyDescent="0.3">
      <c r="A2718" s="7">
        <v>2716</v>
      </c>
      <c r="B2718" s="8" t="s">
        <v>2716</v>
      </c>
      <c r="C2718" s="8" t="s">
        <v>6826</v>
      </c>
      <c r="D2718" s="13">
        <v>10000</v>
      </c>
      <c r="E2718" s="13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19">
        <f t="shared" si="252"/>
        <v>119.98010000000001</v>
      </c>
      <c r="P2718" s="11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3.2" x14ac:dyDescent="0.3">
      <c r="A2719" s="7">
        <v>2717</v>
      </c>
      <c r="B2719" s="8" t="s">
        <v>2717</v>
      </c>
      <c r="C2719" s="8" t="s">
        <v>6827</v>
      </c>
      <c r="D2719" s="13">
        <v>25000</v>
      </c>
      <c r="E2719" s="13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19">
        <f t="shared" si="252"/>
        <v>120.10400000000001</v>
      </c>
      <c r="P2719" s="11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3.2" x14ac:dyDescent="0.3">
      <c r="A2720" s="7">
        <v>2718</v>
      </c>
      <c r="B2720" s="8" t="s">
        <v>2718</v>
      </c>
      <c r="C2720" s="8" t="s">
        <v>6828</v>
      </c>
      <c r="D2720" s="13">
        <v>18000</v>
      </c>
      <c r="E2720" s="13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19">
        <f t="shared" si="252"/>
        <v>103.58333333333334</v>
      </c>
      <c r="P2720" s="11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3.2" x14ac:dyDescent="0.3">
      <c r="A2721" s="7">
        <v>2719</v>
      </c>
      <c r="B2721" s="8" t="s">
        <v>2719</v>
      </c>
      <c r="C2721" s="8" t="s">
        <v>6829</v>
      </c>
      <c r="D2721" s="13">
        <v>6000</v>
      </c>
      <c r="E2721" s="13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19">
        <f t="shared" si="252"/>
        <v>108.83333333333334</v>
      </c>
      <c r="P2721" s="11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3.2" x14ac:dyDescent="0.3">
      <c r="A2722" s="7">
        <v>2720</v>
      </c>
      <c r="B2722" s="8" t="s">
        <v>2720</v>
      </c>
      <c r="C2722" s="8" t="s">
        <v>6830</v>
      </c>
      <c r="D2722" s="13">
        <v>25000</v>
      </c>
      <c r="E2722" s="13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19">
        <f t="shared" si="252"/>
        <v>118.12400000000001</v>
      </c>
      <c r="P2722" s="11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3.2" x14ac:dyDescent="0.3">
      <c r="A2723" s="7">
        <v>2721</v>
      </c>
      <c r="B2723" s="8" t="s">
        <v>2721</v>
      </c>
      <c r="C2723" s="8" t="s">
        <v>6831</v>
      </c>
      <c r="D2723" s="13">
        <v>750</v>
      </c>
      <c r="E2723" s="13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19">
        <f t="shared" si="252"/>
        <v>1462</v>
      </c>
      <c r="P2723" s="11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3.2" x14ac:dyDescent="0.3">
      <c r="A2724" s="7">
        <v>2722</v>
      </c>
      <c r="B2724" s="8" t="s">
        <v>2722</v>
      </c>
      <c r="C2724" s="8" t="s">
        <v>6832</v>
      </c>
      <c r="D2724" s="13">
        <v>5000</v>
      </c>
      <c r="E2724" s="13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19">
        <f t="shared" si="252"/>
        <v>252.54</v>
      </c>
      <c r="P2724" s="11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3.2" x14ac:dyDescent="0.3">
      <c r="A2725" s="7">
        <v>2723</v>
      </c>
      <c r="B2725" s="8" t="s">
        <v>2723</v>
      </c>
      <c r="C2725" s="8" t="s">
        <v>6833</v>
      </c>
      <c r="D2725" s="13">
        <v>12000</v>
      </c>
      <c r="E2725" s="13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19">
        <f t="shared" si="252"/>
        <v>140.05000000000001</v>
      </c>
      <c r="P2725" s="11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3.2" x14ac:dyDescent="0.3">
      <c r="A2726" s="7">
        <v>2724</v>
      </c>
      <c r="B2726" s="8" t="s">
        <v>2724</v>
      </c>
      <c r="C2726" s="8" t="s">
        <v>6834</v>
      </c>
      <c r="D2726" s="13">
        <v>2468</v>
      </c>
      <c r="E2726" s="13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19">
        <f t="shared" si="252"/>
        <v>296.87520259319291</v>
      </c>
      <c r="P2726" s="11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28.8" x14ac:dyDescent="0.3">
      <c r="A2727" s="7">
        <v>2725</v>
      </c>
      <c r="B2727" s="8" t="s">
        <v>2725</v>
      </c>
      <c r="C2727" s="8" t="s">
        <v>6835</v>
      </c>
      <c r="D2727" s="13">
        <v>40000</v>
      </c>
      <c r="E2727" s="13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19">
        <f t="shared" si="252"/>
        <v>144.54249999999999</v>
      </c>
      <c r="P2727" s="11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3">
      <c r="A2728" s="7">
        <v>2726</v>
      </c>
      <c r="B2728" s="8" t="s">
        <v>2726</v>
      </c>
      <c r="C2728" s="8" t="s">
        <v>6836</v>
      </c>
      <c r="D2728" s="13">
        <v>100000</v>
      </c>
      <c r="E2728" s="13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19">
        <f t="shared" si="252"/>
        <v>105.745</v>
      </c>
      <c r="P2728" s="11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3.2" x14ac:dyDescent="0.3">
      <c r="A2729" s="7">
        <v>2727</v>
      </c>
      <c r="B2729" s="8" t="s">
        <v>2727</v>
      </c>
      <c r="C2729" s="8" t="s">
        <v>6837</v>
      </c>
      <c r="D2729" s="13">
        <v>10000</v>
      </c>
      <c r="E2729" s="13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19">
        <f t="shared" si="252"/>
        <v>493.21000000000004</v>
      </c>
      <c r="P2729" s="11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28.8" x14ac:dyDescent="0.3">
      <c r="A2730" s="7">
        <v>2728</v>
      </c>
      <c r="B2730" s="8" t="s">
        <v>2728</v>
      </c>
      <c r="C2730" s="8" t="s">
        <v>6838</v>
      </c>
      <c r="D2730" s="13">
        <v>15000</v>
      </c>
      <c r="E2730" s="13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19">
        <f t="shared" si="252"/>
        <v>201.82666666666668</v>
      </c>
      <c r="P2730" s="11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28.8" x14ac:dyDescent="0.3">
      <c r="A2731" s="7">
        <v>2729</v>
      </c>
      <c r="B2731" s="8" t="s">
        <v>2729</v>
      </c>
      <c r="C2731" s="8" t="s">
        <v>6839</v>
      </c>
      <c r="D2731" s="13">
        <v>7500</v>
      </c>
      <c r="E2731" s="13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19">
        <f t="shared" si="252"/>
        <v>104.44</v>
      </c>
      <c r="P2731" s="11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28.8" x14ac:dyDescent="0.3">
      <c r="A2732" s="7">
        <v>2730</v>
      </c>
      <c r="B2732" s="8" t="s">
        <v>2730</v>
      </c>
      <c r="C2732" s="8" t="s">
        <v>6840</v>
      </c>
      <c r="D2732" s="13">
        <v>27000</v>
      </c>
      <c r="E2732" s="13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19">
        <f t="shared" si="252"/>
        <v>170.29262962962963</v>
      </c>
      <c r="P2732" s="11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43.2" x14ac:dyDescent="0.3">
      <c r="A2733" s="7">
        <v>2731</v>
      </c>
      <c r="B2733" s="8" t="s">
        <v>2731</v>
      </c>
      <c r="C2733" s="8" t="s">
        <v>6841</v>
      </c>
      <c r="D2733" s="13">
        <v>30000</v>
      </c>
      <c r="E2733" s="13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19">
        <f t="shared" si="252"/>
        <v>104.30333333333333</v>
      </c>
      <c r="P2733" s="11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3.2" x14ac:dyDescent="0.3">
      <c r="A2734" s="7">
        <v>2732</v>
      </c>
      <c r="B2734" s="8" t="s">
        <v>2732</v>
      </c>
      <c r="C2734" s="8" t="s">
        <v>6842</v>
      </c>
      <c r="D2734" s="13">
        <v>12000</v>
      </c>
      <c r="E2734" s="13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19">
        <f t="shared" si="252"/>
        <v>118.25000000000001</v>
      </c>
      <c r="P2734" s="11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3.2" x14ac:dyDescent="0.3">
      <c r="A2735" s="7">
        <v>2733</v>
      </c>
      <c r="B2735" s="8" t="s">
        <v>2733</v>
      </c>
      <c r="C2735" s="8" t="s">
        <v>6843</v>
      </c>
      <c r="D2735" s="13">
        <v>50000</v>
      </c>
      <c r="E2735" s="13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19">
        <f t="shared" si="252"/>
        <v>107.538</v>
      </c>
      <c r="P2735" s="11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3.2" x14ac:dyDescent="0.3">
      <c r="A2736" s="7">
        <v>2734</v>
      </c>
      <c r="B2736" s="8" t="s">
        <v>2734</v>
      </c>
      <c r="C2736" s="8" t="s">
        <v>6844</v>
      </c>
      <c r="D2736" s="13">
        <v>1</v>
      </c>
      <c r="E2736" s="13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19">
        <f t="shared" si="252"/>
        <v>2260300</v>
      </c>
      <c r="P2736" s="11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3.2" x14ac:dyDescent="0.3">
      <c r="A2737" s="7">
        <v>2735</v>
      </c>
      <c r="B2737" s="8" t="s">
        <v>2735</v>
      </c>
      <c r="C2737" s="8" t="s">
        <v>6845</v>
      </c>
      <c r="D2737" s="13">
        <v>750</v>
      </c>
      <c r="E2737" s="13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19">
        <f t="shared" si="252"/>
        <v>978.13466666666682</v>
      </c>
      <c r="P2737" s="11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57.6" x14ac:dyDescent="0.3">
      <c r="A2738" s="7">
        <v>2736</v>
      </c>
      <c r="B2738" s="8" t="s">
        <v>2736</v>
      </c>
      <c r="C2738" s="8" t="s">
        <v>6846</v>
      </c>
      <c r="D2738" s="13">
        <v>8000</v>
      </c>
      <c r="E2738" s="13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19">
        <f t="shared" si="252"/>
        <v>122.9</v>
      </c>
      <c r="P2738" s="11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3.2" x14ac:dyDescent="0.3">
      <c r="A2739" s="7">
        <v>2737</v>
      </c>
      <c r="B2739" s="8" t="s">
        <v>2737</v>
      </c>
      <c r="C2739" s="8" t="s">
        <v>6847</v>
      </c>
      <c r="D2739" s="13">
        <v>30000</v>
      </c>
      <c r="E2739" s="13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19">
        <f t="shared" si="252"/>
        <v>246.0608</v>
      </c>
      <c r="P2739" s="11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3.2" x14ac:dyDescent="0.3">
      <c r="A2740" s="7">
        <v>2738</v>
      </c>
      <c r="B2740" s="8" t="s">
        <v>2738</v>
      </c>
      <c r="C2740" s="8" t="s">
        <v>6848</v>
      </c>
      <c r="D2740" s="13">
        <v>5000</v>
      </c>
      <c r="E2740" s="13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19">
        <f t="shared" si="252"/>
        <v>147.94</v>
      </c>
      <c r="P2740" s="11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3.2" x14ac:dyDescent="0.3">
      <c r="A2741" s="7">
        <v>2739</v>
      </c>
      <c r="B2741" s="8" t="s">
        <v>2739</v>
      </c>
      <c r="C2741" s="8" t="s">
        <v>6849</v>
      </c>
      <c r="D2741" s="13">
        <v>1100</v>
      </c>
      <c r="E2741" s="13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19">
        <f t="shared" si="252"/>
        <v>384.09090909090907</v>
      </c>
      <c r="P2741" s="11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28.8" x14ac:dyDescent="0.3">
      <c r="A2742" s="7">
        <v>2740</v>
      </c>
      <c r="B2742" s="8" t="s">
        <v>2740</v>
      </c>
      <c r="C2742" s="8" t="s">
        <v>6850</v>
      </c>
      <c r="D2742" s="13">
        <v>300</v>
      </c>
      <c r="E2742" s="13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19">
        <f t="shared" si="252"/>
        <v>103.33333333333334</v>
      </c>
      <c r="P2742" s="11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28.8" x14ac:dyDescent="0.3">
      <c r="A2743" s="7">
        <v>2741</v>
      </c>
      <c r="B2743" s="8" t="s">
        <v>2741</v>
      </c>
      <c r="C2743" s="8" t="s">
        <v>6851</v>
      </c>
      <c r="D2743" s="13">
        <v>8000</v>
      </c>
      <c r="E2743" s="13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19">
        <f t="shared" si="252"/>
        <v>0.43750000000000006</v>
      </c>
      <c r="P2743" s="11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3.2" x14ac:dyDescent="0.3">
      <c r="A2744" s="7">
        <v>2742</v>
      </c>
      <c r="B2744" s="8" t="s">
        <v>2742</v>
      </c>
      <c r="C2744" s="8" t="s">
        <v>6852</v>
      </c>
      <c r="D2744" s="13">
        <v>2500</v>
      </c>
      <c r="E2744" s="13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19">
        <f t="shared" si="252"/>
        <v>29.24</v>
      </c>
      <c r="P2744" s="11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57.6" x14ac:dyDescent="0.3">
      <c r="A2745" s="7">
        <v>2743</v>
      </c>
      <c r="B2745" s="8" t="s">
        <v>2743</v>
      </c>
      <c r="C2745" s="8" t="s">
        <v>6853</v>
      </c>
      <c r="D2745" s="13">
        <v>5999</v>
      </c>
      <c r="E2745" s="13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19">
        <f t="shared" si="252"/>
        <v>0</v>
      </c>
      <c r="P2745" s="11" t="e">
        <f t="shared" si="253"/>
        <v>#DIV/0!</v>
      </c>
      <c r="Q2745" s="7" t="str">
        <f t="shared" si="254"/>
        <v>publishing</v>
      </c>
      <c r="R2745" s="7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3.2" x14ac:dyDescent="0.3">
      <c r="A2746" s="7">
        <v>2744</v>
      </c>
      <c r="B2746" s="8" t="s">
        <v>2744</v>
      </c>
      <c r="C2746" s="8" t="s">
        <v>6854</v>
      </c>
      <c r="D2746" s="13">
        <v>16000</v>
      </c>
      <c r="E2746" s="13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19">
        <f t="shared" si="252"/>
        <v>5.21875</v>
      </c>
      <c r="P2746" s="11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3.2" x14ac:dyDescent="0.3">
      <c r="A2747" s="7">
        <v>2745</v>
      </c>
      <c r="B2747" s="8" t="s">
        <v>2745</v>
      </c>
      <c r="C2747" s="8" t="s">
        <v>6855</v>
      </c>
      <c r="D2747" s="13">
        <v>8000</v>
      </c>
      <c r="E2747" s="13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19">
        <f t="shared" si="252"/>
        <v>21.887499999999999</v>
      </c>
      <c r="P2747" s="11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3.2" x14ac:dyDescent="0.3">
      <c r="A2748" s="7">
        <v>2746</v>
      </c>
      <c r="B2748" s="8" t="s">
        <v>2746</v>
      </c>
      <c r="C2748" s="8" t="s">
        <v>6856</v>
      </c>
      <c r="D2748" s="13">
        <v>3000</v>
      </c>
      <c r="E2748" s="13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19">
        <f t="shared" si="252"/>
        <v>26.700000000000003</v>
      </c>
      <c r="P2748" s="11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3.2" x14ac:dyDescent="0.3">
      <c r="A2749" s="7">
        <v>2747</v>
      </c>
      <c r="B2749" s="8" t="s">
        <v>2747</v>
      </c>
      <c r="C2749" s="8" t="s">
        <v>6857</v>
      </c>
      <c r="D2749" s="13">
        <v>500</v>
      </c>
      <c r="E2749" s="13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19">
        <f t="shared" si="252"/>
        <v>28.000000000000004</v>
      </c>
      <c r="P2749" s="11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28.8" x14ac:dyDescent="0.3">
      <c r="A2750" s="7">
        <v>2748</v>
      </c>
      <c r="B2750" s="8" t="s">
        <v>2748</v>
      </c>
      <c r="C2750" s="8" t="s">
        <v>6858</v>
      </c>
      <c r="D2750" s="13">
        <v>5000</v>
      </c>
      <c r="E2750" s="13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19">
        <f t="shared" si="252"/>
        <v>1.06</v>
      </c>
      <c r="P2750" s="11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28.8" x14ac:dyDescent="0.3">
      <c r="A2751" s="7">
        <v>2749</v>
      </c>
      <c r="B2751" s="8" t="s">
        <v>2749</v>
      </c>
      <c r="C2751" s="8" t="s">
        <v>6859</v>
      </c>
      <c r="D2751" s="13">
        <v>10000</v>
      </c>
      <c r="E2751" s="13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19">
        <f t="shared" si="252"/>
        <v>1.0999999999999999</v>
      </c>
      <c r="P2751" s="11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3.2" x14ac:dyDescent="0.3">
      <c r="A2752" s="7">
        <v>2750</v>
      </c>
      <c r="B2752" s="8" t="s">
        <v>2750</v>
      </c>
      <c r="C2752" s="8" t="s">
        <v>6860</v>
      </c>
      <c r="D2752" s="13">
        <v>1999</v>
      </c>
      <c r="E2752" s="13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19">
        <f t="shared" si="252"/>
        <v>0</v>
      </c>
      <c r="P2752" s="11" t="e">
        <f t="shared" si="253"/>
        <v>#DIV/0!</v>
      </c>
      <c r="Q2752" s="7" t="str">
        <f t="shared" si="254"/>
        <v>publishing</v>
      </c>
      <c r="R2752" s="7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3.2" x14ac:dyDescent="0.3">
      <c r="A2753" s="7">
        <v>2751</v>
      </c>
      <c r="B2753" s="8" t="s">
        <v>2751</v>
      </c>
      <c r="C2753" s="8" t="s">
        <v>6861</v>
      </c>
      <c r="D2753" s="13">
        <v>3274</v>
      </c>
      <c r="E2753" s="13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19">
        <f t="shared" si="252"/>
        <v>0</v>
      </c>
      <c r="P2753" s="11" t="e">
        <f t="shared" si="253"/>
        <v>#DIV/0!</v>
      </c>
      <c r="Q2753" s="7" t="str">
        <f t="shared" si="254"/>
        <v>publishing</v>
      </c>
      <c r="R2753" s="7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3.2" x14ac:dyDescent="0.3">
      <c r="A2754" s="7">
        <v>2752</v>
      </c>
      <c r="B2754" s="8" t="s">
        <v>2752</v>
      </c>
      <c r="C2754" s="8" t="s">
        <v>6862</v>
      </c>
      <c r="D2754" s="13">
        <v>4800</v>
      </c>
      <c r="E2754" s="13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19">
        <f t="shared" si="252"/>
        <v>11.458333333333332</v>
      </c>
      <c r="P2754" s="11">
        <f t="shared" si="253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3.2" x14ac:dyDescent="0.3">
      <c r="A2755" s="7">
        <v>2753</v>
      </c>
      <c r="B2755" s="8" t="s">
        <v>2753</v>
      </c>
      <c r="C2755" s="8" t="s">
        <v>6863</v>
      </c>
      <c r="D2755" s="13">
        <v>2000</v>
      </c>
      <c r="E2755" s="13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19">
        <f t="shared" ref="O2755:O2818" si="258">E2755/D2755*100</f>
        <v>19</v>
      </c>
      <c r="P2755" s="11">
        <f t="shared" ref="P2755:P2818" si="259">E2755/L2755</f>
        <v>47.5</v>
      </c>
      <c r="Q2755" s="7" t="str">
        <f t="shared" ref="Q2755:Q2818" si="260">LEFT(N2755, SEARCH("/",N2755,1)-1)</f>
        <v>publishing</v>
      </c>
      <c r="R2755" s="7" t="str">
        <f t="shared" ref="R2755:R2818" si="261">RIGHT(N2755,LEN(N2755)-SEARCH("/",N2755,1))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3.2" x14ac:dyDescent="0.3">
      <c r="A2756" s="7">
        <v>2754</v>
      </c>
      <c r="B2756" s="8" t="s">
        <v>2754</v>
      </c>
      <c r="C2756" s="8" t="s">
        <v>6864</v>
      </c>
      <c r="D2756" s="13">
        <v>10000</v>
      </c>
      <c r="E2756" s="13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19">
        <f t="shared" si="258"/>
        <v>0</v>
      </c>
      <c r="P2756" s="11" t="e">
        <f t="shared" si="259"/>
        <v>#DIV/0!</v>
      </c>
      <c r="Q2756" s="7" t="str">
        <f t="shared" si="260"/>
        <v>publishing</v>
      </c>
      <c r="R2756" s="7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28.8" x14ac:dyDescent="0.3">
      <c r="A2757" s="7">
        <v>2755</v>
      </c>
      <c r="B2757" s="8" t="s">
        <v>2755</v>
      </c>
      <c r="C2757" s="8" t="s">
        <v>6865</v>
      </c>
      <c r="D2757" s="13">
        <v>500</v>
      </c>
      <c r="E2757" s="13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19">
        <f t="shared" si="258"/>
        <v>52</v>
      </c>
      <c r="P2757" s="11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3.2" x14ac:dyDescent="0.3">
      <c r="A2758" s="7">
        <v>2756</v>
      </c>
      <c r="B2758" s="8" t="s">
        <v>2756</v>
      </c>
      <c r="C2758" s="8" t="s">
        <v>6866</v>
      </c>
      <c r="D2758" s="13">
        <v>10000</v>
      </c>
      <c r="E2758" s="13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19">
        <f t="shared" si="258"/>
        <v>10.48</v>
      </c>
      <c r="P2758" s="11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28.8" x14ac:dyDescent="0.3">
      <c r="A2759" s="7">
        <v>2757</v>
      </c>
      <c r="B2759" s="8" t="s">
        <v>2757</v>
      </c>
      <c r="C2759" s="8" t="s">
        <v>6867</v>
      </c>
      <c r="D2759" s="13">
        <v>1500</v>
      </c>
      <c r="E2759" s="13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19">
        <f t="shared" si="258"/>
        <v>0.66666666666666674</v>
      </c>
      <c r="P2759" s="11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43.2" x14ac:dyDescent="0.3">
      <c r="A2760" s="7">
        <v>2758</v>
      </c>
      <c r="B2760" s="8" t="s">
        <v>2758</v>
      </c>
      <c r="C2760" s="8" t="s">
        <v>6868</v>
      </c>
      <c r="D2760" s="13">
        <v>2000</v>
      </c>
      <c r="E2760" s="13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19">
        <f t="shared" si="258"/>
        <v>11.700000000000001</v>
      </c>
      <c r="P2760" s="11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3.2" x14ac:dyDescent="0.3">
      <c r="A2761" s="7">
        <v>2759</v>
      </c>
      <c r="B2761" s="8" t="s">
        <v>2759</v>
      </c>
      <c r="C2761" s="8" t="s">
        <v>6869</v>
      </c>
      <c r="D2761" s="13">
        <v>1000</v>
      </c>
      <c r="E2761" s="13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19">
        <f t="shared" si="258"/>
        <v>10.5</v>
      </c>
      <c r="P2761" s="11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3.2" x14ac:dyDescent="0.3">
      <c r="A2762" s="7">
        <v>2760</v>
      </c>
      <c r="B2762" s="8" t="s">
        <v>2760</v>
      </c>
      <c r="C2762" s="8" t="s">
        <v>6870</v>
      </c>
      <c r="D2762" s="13">
        <v>5000</v>
      </c>
      <c r="E2762" s="13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19">
        <f t="shared" si="258"/>
        <v>0</v>
      </c>
      <c r="P2762" s="11" t="e">
        <f t="shared" si="259"/>
        <v>#DIV/0!</v>
      </c>
      <c r="Q2762" s="7" t="str">
        <f t="shared" si="260"/>
        <v>publishing</v>
      </c>
      <c r="R2762" s="7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8.8" x14ac:dyDescent="0.3">
      <c r="A2763" s="7">
        <v>2761</v>
      </c>
      <c r="B2763" s="8" t="s">
        <v>2761</v>
      </c>
      <c r="C2763" s="8" t="s">
        <v>6871</v>
      </c>
      <c r="D2763" s="13">
        <v>5000</v>
      </c>
      <c r="E2763" s="13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19">
        <f t="shared" si="258"/>
        <v>0.72</v>
      </c>
      <c r="P2763" s="11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3.2" x14ac:dyDescent="0.3">
      <c r="A2764" s="7">
        <v>2762</v>
      </c>
      <c r="B2764" s="8" t="s">
        <v>2762</v>
      </c>
      <c r="C2764" s="8" t="s">
        <v>6872</v>
      </c>
      <c r="D2764" s="13">
        <v>3250</v>
      </c>
      <c r="E2764" s="13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19">
        <f t="shared" si="258"/>
        <v>0.76923076923076927</v>
      </c>
      <c r="P2764" s="11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28.8" x14ac:dyDescent="0.3">
      <c r="A2765" s="7">
        <v>2763</v>
      </c>
      <c r="B2765" s="8" t="s">
        <v>2763</v>
      </c>
      <c r="C2765" s="8" t="s">
        <v>6873</v>
      </c>
      <c r="D2765" s="13">
        <v>39400</v>
      </c>
      <c r="E2765" s="13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19">
        <f t="shared" si="258"/>
        <v>0.22842639593908631</v>
      </c>
      <c r="P2765" s="11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3.2" x14ac:dyDescent="0.3">
      <c r="A2766" s="7">
        <v>2764</v>
      </c>
      <c r="B2766" s="8" t="s">
        <v>2764</v>
      </c>
      <c r="C2766" s="8" t="s">
        <v>6874</v>
      </c>
      <c r="D2766" s="13">
        <v>4000</v>
      </c>
      <c r="E2766" s="13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19">
        <f t="shared" si="258"/>
        <v>1.125</v>
      </c>
      <c r="P2766" s="11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3.2" x14ac:dyDescent="0.3">
      <c r="A2767" s="7">
        <v>2765</v>
      </c>
      <c r="B2767" s="8" t="s">
        <v>2765</v>
      </c>
      <c r="C2767" s="8" t="s">
        <v>6875</v>
      </c>
      <c r="D2767" s="13">
        <v>4000</v>
      </c>
      <c r="E2767" s="13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19">
        <f t="shared" si="258"/>
        <v>0</v>
      </c>
      <c r="P2767" s="11" t="e">
        <f t="shared" si="259"/>
        <v>#DIV/0!</v>
      </c>
      <c r="Q2767" s="7" t="str">
        <f t="shared" si="260"/>
        <v>publishing</v>
      </c>
      <c r="R2767" s="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3.2" x14ac:dyDescent="0.3">
      <c r="A2768" s="7">
        <v>2766</v>
      </c>
      <c r="B2768" s="8" t="s">
        <v>2766</v>
      </c>
      <c r="C2768" s="8" t="s">
        <v>6876</v>
      </c>
      <c r="D2768" s="13">
        <v>5000</v>
      </c>
      <c r="E2768" s="13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19">
        <f t="shared" si="258"/>
        <v>2</v>
      </c>
      <c r="P2768" s="11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3.2" x14ac:dyDescent="0.3">
      <c r="A2769" s="7">
        <v>2767</v>
      </c>
      <c r="B2769" s="8" t="s">
        <v>2767</v>
      </c>
      <c r="C2769" s="8" t="s">
        <v>6877</v>
      </c>
      <c r="D2769" s="13">
        <v>4000</v>
      </c>
      <c r="E2769" s="13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19">
        <f t="shared" si="258"/>
        <v>0.85000000000000009</v>
      </c>
      <c r="P2769" s="11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3.2" x14ac:dyDescent="0.3">
      <c r="A2770" s="7">
        <v>2768</v>
      </c>
      <c r="B2770" s="8" t="s">
        <v>2768</v>
      </c>
      <c r="C2770" s="8" t="s">
        <v>6878</v>
      </c>
      <c r="D2770" s="13">
        <v>7000</v>
      </c>
      <c r="E2770" s="13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19">
        <f t="shared" si="258"/>
        <v>14.314285714285715</v>
      </c>
      <c r="P2770" s="11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3.2" x14ac:dyDescent="0.3">
      <c r="A2771" s="7">
        <v>2769</v>
      </c>
      <c r="B2771" s="8" t="s">
        <v>2769</v>
      </c>
      <c r="C2771" s="8" t="s">
        <v>6879</v>
      </c>
      <c r="D2771" s="13">
        <v>800</v>
      </c>
      <c r="E2771" s="13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19">
        <f t="shared" si="258"/>
        <v>0.25</v>
      </c>
      <c r="P2771" s="11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3.2" x14ac:dyDescent="0.3">
      <c r="A2772" s="7">
        <v>2770</v>
      </c>
      <c r="B2772" s="8" t="s">
        <v>2770</v>
      </c>
      <c r="C2772" s="8" t="s">
        <v>6880</v>
      </c>
      <c r="D2772" s="13">
        <v>20000</v>
      </c>
      <c r="E2772" s="13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19">
        <f t="shared" si="258"/>
        <v>10.411249999999999</v>
      </c>
      <c r="P2772" s="11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3.2" x14ac:dyDescent="0.3">
      <c r="A2773" s="7">
        <v>2771</v>
      </c>
      <c r="B2773" s="8" t="s">
        <v>2771</v>
      </c>
      <c r="C2773" s="8" t="s">
        <v>6881</v>
      </c>
      <c r="D2773" s="13">
        <v>19980</v>
      </c>
      <c r="E2773" s="13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19">
        <f t="shared" si="258"/>
        <v>0</v>
      </c>
      <c r="P2773" s="11" t="e">
        <f t="shared" si="259"/>
        <v>#DIV/0!</v>
      </c>
      <c r="Q2773" s="7" t="str">
        <f t="shared" si="260"/>
        <v>publishing</v>
      </c>
      <c r="R2773" s="7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3.2" x14ac:dyDescent="0.3">
      <c r="A2774" s="7">
        <v>2772</v>
      </c>
      <c r="B2774" s="8" t="s">
        <v>2772</v>
      </c>
      <c r="C2774" s="8" t="s">
        <v>6882</v>
      </c>
      <c r="D2774" s="13">
        <v>8000</v>
      </c>
      <c r="E2774" s="13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19">
        <f t="shared" si="258"/>
        <v>0</v>
      </c>
      <c r="P2774" s="11" t="e">
        <f t="shared" si="259"/>
        <v>#DIV/0!</v>
      </c>
      <c r="Q2774" s="7" t="str">
        <f t="shared" si="260"/>
        <v>publishing</v>
      </c>
      <c r="R2774" s="7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3.2" x14ac:dyDescent="0.3">
      <c r="A2775" s="7">
        <v>2773</v>
      </c>
      <c r="B2775" s="8" t="s">
        <v>2773</v>
      </c>
      <c r="C2775" s="8" t="s">
        <v>6883</v>
      </c>
      <c r="D2775" s="13">
        <v>530</v>
      </c>
      <c r="E2775" s="13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19">
        <f t="shared" si="258"/>
        <v>0.18867924528301888</v>
      </c>
      <c r="P2775" s="11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3.2" x14ac:dyDescent="0.3">
      <c r="A2776" s="7">
        <v>2774</v>
      </c>
      <c r="B2776" s="8" t="s">
        <v>2774</v>
      </c>
      <c r="C2776" s="8" t="s">
        <v>6884</v>
      </c>
      <c r="D2776" s="13">
        <v>4000</v>
      </c>
      <c r="E2776" s="13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19">
        <f t="shared" si="258"/>
        <v>14.249999999999998</v>
      </c>
      <c r="P2776" s="11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3.2" x14ac:dyDescent="0.3">
      <c r="A2777" s="7">
        <v>2775</v>
      </c>
      <c r="B2777" s="8" t="s">
        <v>2775</v>
      </c>
      <c r="C2777" s="8" t="s">
        <v>6885</v>
      </c>
      <c r="D2777" s="13">
        <v>5000</v>
      </c>
      <c r="E2777" s="13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19">
        <f t="shared" si="258"/>
        <v>3</v>
      </c>
      <c r="P2777" s="11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43.2" x14ac:dyDescent="0.3">
      <c r="A2778" s="7">
        <v>2776</v>
      </c>
      <c r="B2778" s="8" t="s">
        <v>2776</v>
      </c>
      <c r="C2778" s="8" t="s">
        <v>6886</v>
      </c>
      <c r="D2778" s="13">
        <v>21000</v>
      </c>
      <c r="E2778" s="13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19">
        <f t="shared" si="258"/>
        <v>7.8809523809523814</v>
      </c>
      <c r="P2778" s="11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3.2" x14ac:dyDescent="0.3">
      <c r="A2779" s="7">
        <v>2777</v>
      </c>
      <c r="B2779" s="8" t="s">
        <v>2777</v>
      </c>
      <c r="C2779" s="8" t="s">
        <v>6887</v>
      </c>
      <c r="D2779" s="13">
        <v>3000</v>
      </c>
      <c r="E2779" s="13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19">
        <f t="shared" si="258"/>
        <v>0.33333333333333337</v>
      </c>
      <c r="P2779" s="11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57.6" x14ac:dyDescent="0.3">
      <c r="A2780" s="7">
        <v>2778</v>
      </c>
      <c r="B2780" s="8" t="s">
        <v>2778</v>
      </c>
      <c r="C2780" s="8" t="s">
        <v>6888</v>
      </c>
      <c r="D2780" s="13">
        <v>5500</v>
      </c>
      <c r="E2780" s="13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19">
        <f t="shared" si="258"/>
        <v>25.545454545454543</v>
      </c>
      <c r="P2780" s="11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3.2" x14ac:dyDescent="0.3">
      <c r="A2781" s="7">
        <v>2779</v>
      </c>
      <c r="B2781" s="8" t="s">
        <v>2779</v>
      </c>
      <c r="C2781" s="8" t="s">
        <v>6889</v>
      </c>
      <c r="D2781" s="13">
        <v>2500</v>
      </c>
      <c r="E2781" s="13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19">
        <f t="shared" si="258"/>
        <v>2.12</v>
      </c>
      <c r="P2781" s="11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8.8" x14ac:dyDescent="0.3">
      <c r="A2782" s="7">
        <v>2780</v>
      </c>
      <c r="B2782" s="8" t="s">
        <v>2780</v>
      </c>
      <c r="C2782" s="8" t="s">
        <v>6890</v>
      </c>
      <c r="D2782" s="13">
        <v>100000</v>
      </c>
      <c r="E2782" s="13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19">
        <f t="shared" si="258"/>
        <v>0</v>
      </c>
      <c r="P2782" s="11" t="e">
        <f t="shared" si="259"/>
        <v>#DIV/0!</v>
      </c>
      <c r="Q2782" s="7" t="str">
        <f t="shared" si="260"/>
        <v>publishing</v>
      </c>
      <c r="R2782" s="7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28.8" x14ac:dyDescent="0.3">
      <c r="A2783" s="7">
        <v>2781</v>
      </c>
      <c r="B2783" s="8" t="s">
        <v>2781</v>
      </c>
      <c r="C2783" s="8" t="s">
        <v>6891</v>
      </c>
      <c r="D2783" s="13">
        <v>1250</v>
      </c>
      <c r="E2783" s="13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19">
        <f t="shared" si="258"/>
        <v>105.28</v>
      </c>
      <c r="P2783" s="11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8.8" x14ac:dyDescent="0.3">
      <c r="A2784" s="7">
        <v>2782</v>
      </c>
      <c r="B2784" s="8" t="s">
        <v>2782</v>
      </c>
      <c r="C2784" s="8" t="s">
        <v>6892</v>
      </c>
      <c r="D2784" s="13">
        <v>1000</v>
      </c>
      <c r="E2784" s="13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19">
        <f t="shared" si="258"/>
        <v>120</v>
      </c>
      <c r="P2784" s="11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3.2" x14ac:dyDescent="0.3">
      <c r="A2785" s="7">
        <v>2783</v>
      </c>
      <c r="B2785" s="8" t="s">
        <v>2783</v>
      </c>
      <c r="C2785" s="8" t="s">
        <v>6893</v>
      </c>
      <c r="D2785" s="13">
        <v>1000</v>
      </c>
      <c r="E2785" s="13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19">
        <f t="shared" si="258"/>
        <v>114.5</v>
      </c>
      <c r="P2785" s="11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3.2" x14ac:dyDescent="0.3">
      <c r="A2786" s="7">
        <v>2784</v>
      </c>
      <c r="B2786" s="8" t="s">
        <v>2784</v>
      </c>
      <c r="C2786" s="8" t="s">
        <v>6894</v>
      </c>
      <c r="D2786" s="13">
        <v>6000</v>
      </c>
      <c r="E2786" s="13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19">
        <f t="shared" si="258"/>
        <v>119</v>
      </c>
      <c r="P2786" s="11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3.2" x14ac:dyDescent="0.3">
      <c r="A2787" s="7">
        <v>2785</v>
      </c>
      <c r="B2787" s="8" t="s">
        <v>2785</v>
      </c>
      <c r="C2787" s="8" t="s">
        <v>6895</v>
      </c>
      <c r="D2787" s="13">
        <v>5000</v>
      </c>
      <c r="E2787" s="13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19">
        <f t="shared" si="258"/>
        <v>104.67999999999999</v>
      </c>
      <c r="P2787" s="11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28.8" x14ac:dyDescent="0.3">
      <c r="A2788" s="7">
        <v>2786</v>
      </c>
      <c r="B2788" s="8" t="s">
        <v>2786</v>
      </c>
      <c r="C2788" s="8" t="s">
        <v>6896</v>
      </c>
      <c r="D2788" s="13">
        <v>2500</v>
      </c>
      <c r="E2788" s="13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19">
        <f t="shared" si="258"/>
        <v>117.83999999999999</v>
      </c>
      <c r="P2788" s="11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3.2" x14ac:dyDescent="0.3">
      <c r="A2789" s="7">
        <v>2787</v>
      </c>
      <c r="B2789" s="8" t="s">
        <v>2787</v>
      </c>
      <c r="C2789" s="8" t="s">
        <v>6897</v>
      </c>
      <c r="D2789" s="13">
        <v>1000</v>
      </c>
      <c r="E2789" s="13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19">
        <f t="shared" si="258"/>
        <v>119.7</v>
      </c>
      <c r="P2789" s="11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3.2" x14ac:dyDescent="0.3">
      <c r="A2790" s="7">
        <v>2788</v>
      </c>
      <c r="B2790" s="8" t="s">
        <v>2788</v>
      </c>
      <c r="C2790" s="8" t="s">
        <v>6898</v>
      </c>
      <c r="D2790" s="13">
        <v>2000</v>
      </c>
      <c r="E2790" s="13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19">
        <f t="shared" si="258"/>
        <v>102.49999999999999</v>
      </c>
      <c r="P2790" s="11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28.8" x14ac:dyDescent="0.3">
      <c r="A2791" s="7">
        <v>2789</v>
      </c>
      <c r="B2791" s="8" t="s">
        <v>2789</v>
      </c>
      <c r="C2791" s="8" t="s">
        <v>6899</v>
      </c>
      <c r="D2791" s="13">
        <v>3000</v>
      </c>
      <c r="E2791" s="13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19">
        <f t="shared" si="258"/>
        <v>101.16666666666667</v>
      </c>
      <c r="P2791" s="11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3.2" x14ac:dyDescent="0.3">
      <c r="A2792" s="7">
        <v>2790</v>
      </c>
      <c r="B2792" s="8" t="s">
        <v>2790</v>
      </c>
      <c r="C2792" s="8" t="s">
        <v>6900</v>
      </c>
      <c r="D2792" s="13">
        <v>3000</v>
      </c>
      <c r="E2792" s="13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19">
        <f t="shared" si="258"/>
        <v>105.33333333333333</v>
      </c>
      <c r="P2792" s="11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3.2" x14ac:dyDescent="0.3">
      <c r="A2793" s="7">
        <v>2791</v>
      </c>
      <c r="B2793" s="8" t="s">
        <v>2791</v>
      </c>
      <c r="C2793" s="8" t="s">
        <v>6901</v>
      </c>
      <c r="D2793" s="13">
        <v>2000</v>
      </c>
      <c r="E2793" s="13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19">
        <f t="shared" si="258"/>
        <v>102.49999999999999</v>
      </c>
      <c r="P2793" s="11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3.2" x14ac:dyDescent="0.3">
      <c r="A2794" s="7">
        <v>2792</v>
      </c>
      <c r="B2794" s="8" t="s">
        <v>2792</v>
      </c>
      <c r="C2794" s="8" t="s">
        <v>6902</v>
      </c>
      <c r="D2794" s="13">
        <v>2000</v>
      </c>
      <c r="E2794" s="13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19">
        <f t="shared" si="258"/>
        <v>107.60000000000001</v>
      </c>
      <c r="P2794" s="11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57.6" x14ac:dyDescent="0.3">
      <c r="A2795" s="7">
        <v>2793</v>
      </c>
      <c r="B2795" s="8" t="s">
        <v>2793</v>
      </c>
      <c r="C2795" s="8" t="s">
        <v>6903</v>
      </c>
      <c r="D2795" s="13">
        <v>10000</v>
      </c>
      <c r="E2795" s="13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19">
        <f t="shared" si="258"/>
        <v>110.5675</v>
      </c>
      <c r="P2795" s="11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43.2" x14ac:dyDescent="0.3">
      <c r="A2796" s="7">
        <v>2794</v>
      </c>
      <c r="B2796" s="8" t="s">
        <v>2794</v>
      </c>
      <c r="C2796" s="8" t="s">
        <v>6904</v>
      </c>
      <c r="D2796" s="13">
        <v>50</v>
      </c>
      <c r="E2796" s="13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19">
        <f t="shared" si="258"/>
        <v>150</v>
      </c>
      <c r="P2796" s="11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3.2" x14ac:dyDescent="0.3">
      <c r="A2797" s="7">
        <v>2795</v>
      </c>
      <c r="B2797" s="8" t="s">
        <v>2795</v>
      </c>
      <c r="C2797" s="8" t="s">
        <v>6905</v>
      </c>
      <c r="D2797" s="13">
        <v>700</v>
      </c>
      <c r="E2797" s="13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19">
        <f t="shared" si="258"/>
        <v>104.28571428571429</v>
      </c>
      <c r="P2797" s="11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3.2" x14ac:dyDescent="0.3">
      <c r="A2798" s="7">
        <v>2796</v>
      </c>
      <c r="B2798" s="8" t="s">
        <v>2796</v>
      </c>
      <c r="C2798" s="8" t="s">
        <v>6906</v>
      </c>
      <c r="D2798" s="13">
        <v>800</v>
      </c>
      <c r="E2798" s="13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19">
        <f t="shared" si="258"/>
        <v>115.5</v>
      </c>
      <c r="P2798" s="11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3.2" x14ac:dyDescent="0.3">
      <c r="A2799" s="7">
        <v>2797</v>
      </c>
      <c r="B2799" s="8" t="s">
        <v>2797</v>
      </c>
      <c r="C2799" s="8" t="s">
        <v>6907</v>
      </c>
      <c r="D2799" s="13">
        <v>8000</v>
      </c>
      <c r="E2799" s="13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19">
        <f t="shared" si="258"/>
        <v>102.64512500000001</v>
      </c>
      <c r="P2799" s="11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3.2" x14ac:dyDescent="0.3">
      <c r="A2800" s="7">
        <v>2798</v>
      </c>
      <c r="B2800" s="8" t="s">
        <v>2798</v>
      </c>
      <c r="C2800" s="8" t="s">
        <v>6908</v>
      </c>
      <c r="D2800" s="13">
        <v>5000</v>
      </c>
      <c r="E2800" s="13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19">
        <f t="shared" si="258"/>
        <v>101.4</v>
      </c>
      <c r="P2800" s="11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3.2" x14ac:dyDescent="0.3">
      <c r="A2801" s="7">
        <v>2799</v>
      </c>
      <c r="B2801" s="8" t="s">
        <v>2799</v>
      </c>
      <c r="C2801" s="8" t="s">
        <v>6909</v>
      </c>
      <c r="D2801" s="13">
        <v>5000</v>
      </c>
      <c r="E2801" s="13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19">
        <f t="shared" si="258"/>
        <v>116.6348</v>
      </c>
      <c r="P2801" s="11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3.2" x14ac:dyDescent="0.3">
      <c r="A2802" s="7">
        <v>2800</v>
      </c>
      <c r="B2802" s="8" t="s">
        <v>2800</v>
      </c>
      <c r="C2802" s="8" t="s">
        <v>6910</v>
      </c>
      <c r="D2802" s="13">
        <v>1000</v>
      </c>
      <c r="E2802" s="13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19">
        <f t="shared" si="258"/>
        <v>133</v>
      </c>
      <c r="P2802" s="11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3.2" x14ac:dyDescent="0.3">
      <c r="A2803" s="7">
        <v>2801</v>
      </c>
      <c r="B2803" s="8" t="s">
        <v>2801</v>
      </c>
      <c r="C2803" s="8" t="s">
        <v>6911</v>
      </c>
      <c r="D2803" s="13">
        <v>500</v>
      </c>
      <c r="E2803" s="13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19">
        <f t="shared" si="258"/>
        <v>133.20000000000002</v>
      </c>
      <c r="P2803" s="11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3.2" x14ac:dyDescent="0.3">
      <c r="A2804" s="7">
        <v>2802</v>
      </c>
      <c r="B2804" s="8" t="s">
        <v>2802</v>
      </c>
      <c r="C2804" s="8" t="s">
        <v>6912</v>
      </c>
      <c r="D2804" s="13">
        <v>3000</v>
      </c>
      <c r="E2804" s="13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19">
        <f t="shared" si="258"/>
        <v>101.83333333333333</v>
      </c>
      <c r="P2804" s="11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3.2" x14ac:dyDescent="0.3">
      <c r="A2805" s="7">
        <v>2803</v>
      </c>
      <c r="B2805" s="8" t="s">
        <v>2803</v>
      </c>
      <c r="C2805" s="8" t="s">
        <v>6913</v>
      </c>
      <c r="D2805" s="13">
        <v>10000</v>
      </c>
      <c r="E2805" s="13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19">
        <f t="shared" si="258"/>
        <v>127.95</v>
      </c>
      <c r="P2805" s="11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3.2" x14ac:dyDescent="0.3">
      <c r="A2806" s="7">
        <v>2804</v>
      </c>
      <c r="B2806" s="8" t="s">
        <v>2804</v>
      </c>
      <c r="C2806" s="8" t="s">
        <v>6914</v>
      </c>
      <c r="D2806" s="13">
        <v>1000</v>
      </c>
      <c r="E2806" s="13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19">
        <f t="shared" si="258"/>
        <v>114.99999999999999</v>
      </c>
      <c r="P2806" s="11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57.6" x14ac:dyDescent="0.3">
      <c r="A2807" s="7">
        <v>2805</v>
      </c>
      <c r="B2807" s="8" t="s">
        <v>2805</v>
      </c>
      <c r="C2807" s="8" t="s">
        <v>6915</v>
      </c>
      <c r="D2807" s="13">
        <v>400</v>
      </c>
      <c r="E2807" s="13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19">
        <f t="shared" si="258"/>
        <v>110.00000000000001</v>
      </c>
      <c r="P2807" s="11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3.2" x14ac:dyDescent="0.3">
      <c r="A2808" s="7">
        <v>2806</v>
      </c>
      <c r="B2808" s="8" t="s">
        <v>2806</v>
      </c>
      <c r="C2808" s="8" t="s">
        <v>6916</v>
      </c>
      <c r="D2808" s="13">
        <v>3000</v>
      </c>
      <c r="E2808" s="13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19">
        <f t="shared" si="258"/>
        <v>112.1</v>
      </c>
      <c r="P2808" s="11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x14ac:dyDescent="0.3">
      <c r="A2809" s="7">
        <v>2807</v>
      </c>
      <c r="B2809" s="8" t="s">
        <v>2807</v>
      </c>
      <c r="C2809" s="8" t="s">
        <v>6917</v>
      </c>
      <c r="D2809" s="13">
        <v>5000</v>
      </c>
      <c r="E2809" s="13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19">
        <f t="shared" si="258"/>
        <v>126</v>
      </c>
      <c r="P2809" s="11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3.2" x14ac:dyDescent="0.3">
      <c r="A2810" s="7">
        <v>2808</v>
      </c>
      <c r="B2810" s="8" t="s">
        <v>2808</v>
      </c>
      <c r="C2810" s="8" t="s">
        <v>6918</v>
      </c>
      <c r="D2810" s="13">
        <v>4500</v>
      </c>
      <c r="E2810" s="13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19">
        <f t="shared" si="258"/>
        <v>100.24444444444444</v>
      </c>
      <c r="P2810" s="11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3.2" x14ac:dyDescent="0.3">
      <c r="A2811" s="7">
        <v>2809</v>
      </c>
      <c r="B2811" s="8" t="s">
        <v>2809</v>
      </c>
      <c r="C2811" s="8" t="s">
        <v>6919</v>
      </c>
      <c r="D2811" s="13">
        <v>2500</v>
      </c>
      <c r="E2811" s="13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19">
        <f t="shared" si="258"/>
        <v>102.4</v>
      </c>
      <c r="P2811" s="11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3.2" x14ac:dyDescent="0.3">
      <c r="A2812" s="7">
        <v>2810</v>
      </c>
      <c r="B2812" s="8" t="s">
        <v>2810</v>
      </c>
      <c r="C2812" s="8" t="s">
        <v>6920</v>
      </c>
      <c r="D2812" s="13">
        <v>2500</v>
      </c>
      <c r="E2812" s="13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19">
        <f t="shared" si="258"/>
        <v>108.2</v>
      </c>
      <c r="P2812" s="11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3.2" x14ac:dyDescent="0.3">
      <c r="A2813" s="7">
        <v>2811</v>
      </c>
      <c r="B2813" s="8" t="s">
        <v>2811</v>
      </c>
      <c r="C2813" s="8" t="s">
        <v>6921</v>
      </c>
      <c r="D2813" s="13">
        <v>10000</v>
      </c>
      <c r="E2813" s="13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19">
        <f t="shared" si="258"/>
        <v>100.27</v>
      </c>
      <c r="P2813" s="11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3.2" x14ac:dyDescent="0.3">
      <c r="A2814" s="7">
        <v>2812</v>
      </c>
      <c r="B2814" s="8" t="s">
        <v>2812</v>
      </c>
      <c r="C2814" s="8" t="s">
        <v>6922</v>
      </c>
      <c r="D2814" s="13">
        <v>5000</v>
      </c>
      <c r="E2814" s="13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19">
        <f t="shared" si="258"/>
        <v>113.3</v>
      </c>
      <c r="P2814" s="11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3.2" x14ac:dyDescent="0.3">
      <c r="A2815" s="7">
        <v>2813</v>
      </c>
      <c r="B2815" s="8" t="s">
        <v>2813</v>
      </c>
      <c r="C2815" s="8" t="s">
        <v>6923</v>
      </c>
      <c r="D2815" s="13">
        <v>2800</v>
      </c>
      <c r="E2815" s="13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19">
        <f t="shared" si="258"/>
        <v>127.57571428571428</v>
      </c>
      <c r="P2815" s="11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3.2" x14ac:dyDescent="0.3">
      <c r="A2816" s="7">
        <v>2814</v>
      </c>
      <c r="B2816" s="8" t="s">
        <v>2814</v>
      </c>
      <c r="C2816" s="8" t="s">
        <v>6924</v>
      </c>
      <c r="D2816" s="13">
        <v>1500</v>
      </c>
      <c r="E2816" s="13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19">
        <f t="shared" si="258"/>
        <v>107.73333333333332</v>
      </c>
      <c r="P2816" s="11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3.2" x14ac:dyDescent="0.3">
      <c r="A2817" s="7">
        <v>2815</v>
      </c>
      <c r="B2817" s="8" t="s">
        <v>2815</v>
      </c>
      <c r="C2817" s="8" t="s">
        <v>6925</v>
      </c>
      <c r="D2817" s="13">
        <v>250</v>
      </c>
      <c r="E2817" s="13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19">
        <f t="shared" si="258"/>
        <v>242</v>
      </c>
      <c r="P2817" s="11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3.2" x14ac:dyDescent="0.3">
      <c r="A2818" s="7">
        <v>2816</v>
      </c>
      <c r="B2818" s="8" t="s">
        <v>2816</v>
      </c>
      <c r="C2818" s="8" t="s">
        <v>6926</v>
      </c>
      <c r="D2818" s="13">
        <v>3000</v>
      </c>
      <c r="E2818" s="13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19">
        <f t="shared" si="258"/>
        <v>141.56666666666666</v>
      </c>
      <c r="P2818" s="11">
        <f t="shared" si="259"/>
        <v>25.130177514792898</v>
      </c>
      <c r="Q2818" s="7" t="str">
        <f t="shared" si="260"/>
        <v>theater</v>
      </c>
      <c r="R2818" s="7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3.2" x14ac:dyDescent="0.3">
      <c r="A2819" s="7">
        <v>2817</v>
      </c>
      <c r="B2819" s="8" t="s">
        <v>2817</v>
      </c>
      <c r="C2819" s="8" t="s">
        <v>6927</v>
      </c>
      <c r="D2819" s="13">
        <v>600</v>
      </c>
      <c r="E2819" s="13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19">
        <f t="shared" ref="O2819:O2882" si="264">E2819/D2819*100</f>
        <v>130</v>
      </c>
      <c r="P2819" s="11">
        <f t="shared" ref="P2819:P2882" si="265">E2819/L2819</f>
        <v>23.636363636363637</v>
      </c>
      <c r="Q2819" s="7" t="str">
        <f t="shared" ref="Q2819:Q2882" si="266">LEFT(N2819, SEARCH("/",N2819,1)-1)</f>
        <v>theater</v>
      </c>
      <c r="R2819" s="7" t="str">
        <f t="shared" ref="R2819:R2882" si="267">RIGHT(N2819,LEN(N2819)-SEARCH("/",N2819,1))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3.2" x14ac:dyDescent="0.3">
      <c r="A2820" s="7">
        <v>2818</v>
      </c>
      <c r="B2820" s="8" t="s">
        <v>2818</v>
      </c>
      <c r="C2820" s="8" t="s">
        <v>6928</v>
      </c>
      <c r="D2820" s="13">
        <v>10000</v>
      </c>
      <c r="E2820" s="13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19">
        <f t="shared" si="264"/>
        <v>106.03</v>
      </c>
      <c r="P2820" s="11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3.2" x14ac:dyDescent="0.3">
      <c r="A2821" s="7">
        <v>2819</v>
      </c>
      <c r="B2821" s="8" t="s">
        <v>2819</v>
      </c>
      <c r="C2821" s="8" t="s">
        <v>6929</v>
      </c>
      <c r="D2821" s="13">
        <v>5000</v>
      </c>
      <c r="E2821" s="13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19">
        <f t="shared" si="264"/>
        <v>104.80000000000001</v>
      </c>
      <c r="P2821" s="11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3.2" x14ac:dyDescent="0.3">
      <c r="A2822" s="7">
        <v>2820</v>
      </c>
      <c r="B2822" s="8" t="s">
        <v>2820</v>
      </c>
      <c r="C2822" s="8" t="s">
        <v>6930</v>
      </c>
      <c r="D2822" s="13">
        <v>200</v>
      </c>
      <c r="E2822" s="13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19">
        <f t="shared" si="264"/>
        <v>136</v>
      </c>
      <c r="P2822" s="11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43.2" x14ac:dyDescent="0.3">
      <c r="A2823" s="7">
        <v>2821</v>
      </c>
      <c r="B2823" s="8" t="s">
        <v>2821</v>
      </c>
      <c r="C2823" s="8" t="s">
        <v>6931</v>
      </c>
      <c r="D2823" s="13">
        <v>1000</v>
      </c>
      <c r="E2823" s="13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19">
        <f t="shared" si="264"/>
        <v>100</v>
      </c>
      <c r="P2823" s="11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43.2" x14ac:dyDescent="0.3">
      <c r="A2824" s="7">
        <v>2822</v>
      </c>
      <c r="B2824" s="8" t="s">
        <v>2822</v>
      </c>
      <c r="C2824" s="8" t="s">
        <v>6932</v>
      </c>
      <c r="D2824" s="13">
        <v>6000</v>
      </c>
      <c r="E2824" s="13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19">
        <f t="shared" si="264"/>
        <v>100</v>
      </c>
      <c r="P2824" s="11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43.2" x14ac:dyDescent="0.3">
      <c r="A2825" s="7">
        <v>2823</v>
      </c>
      <c r="B2825" s="8" t="s">
        <v>2823</v>
      </c>
      <c r="C2825" s="8" t="s">
        <v>6933</v>
      </c>
      <c r="D2825" s="13">
        <v>100</v>
      </c>
      <c r="E2825" s="13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19">
        <f t="shared" si="264"/>
        <v>124</v>
      </c>
      <c r="P2825" s="11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28.8" x14ac:dyDescent="0.3">
      <c r="A2826" s="7">
        <v>2824</v>
      </c>
      <c r="B2826" s="8" t="s">
        <v>2824</v>
      </c>
      <c r="C2826" s="8" t="s">
        <v>6934</v>
      </c>
      <c r="D2826" s="13">
        <v>650</v>
      </c>
      <c r="E2826" s="13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19">
        <f t="shared" si="264"/>
        <v>116.92307692307693</v>
      </c>
      <c r="P2826" s="11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43.2" x14ac:dyDescent="0.3">
      <c r="A2827" s="7">
        <v>2825</v>
      </c>
      <c r="B2827" s="8" t="s">
        <v>2825</v>
      </c>
      <c r="C2827" s="8" t="s">
        <v>6935</v>
      </c>
      <c r="D2827" s="13">
        <v>3000</v>
      </c>
      <c r="E2827" s="13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19">
        <f t="shared" si="264"/>
        <v>103.33333333333334</v>
      </c>
      <c r="P2827" s="11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43.2" x14ac:dyDescent="0.3">
      <c r="A2828" s="7">
        <v>2826</v>
      </c>
      <c r="B2828" s="8" t="s">
        <v>2826</v>
      </c>
      <c r="C2828" s="8" t="s">
        <v>6936</v>
      </c>
      <c r="D2828" s="13">
        <v>2000</v>
      </c>
      <c r="E2828" s="13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19">
        <f t="shared" si="264"/>
        <v>107.74999999999999</v>
      </c>
      <c r="P2828" s="11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43.2" x14ac:dyDescent="0.3">
      <c r="A2829" s="7">
        <v>2827</v>
      </c>
      <c r="B2829" s="8" t="s">
        <v>2827</v>
      </c>
      <c r="C2829" s="8" t="s">
        <v>6937</v>
      </c>
      <c r="D2829" s="13">
        <v>2000</v>
      </c>
      <c r="E2829" s="13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19">
        <f t="shared" si="264"/>
        <v>120.24999999999999</v>
      </c>
      <c r="P2829" s="11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3.2" x14ac:dyDescent="0.3">
      <c r="A2830" s="7">
        <v>2828</v>
      </c>
      <c r="B2830" s="8" t="s">
        <v>2828</v>
      </c>
      <c r="C2830" s="8" t="s">
        <v>6938</v>
      </c>
      <c r="D2830" s="13">
        <v>9500</v>
      </c>
      <c r="E2830" s="13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19">
        <f t="shared" si="264"/>
        <v>100.37894736842105</v>
      </c>
      <c r="P2830" s="11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3.2" x14ac:dyDescent="0.3">
      <c r="A2831" s="7">
        <v>2829</v>
      </c>
      <c r="B2831" s="8" t="s">
        <v>2829</v>
      </c>
      <c r="C2831" s="8" t="s">
        <v>6939</v>
      </c>
      <c r="D2831" s="13">
        <v>2500</v>
      </c>
      <c r="E2831" s="13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19">
        <f t="shared" si="264"/>
        <v>106.52</v>
      </c>
      <c r="P2831" s="11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28.8" x14ac:dyDescent="0.3">
      <c r="A2832" s="7">
        <v>2830</v>
      </c>
      <c r="B2832" s="8" t="s">
        <v>2830</v>
      </c>
      <c r="C2832" s="8" t="s">
        <v>6940</v>
      </c>
      <c r="D2832" s="13">
        <v>3000</v>
      </c>
      <c r="E2832" s="13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19">
        <f t="shared" si="264"/>
        <v>100</v>
      </c>
      <c r="P2832" s="11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28.8" x14ac:dyDescent="0.3">
      <c r="A2833" s="7">
        <v>2831</v>
      </c>
      <c r="B2833" s="8" t="s">
        <v>2831</v>
      </c>
      <c r="C2833" s="8" t="s">
        <v>6941</v>
      </c>
      <c r="D2833" s="13">
        <v>3000</v>
      </c>
      <c r="E2833" s="13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19">
        <f t="shared" si="264"/>
        <v>110.66666666666667</v>
      </c>
      <c r="P2833" s="11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3.2" x14ac:dyDescent="0.3">
      <c r="A2834" s="7">
        <v>2832</v>
      </c>
      <c r="B2834" s="8" t="s">
        <v>2832</v>
      </c>
      <c r="C2834" s="8" t="s">
        <v>6942</v>
      </c>
      <c r="D2834" s="13">
        <v>2500</v>
      </c>
      <c r="E2834" s="13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19">
        <f t="shared" si="264"/>
        <v>114.71959999999999</v>
      </c>
      <c r="P2834" s="11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3">
      <c r="A2835" s="7">
        <v>2833</v>
      </c>
      <c r="B2835" s="8" t="s">
        <v>2833</v>
      </c>
      <c r="C2835" s="8" t="s">
        <v>6943</v>
      </c>
      <c r="D2835" s="13">
        <v>2700</v>
      </c>
      <c r="E2835" s="13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19">
        <f t="shared" si="264"/>
        <v>108.25925925925925</v>
      </c>
      <c r="P2835" s="11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3.2" x14ac:dyDescent="0.3">
      <c r="A2836" s="7">
        <v>2834</v>
      </c>
      <c r="B2836" s="8" t="s">
        <v>2834</v>
      </c>
      <c r="C2836" s="8" t="s">
        <v>6944</v>
      </c>
      <c r="D2836" s="13">
        <v>800</v>
      </c>
      <c r="E2836" s="13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19">
        <f t="shared" si="264"/>
        <v>170</v>
      </c>
      <c r="P2836" s="11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3.2" x14ac:dyDescent="0.3">
      <c r="A2837" s="7">
        <v>2835</v>
      </c>
      <c r="B2837" s="8" t="s">
        <v>2835</v>
      </c>
      <c r="C2837" s="8" t="s">
        <v>6945</v>
      </c>
      <c r="D2837" s="13">
        <v>1000</v>
      </c>
      <c r="E2837" s="13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19">
        <f t="shared" si="264"/>
        <v>187.09899999999999</v>
      </c>
      <c r="P2837" s="11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43.2" x14ac:dyDescent="0.3">
      <c r="A2838" s="7">
        <v>2836</v>
      </c>
      <c r="B2838" s="8" t="s">
        <v>2836</v>
      </c>
      <c r="C2838" s="8" t="s">
        <v>6946</v>
      </c>
      <c r="D2838" s="13">
        <v>450</v>
      </c>
      <c r="E2838" s="13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19">
        <f t="shared" si="264"/>
        <v>107.77777777777777</v>
      </c>
      <c r="P2838" s="11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57.6" x14ac:dyDescent="0.3">
      <c r="A2839" s="7">
        <v>2837</v>
      </c>
      <c r="B2839" s="8" t="s">
        <v>2837</v>
      </c>
      <c r="C2839" s="8" t="s">
        <v>6947</v>
      </c>
      <c r="D2839" s="13">
        <v>850</v>
      </c>
      <c r="E2839" s="13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19">
        <f t="shared" si="264"/>
        <v>100</v>
      </c>
      <c r="P2839" s="11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3.2" x14ac:dyDescent="0.3">
      <c r="A2840" s="7">
        <v>2838</v>
      </c>
      <c r="B2840" s="8" t="s">
        <v>2838</v>
      </c>
      <c r="C2840" s="8" t="s">
        <v>6948</v>
      </c>
      <c r="D2840" s="13">
        <v>2000</v>
      </c>
      <c r="E2840" s="13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19">
        <f t="shared" si="264"/>
        <v>120.24999999999999</v>
      </c>
      <c r="P2840" s="11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3.2" x14ac:dyDescent="0.3">
      <c r="A2841" s="7">
        <v>2839</v>
      </c>
      <c r="B2841" s="8" t="s">
        <v>2839</v>
      </c>
      <c r="C2841" s="8" t="s">
        <v>6949</v>
      </c>
      <c r="D2841" s="13">
        <v>3500</v>
      </c>
      <c r="E2841" s="13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19">
        <f t="shared" si="264"/>
        <v>111.42857142857143</v>
      </c>
      <c r="P2841" s="11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43.2" x14ac:dyDescent="0.3">
      <c r="A2842" s="7">
        <v>2840</v>
      </c>
      <c r="B2842" s="8" t="s">
        <v>2840</v>
      </c>
      <c r="C2842" s="8" t="s">
        <v>6950</v>
      </c>
      <c r="D2842" s="13">
        <v>2500</v>
      </c>
      <c r="E2842" s="13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19">
        <f t="shared" si="264"/>
        <v>104</v>
      </c>
      <c r="P2842" s="11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3.2" x14ac:dyDescent="0.3">
      <c r="A2843" s="7">
        <v>2841</v>
      </c>
      <c r="B2843" s="8" t="s">
        <v>2841</v>
      </c>
      <c r="C2843" s="8" t="s">
        <v>6951</v>
      </c>
      <c r="D2843" s="13">
        <v>1000</v>
      </c>
      <c r="E2843" s="13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19">
        <f t="shared" si="264"/>
        <v>1</v>
      </c>
      <c r="P2843" s="11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3.2" x14ac:dyDescent="0.3">
      <c r="A2844" s="7">
        <v>2842</v>
      </c>
      <c r="B2844" s="8" t="s">
        <v>2842</v>
      </c>
      <c r="C2844" s="8" t="s">
        <v>6952</v>
      </c>
      <c r="D2844" s="13">
        <v>1500</v>
      </c>
      <c r="E2844" s="13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19">
        <f t="shared" si="264"/>
        <v>0</v>
      </c>
      <c r="P2844" s="11" t="e">
        <f t="shared" si="265"/>
        <v>#DIV/0!</v>
      </c>
      <c r="Q2844" s="7" t="str">
        <f t="shared" si="266"/>
        <v>theater</v>
      </c>
      <c r="R2844" s="7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3.2" x14ac:dyDescent="0.3">
      <c r="A2845" s="7">
        <v>2843</v>
      </c>
      <c r="B2845" s="8" t="s">
        <v>2843</v>
      </c>
      <c r="C2845" s="8" t="s">
        <v>6953</v>
      </c>
      <c r="D2845" s="13">
        <v>1200</v>
      </c>
      <c r="E2845" s="13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19">
        <f t="shared" si="264"/>
        <v>0</v>
      </c>
      <c r="P2845" s="11" t="e">
        <f t="shared" si="265"/>
        <v>#DIV/0!</v>
      </c>
      <c r="Q2845" s="7" t="str">
        <f t="shared" si="266"/>
        <v>theater</v>
      </c>
      <c r="R2845" s="7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3.2" x14ac:dyDescent="0.3">
      <c r="A2846" s="7">
        <v>2844</v>
      </c>
      <c r="B2846" s="8" t="s">
        <v>2844</v>
      </c>
      <c r="C2846" s="8" t="s">
        <v>6954</v>
      </c>
      <c r="D2846" s="13">
        <v>550</v>
      </c>
      <c r="E2846" s="13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19">
        <f t="shared" si="264"/>
        <v>5.4545454545454541</v>
      </c>
      <c r="P2846" s="11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3.2" x14ac:dyDescent="0.3">
      <c r="A2847" s="7">
        <v>2845</v>
      </c>
      <c r="B2847" s="8" t="s">
        <v>2845</v>
      </c>
      <c r="C2847" s="8" t="s">
        <v>6955</v>
      </c>
      <c r="D2847" s="13">
        <v>7500</v>
      </c>
      <c r="E2847" s="13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19">
        <f t="shared" si="264"/>
        <v>31.546666666666667</v>
      </c>
      <c r="P2847" s="11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43.2" x14ac:dyDescent="0.3">
      <c r="A2848" s="7">
        <v>2846</v>
      </c>
      <c r="B2848" s="8" t="s">
        <v>2846</v>
      </c>
      <c r="C2848" s="8" t="s">
        <v>6956</v>
      </c>
      <c r="D2848" s="13">
        <v>8000</v>
      </c>
      <c r="E2848" s="13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19">
        <f t="shared" si="264"/>
        <v>0</v>
      </c>
      <c r="P2848" s="11" t="e">
        <f t="shared" si="265"/>
        <v>#DIV/0!</v>
      </c>
      <c r="Q2848" s="7" t="str">
        <f t="shared" si="266"/>
        <v>theater</v>
      </c>
      <c r="R2848" s="7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3.2" x14ac:dyDescent="0.3">
      <c r="A2849" s="7">
        <v>2847</v>
      </c>
      <c r="B2849" s="8" t="s">
        <v>2847</v>
      </c>
      <c r="C2849" s="8" t="s">
        <v>6957</v>
      </c>
      <c r="D2849" s="13">
        <v>2000</v>
      </c>
      <c r="E2849" s="13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19">
        <f t="shared" si="264"/>
        <v>0</v>
      </c>
      <c r="P2849" s="11" t="e">
        <f t="shared" si="265"/>
        <v>#DIV/0!</v>
      </c>
      <c r="Q2849" s="7" t="str">
        <f t="shared" si="266"/>
        <v>theater</v>
      </c>
      <c r="R2849" s="7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43.2" x14ac:dyDescent="0.3">
      <c r="A2850" s="7">
        <v>2848</v>
      </c>
      <c r="B2850" s="8" t="s">
        <v>2848</v>
      </c>
      <c r="C2850" s="8" t="s">
        <v>6958</v>
      </c>
      <c r="D2850" s="13">
        <v>35000</v>
      </c>
      <c r="E2850" s="13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19">
        <f t="shared" si="264"/>
        <v>0.2</v>
      </c>
      <c r="P2850" s="11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3.2" x14ac:dyDescent="0.3">
      <c r="A2851" s="7">
        <v>2849</v>
      </c>
      <c r="B2851" s="8" t="s">
        <v>2849</v>
      </c>
      <c r="C2851" s="8" t="s">
        <v>6959</v>
      </c>
      <c r="D2851" s="13">
        <v>500</v>
      </c>
      <c r="E2851" s="13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19">
        <f t="shared" si="264"/>
        <v>1</v>
      </c>
      <c r="P2851" s="11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3.2" x14ac:dyDescent="0.3">
      <c r="A2852" s="7">
        <v>2850</v>
      </c>
      <c r="B2852" s="8" t="s">
        <v>2850</v>
      </c>
      <c r="C2852" s="8" t="s">
        <v>6960</v>
      </c>
      <c r="D2852" s="13">
        <v>8000</v>
      </c>
      <c r="E2852" s="13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19">
        <f t="shared" si="264"/>
        <v>3.8875000000000002</v>
      </c>
      <c r="P2852" s="11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3.2" x14ac:dyDescent="0.3">
      <c r="A2853" s="7">
        <v>2851</v>
      </c>
      <c r="B2853" s="8" t="s">
        <v>2851</v>
      </c>
      <c r="C2853" s="8" t="s">
        <v>6961</v>
      </c>
      <c r="D2853" s="13">
        <v>4500</v>
      </c>
      <c r="E2853" s="13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19">
        <f t="shared" si="264"/>
        <v>0</v>
      </c>
      <c r="P2853" s="11" t="e">
        <f t="shared" si="265"/>
        <v>#DIV/0!</v>
      </c>
      <c r="Q2853" s="7" t="str">
        <f t="shared" si="266"/>
        <v>theater</v>
      </c>
      <c r="R2853" s="7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3.2" x14ac:dyDescent="0.3">
      <c r="A2854" s="7">
        <v>2852</v>
      </c>
      <c r="B2854" s="8" t="s">
        <v>2852</v>
      </c>
      <c r="C2854" s="8" t="s">
        <v>6962</v>
      </c>
      <c r="D2854" s="13">
        <v>5000</v>
      </c>
      <c r="E2854" s="13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19">
        <f t="shared" si="264"/>
        <v>1.9</v>
      </c>
      <c r="P2854" s="11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3.2" x14ac:dyDescent="0.3">
      <c r="A2855" s="7">
        <v>2853</v>
      </c>
      <c r="B2855" s="8" t="s">
        <v>2853</v>
      </c>
      <c r="C2855" s="8" t="s">
        <v>6963</v>
      </c>
      <c r="D2855" s="13">
        <v>9500</v>
      </c>
      <c r="E2855" s="13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19">
        <f t="shared" si="264"/>
        <v>0</v>
      </c>
      <c r="P2855" s="11" t="e">
        <f t="shared" si="265"/>
        <v>#DIV/0!</v>
      </c>
      <c r="Q2855" s="7" t="str">
        <f t="shared" si="266"/>
        <v>theater</v>
      </c>
      <c r="R2855" s="7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3.2" x14ac:dyDescent="0.3">
      <c r="A2856" s="7">
        <v>2854</v>
      </c>
      <c r="B2856" s="8" t="s">
        <v>2854</v>
      </c>
      <c r="C2856" s="8" t="s">
        <v>6964</v>
      </c>
      <c r="D2856" s="13">
        <v>1000</v>
      </c>
      <c r="E2856" s="13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19">
        <f t="shared" si="264"/>
        <v>41.699999999999996</v>
      </c>
      <c r="P2856" s="11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43.2" x14ac:dyDescent="0.3">
      <c r="A2857" s="7">
        <v>2855</v>
      </c>
      <c r="B2857" s="8" t="s">
        <v>2855</v>
      </c>
      <c r="C2857" s="8" t="s">
        <v>6965</v>
      </c>
      <c r="D2857" s="13">
        <v>600</v>
      </c>
      <c r="E2857" s="13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19">
        <f t="shared" si="264"/>
        <v>50</v>
      </c>
      <c r="P2857" s="11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3.2" x14ac:dyDescent="0.3">
      <c r="A2858" s="7">
        <v>2856</v>
      </c>
      <c r="B2858" s="8" t="s">
        <v>2856</v>
      </c>
      <c r="C2858" s="8" t="s">
        <v>6966</v>
      </c>
      <c r="D2858" s="13">
        <v>3000</v>
      </c>
      <c r="E2858" s="13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19">
        <f t="shared" si="264"/>
        <v>4.8666666666666663</v>
      </c>
      <c r="P2858" s="11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57.6" x14ac:dyDescent="0.3">
      <c r="A2859" s="7">
        <v>2857</v>
      </c>
      <c r="B2859" s="8" t="s">
        <v>2857</v>
      </c>
      <c r="C2859" s="8" t="s">
        <v>6967</v>
      </c>
      <c r="D2859" s="13">
        <v>38000</v>
      </c>
      <c r="E2859" s="13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19">
        <f t="shared" si="264"/>
        <v>19.736842105263158</v>
      </c>
      <c r="P2859" s="11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3.2" x14ac:dyDescent="0.3">
      <c r="A2860" s="7">
        <v>2858</v>
      </c>
      <c r="B2860" s="8" t="s">
        <v>2858</v>
      </c>
      <c r="C2860" s="8" t="s">
        <v>6968</v>
      </c>
      <c r="D2860" s="13">
        <v>1000</v>
      </c>
      <c r="E2860" s="13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19">
        <f t="shared" si="264"/>
        <v>0</v>
      </c>
      <c r="P2860" s="11" t="e">
        <f t="shared" si="265"/>
        <v>#DIV/0!</v>
      </c>
      <c r="Q2860" s="7" t="str">
        <f t="shared" si="266"/>
        <v>theater</v>
      </c>
      <c r="R2860" s="7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28.8" x14ac:dyDescent="0.3">
      <c r="A2861" s="7">
        <v>2859</v>
      </c>
      <c r="B2861" s="8" t="s">
        <v>2859</v>
      </c>
      <c r="C2861" s="8" t="s">
        <v>6969</v>
      </c>
      <c r="D2861" s="13">
        <v>2000</v>
      </c>
      <c r="E2861" s="13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19">
        <f t="shared" si="264"/>
        <v>1.7500000000000002</v>
      </c>
      <c r="P2861" s="11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43.2" x14ac:dyDescent="0.3">
      <c r="A2862" s="7">
        <v>2860</v>
      </c>
      <c r="B2862" s="8" t="s">
        <v>2860</v>
      </c>
      <c r="C2862" s="8" t="s">
        <v>6970</v>
      </c>
      <c r="D2862" s="13">
        <v>4000</v>
      </c>
      <c r="E2862" s="13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19">
        <f t="shared" si="264"/>
        <v>6.65</v>
      </c>
      <c r="P2862" s="11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3.2" x14ac:dyDescent="0.3">
      <c r="A2863" s="7">
        <v>2861</v>
      </c>
      <c r="B2863" s="8" t="s">
        <v>2861</v>
      </c>
      <c r="C2863" s="8" t="s">
        <v>6971</v>
      </c>
      <c r="D2863" s="13">
        <v>250</v>
      </c>
      <c r="E2863" s="13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19">
        <f t="shared" si="264"/>
        <v>32</v>
      </c>
      <c r="P2863" s="11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3.2" x14ac:dyDescent="0.3">
      <c r="A2864" s="7">
        <v>2862</v>
      </c>
      <c r="B2864" s="8" t="s">
        <v>2862</v>
      </c>
      <c r="C2864" s="8" t="s">
        <v>6972</v>
      </c>
      <c r="D2864" s="13">
        <v>12700</v>
      </c>
      <c r="E2864" s="13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19">
        <f t="shared" si="264"/>
        <v>0.43307086614173229</v>
      </c>
      <c r="P2864" s="11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3.2" x14ac:dyDescent="0.3">
      <c r="A2865" s="7">
        <v>2863</v>
      </c>
      <c r="B2865" s="8" t="s">
        <v>2863</v>
      </c>
      <c r="C2865" s="8" t="s">
        <v>6973</v>
      </c>
      <c r="D2865" s="13">
        <v>50000</v>
      </c>
      <c r="E2865" s="13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19">
        <f t="shared" si="264"/>
        <v>0.04</v>
      </c>
      <c r="P2865" s="11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3">
      <c r="A2866" s="7">
        <v>2864</v>
      </c>
      <c r="B2866" s="8" t="s">
        <v>2864</v>
      </c>
      <c r="C2866" s="8" t="s">
        <v>6974</v>
      </c>
      <c r="D2866" s="13">
        <v>2500</v>
      </c>
      <c r="E2866" s="13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19">
        <f t="shared" si="264"/>
        <v>1.6</v>
      </c>
      <c r="P2866" s="11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3.2" x14ac:dyDescent="0.3">
      <c r="A2867" s="7">
        <v>2865</v>
      </c>
      <c r="B2867" s="8" t="s">
        <v>2865</v>
      </c>
      <c r="C2867" s="8" t="s">
        <v>6975</v>
      </c>
      <c r="D2867" s="13">
        <v>2888</v>
      </c>
      <c r="E2867" s="13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19">
        <f t="shared" si="264"/>
        <v>0</v>
      </c>
      <c r="P2867" s="11" t="e">
        <f t="shared" si="265"/>
        <v>#DIV/0!</v>
      </c>
      <c r="Q2867" s="7" t="str">
        <f t="shared" si="266"/>
        <v>theater</v>
      </c>
      <c r="R2867" s="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3.2" x14ac:dyDescent="0.3">
      <c r="A2868" s="7">
        <v>2866</v>
      </c>
      <c r="B2868" s="8" t="s">
        <v>2866</v>
      </c>
      <c r="C2868" s="8" t="s">
        <v>6976</v>
      </c>
      <c r="D2868" s="13">
        <v>5000</v>
      </c>
      <c r="E2868" s="13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19">
        <f t="shared" si="264"/>
        <v>0.89999999999999991</v>
      </c>
      <c r="P2868" s="11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43.2" x14ac:dyDescent="0.3">
      <c r="A2869" s="7">
        <v>2867</v>
      </c>
      <c r="B2869" s="8" t="s">
        <v>2867</v>
      </c>
      <c r="C2869" s="8" t="s">
        <v>6977</v>
      </c>
      <c r="D2869" s="13">
        <v>2500</v>
      </c>
      <c r="E2869" s="13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19">
        <f t="shared" si="264"/>
        <v>20.16</v>
      </c>
      <c r="P2869" s="11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43.2" x14ac:dyDescent="0.3">
      <c r="A2870" s="7">
        <v>2868</v>
      </c>
      <c r="B2870" s="8" t="s">
        <v>2868</v>
      </c>
      <c r="C2870" s="8" t="s">
        <v>6978</v>
      </c>
      <c r="D2870" s="13">
        <v>15000</v>
      </c>
      <c r="E2870" s="13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19">
        <f t="shared" si="264"/>
        <v>42.011733333333332</v>
      </c>
      <c r="P2870" s="11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43.2" x14ac:dyDescent="0.3">
      <c r="A2871" s="7">
        <v>2869</v>
      </c>
      <c r="B2871" s="8" t="s">
        <v>2869</v>
      </c>
      <c r="C2871" s="8" t="s">
        <v>6979</v>
      </c>
      <c r="D2871" s="13">
        <v>20000</v>
      </c>
      <c r="E2871" s="13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19">
        <f t="shared" si="264"/>
        <v>0.88500000000000001</v>
      </c>
      <c r="P2871" s="11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43.2" x14ac:dyDescent="0.3">
      <c r="A2872" s="7">
        <v>2870</v>
      </c>
      <c r="B2872" s="8" t="s">
        <v>2870</v>
      </c>
      <c r="C2872" s="8" t="s">
        <v>6980</v>
      </c>
      <c r="D2872" s="13">
        <v>5000</v>
      </c>
      <c r="E2872" s="13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19">
        <f t="shared" si="264"/>
        <v>15</v>
      </c>
      <c r="P2872" s="11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3.2" x14ac:dyDescent="0.3">
      <c r="A2873" s="7">
        <v>2871</v>
      </c>
      <c r="B2873" s="8" t="s">
        <v>2871</v>
      </c>
      <c r="C2873" s="8" t="s">
        <v>6981</v>
      </c>
      <c r="D2873" s="13">
        <v>10000</v>
      </c>
      <c r="E2873" s="13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19">
        <f t="shared" si="264"/>
        <v>4.67</v>
      </c>
      <c r="P2873" s="11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28.8" x14ac:dyDescent="0.3">
      <c r="A2874" s="7">
        <v>2872</v>
      </c>
      <c r="B2874" s="8" t="s">
        <v>2872</v>
      </c>
      <c r="C2874" s="8" t="s">
        <v>6982</v>
      </c>
      <c r="D2874" s="13">
        <v>3000</v>
      </c>
      <c r="E2874" s="13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19">
        <f t="shared" si="264"/>
        <v>0</v>
      </c>
      <c r="P2874" s="11" t="e">
        <f t="shared" si="265"/>
        <v>#DIV/0!</v>
      </c>
      <c r="Q2874" s="7" t="str">
        <f t="shared" si="266"/>
        <v>theater</v>
      </c>
      <c r="R2874" s="7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43.2" x14ac:dyDescent="0.3">
      <c r="A2875" s="7">
        <v>2873</v>
      </c>
      <c r="B2875" s="8" t="s">
        <v>2873</v>
      </c>
      <c r="C2875" s="8" t="s">
        <v>6983</v>
      </c>
      <c r="D2875" s="13">
        <v>2500</v>
      </c>
      <c r="E2875" s="13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19">
        <f t="shared" si="264"/>
        <v>38.119999999999997</v>
      </c>
      <c r="P2875" s="11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3.2" x14ac:dyDescent="0.3">
      <c r="A2876" s="7">
        <v>2874</v>
      </c>
      <c r="B2876" s="8" t="s">
        <v>2874</v>
      </c>
      <c r="C2876" s="8" t="s">
        <v>6984</v>
      </c>
      <c r="D2876" s="13">
        <v>5000</v>
      </c>
      <c r="E2876" s="13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19">
        <f t="shared" si="264"/>
        <v>5.42</v>
      </c>
      <c r="P2876" s="11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3.2" x14ac:dyDescent="0.3">
      <c r="A2877" s="7">
        <v>2875</v>
      </c>
      <c r="B2877" s="8" t="s">
        <v>2875</v>
      </c>
      <c r="C2877" s="8" t="s">
        <v>6985</v>
      </c>
      <c r="D2877" s="13">
        <v>20000</v>
      </c>
      <c r="E2877" s="13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19">
        <f t="shared" si="264"/>
        <v>3.4999999999999996E-2</v>
      </c>
      <c r="P2877" s="11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3.2" x14ac:dyDescent="0.3">
      <c r="A2878" s="7">
        <v>2876</v>
      </c>
      <c r="B2878" s="8" t="s">
        <v>2876</v>
      </c>
      <c r="C2878" s="8" t="s">
        <v>6986</v>
      </c>
      <c r="D2878" s="13">
        <v>150000</v>
      </c>
      <c r="E2878" s="13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19">
        <f t="shared" si="264"/>
        <v>0</v>
      </c>
      <c r="P2878" s="11" t="e">
        <f t="shared" si="265"/>
        <v>#DIV/0!</v>
      </c>
      <c r="Q2878" s="7" t="str">
        <f t="shared" si="266"/>
        <v>theater</v>
      </c>
      <c r="R2878" s="7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3.2" x14ac:dyDescent="0.3">
      <c r="A2879" s="7">
        <v>2877</v>
      </c>
      <c r="B2879" s="8" t="s">
        <v>2877</v>
      </c>
      <c r="C2879" s="8" t="s">
        <v>6987</v>
      </c>
      <c r="D2879" s="13">
        <v>6000</v>
      </c>
      <c r="E2879" s="13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19">
        <f t="shared" si="264"/>
        <v>10.833333333333334</v>
      </c>
      <c r="P2879" s="11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3.2" x14ac:dyDescent="0.3">
      <c r="A2880" s="7">
        <v>2878</v>
      </c>
      <c r="B2880" s="8" t="s">
        <v>2878</v>
      </c>
      <c r="C2880" s="8" t="s">
        <v>6988</v>
      </c>
      <c r="D2880" s="13">
        <v>3000</v>
      </c>
      <c r="E2880" s="13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19">
        <f t="shared" si="264"/>
        <v>2.1</v>
      </c>
      <c r="P2880" s="11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3.2" x14ac:dyDescent="0.3">
      <c r="A2881" s="7">
        <v>2879</v>
      </c>
      <c r="B2881" s="8" t="s">
        <v>2879</v>
      </c>
      <c r="C2881" s="8" t="s">
        <v>6989</v>
      </c>
      <c r="D2881" s="13">
        <v>11200</v>
      </c>
      <c r="E2881" s="13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19">
        <f t="shared" si="264"/>
        <v>0.2589285714285714</v>
      </c>
      <c r="P2881" s="11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3.2" x14ac:dyDescent="0.3">
      <c r="A2882" s="7">
        <v>2880</v>
      </c>
      <c r="B2882" s="8" t="s">
        <v>2880</v>
      </c>
      <c r="C2882" s="8" t="s">
        <v>6990</v>
      </c>
      <c r="D2882" s="13">
        <v>12000</v>
      </c>
      <c r="E2882" s="13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19">
        <f t="shared" si="264"/>
        <v>23.333333333333332</v>
      </c>
      <c r="P2882" s="11">
        <f t="shared" si="265"/>
        <v>96.551724137931032</v>
      </c>
      <c r="Q2882" s="7" t="str">
        <f t="shared" si="266"/>
        <v>theater</v>
      </c>
      <c r="R2882" s="7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3.2" x14ac:dyDescent="0.3">
      <c r="A2883" s="7">
        <v>2881</v>
      </c>
      <c r="B2883" s="8" t="s">
        <v>2881</v>
      </c>
      <c r="C2883" s="8" t="s">
        <v>6991</v>
      </c>
      <c r="D2883" s="13">
        <v>5500</v>
      </c>
      <c r="E2883" s="13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19">
        <f t="shared" ref="O2883:O2946" si="270">E2883/D2883*100</f>
        <v>0</v>
      </c>
      <c r="P2883" s="11" t="e">
        <f t="shared" ref="P2883:P2946" si="271">E2883/L2883</f>
        <v>#DIV/0!</v>
      </c>
      <c r="Q2883" s="7" t="str">
        <f t="shared" ref="Q2883:Q2946" si="272">LEFT(N2883, SEARCH("/",N2883,1)-1)</f>
        <v>theater</v>
      </c>
      <c r="R2883" s="7" t="str">
        <f t="shared" ref="R2883:R2946" si="273">RIGHT(N2883,LEN(N2883)-SEARCH("/",N2883,1))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3.2" x14ac:dyDescent="0.3">
      <c r="A2884" s="7">
        <v>2882</v>
      </c>
      <c r="B2884" s="8" t="s">
        <v>2882</v>
      </c>
      <c r="C2884" s="8" t="s">
        <v>6992</v>
      </c>
      <c r="D2884" s="13">
        <v>750</v>
      </c>
      <c r="E2884" s="13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19">
        <f t="shared" si="270"/>
        <v>33.6</v>
      </c>
      <c r="P2884" s="11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43.2" x14ac:dyDescent="0.3">
      <c r="A2885" s="7">
        <v>2883</v>
      </c>
      <c r="B2885" s="8" t="s">
        <v>2883</v>
      </c>
      <c r="C2885" s="8" t="s">
        <v>6993</v>
      </c>
      <c r="D2885" s="13">
        <v>10000</v>
      </c>
      <c r="E2885" s="13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19">
        <f t="shared" si="270"/>
        <v>19.079999999999998</v>
      </c>
      <c r="P2885" s="11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28.8" x14ac:dyDescent="0.3">
      <c r="A2886" s="7">
        <v>2884</v>
      </c>
      <c r="B2886" s="8" t="s">
        <v>2884</v>
      </c>
      <c r="C2886" s="8" t="s">
        <v>6994</v>
      </c>
      <c r="D2886" s="13">
        <v>45000</v>
      </c>
      <c r="E2886" s="13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19">
        <f t="shared" si="270"/>
        <v>0.41111111111111115</v>
      </c>
      <c r="P2886" s="11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28.8" x14ac:dyDescent="0.3">
      <c r="A2887" s="7">
        <v>2885</v>
      </c>
      <c r="B2887" s="8" t="s">
        <v>2885</v>
      </c>
      <c r="C2887" s="8" t="s">
        <v>6995</v>
      </c>
      <c r="D2887" s="13">
        <v>400</v>
      </c>
      <c r="E2887" s="13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19">
        <f t="shared" si="270"/>
        <v>32.5</v>
      </c>
      <c r="P2887" s="11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3.2" x14ac:dyDescent="0.3">
      <c r="A2888" s="7">
        <v>2886</v>
      </c>
      <c r="B2888" s="8" t="s">
        <v>2886</v>
      </c>
      <c r="C2888" s="8" t="s">
        <v>6996</v>
      </c>
      <c r="D2888" s="13">
        <v>200</v>
      </c>
      <c r="E2888" s="13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19">
        <f t="shared" si="270"/>
        <v>5</v>
      </c>
      <c r="P2888" s="11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3.2" x14ac:dyDescent="0.3">
      <c r="A2889" s="7">
        <v>2887</v>
      </c>
      <c r="B2889" s="8" t="s">
        <v>2887</v>
      </c>
      <c r="C2889" s="8" t="s">
        <v>6997</v>
      </c>
      <c r="D2889" s="13">
        <v>3000</v>
      </c>
      <c r="E2889" s="13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19">
        <f t="shared" si="270"/>
        <v>0.16666666666666669</v>
      </c>
      <c r="P2889" s="11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3.2" x14ac:dyDescent="0.3">
      <c r="A2890" s="7">
        <v>2888</v>
      </c>
      <c r="B2890" s="8" t="s">
        <v>2888</v>
      </c>
      <c r="C2890" s="8" t="s">
        <v>6998</v>
      </c>
      <c r="D2890" s="13">
        <v>30000</v>
      </c>
      <c r="E2890" s="13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19">
        <f t="shared" si="270"/>
        <v>0</v>
      </c>
      <c r="P2890" s="11" t="e">
        <f t="shared" si="271"/>
        <v>#DIV/0!</v>
      </c>
      <c r="Q2890" s="7" t="str">
        <f t="shared" si="272"/>
        <v>theater</v>
      </c>
      <c r="R2890" s="7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3.2" x14ac:dyDescent="0.3">
      <c r="A2891" s="7">
        <v>2889</v>
      </c>
      <c r="B2891" s="8" t="s">
        <v>2889</v>
      </c>
      <c r="C2891" s="8" t="s">
        <v>6999</v>
      </c>
      <c r="D2891" s="13">
        <v>3000</v>
      </c>
      <c r="E2891" s="13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19">
        <f t="shared" si="270"/>
        <v>38.066666666666663</v>
      </c>
      <c r="P2891" s="11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3.2" x14ac:dyDescent="0.3">
      <c r="A2892" s="7">
        <v>2890</v>
      </c>
      <c r="B2892" s="8" t="s">
        <v>2890</v>
      </c>
      <c r="C2892" s="8" t="s">
        <v>7000</v>
      </c>
      <c r="D2892" s="13">
        <v>2000</v>
      </c>
      <c r="E2892" s="13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19">
        <f t="shared" si="270"/>
        <v>1.05</v>
      </c>
      <c r="P2892" s="11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3.2" x14ac:dyDescent="0.3">
      <c r="A2893" s="7">
        <v>2891</v>
      </c>
      <c r="B2893" s="8" t="s">
        <v>2891</v>
      </c>
      <c r="C2893" s="8" t="s">
        <v>7001</v>
      </c>
      <c r="D2893" s="13">
        <v>10000</v>
      </c>
      <c r="E2893" s="13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19">
        <f t="shared" si="270"/>
        <v>2.73</v>
      </c>
      <c r="P2893" s="11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3.2" x14ac:dyDescent="0.3">
      <c r="A2894" s="7">
        <v>2892</v>
      </c>
      <c r="B2894" s="8" t="s">
        <v>2892</v>
      </c>
      <c r="C2894" s="8" t="s">
        <v>7002</v>
      </c>
      <c r="D2894" s="13">
        <v>5500</v>
      </c>
      <c r="E2894" s="13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19">
        <f t="shared" si="270"/>
        <v>9.0909090909090917</v>
      </c>
      <c r="P2894" s="11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x14ac:dyDescent="0.3">
      <c r="A2895" s="7">
        <v>2893</v>
      </c>
      <c r="B2895" s="8" t="s">
        <v>2893</v>
      </c>
      <c r="C2895" s="8" t="s">
        <v>7003</v>
      </c>
      <c r="D2895" s="13">
        <v>5000</v>
      </c>
      <c r="E2895" s="13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19">
        <f t="shared" si="270"/>
        <v>0.5</v>
      </c>
      <c r="P2895" s="11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28.8" x14ac:dyDescent="0.3">
      <c r="A2896" s="7">
        <v>2894</v>
      </c>
      <c r="B2896" s="8" t="s">
        <v>2894</v>
      </c>
      <c r="C2896" s="8" t="s">
        <v>7004</v>
      </c>
      <c r="D2896" s="13">
        <v>50000</v>
      </c>
      <c r="E2896" s="13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19">
        <f t="shared" si="270"/>
        <v>0</v>
      </c>
      <c r="P2896" s="11" t="e">
        <f t="shared" si="271"/>
        <v>#DIV/0!</v>
      </c>
      <c r="Q2896" s="7" t="str">
        <f t="shared" si="272"/>
        <v>theater</v>
      </c>
      <c r="R2896" s="7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3.2" x14ac:dyDescent="0.3">
      <c r="A2897" s="7">
        <v>2895</v>
      </c>
      <c r="B2897" s="8" t="s">
        <v>2895</v>
      </c>
      <c r="C2897" s="8" t="s">
        <v>7005</v>
      </c>
      <c r="D2897" s="13">
        <v>500</v>
      </c>
      <c r="E2897" s="13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19">
        <f t="shared" si="270"/>
        <v>4.5999999999999996</v>
      </c>
      <c r="P2897" s="11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3.2" x14ac:dyDescent="0.3">
      <c r="A2898" s="7">
        <v>2896</v>
      </c>
      <c r="B2898" s="8" t="s">
        <v>2896</v>
      </c>
      <c r="C2898" s="8" t="s">
        <v>7006</v>
      </c>
      <c r="D2898" s="13">
        <v>3000</v>
      </c>
      <c r="E2898" s="13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19">
        <f t="shared" si="270"/>
        <v>20.833333333333336</v>
      </c>
      <c r="P2898" s="11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3.2" x14ac:dyDescent="0.3">
      <c r="A2899" s="7">
        <v>2897</v>
      </c>
      <c r="B2899" s="8" t="s">
        <v>2897</v>
      </c>
      <c r="C2899" s="8" t="s">
        <v>7007</v>
      </c>
      <c r="D2899" s="13">
        <v>12000</v>
      </c>
      <c r="E2899" s="13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19">
        <f t="shared" si="270"/>
        <v>4.583333333333333</v>
      </c>
      <c r="P2899" s="11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3.2" x14ac:dyDescent="0.3">
      <c r="A2900" s="7">
        <v>2898</v>
      </c>
      <c r="B2900" s="8" t="s">
        <v>2898</v>
      </c>
      <c r="C2900" s="8" t="s">
        <v>7008</v>
      </c>
      <c r="D2900" s="13">
        <v>7500</v>
      </c>
      <c r="E2900" s="13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19">
        <f t="shared" si="270"/>
        <v>4.2133333333333338</v>
      </c>
      <c r="P2900" s="11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3.2" x14ac:dyDescent="0.3">
      <c r="A2901" s="7">
        <v>2899</v>
      </c>
      <c r="B2901" s="8" t="s">
        <v>2899</v>
      </c>
      <c r="C2901" s="8" t="s">
        <v>7009</v>
      </c>
      <c r="D2901" s="13">
        <v>10000</v>
      </c>
      <c r="E2901" s="13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19">
        <f t="shared" si="270"/>
        <v>0</v>
      </c>
      <c r="P2901" s="11" t="e">
        <f t="shared" si="271"/>
        <v>#DIV/0!</v>
      </c>
      <c r="Q2901" s="7" t="str">
        <f t="shared" si="272"/>
        <v>theater</v>
      </c>
      <c r="R2901" s="7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43.2" x14ac:dyDescent="0.3">
      <c r="A2902" s="7">
        <v>2900</v>
      </c>
      <c r="B2902" s="8" t="s">
        <v>2900</v>
      </c>
      <c r="C2902" s="8" t="s">
        <v>7010</v>
      </c>
      <c r="D2902" s="13">
        <v>5500</v>
      </c>
      <c r="E2902" s="13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19">
        <f t="shared" si="270"/>
        <v>61.909090909090914</v>
      </c>
      <c r="P2902" s="11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3.2" x14ac:dyDescent="0.3">
      <c r="A2903" s="7">
        <v>2901</v>
      </c>
      <c r="B2903" s="8" t="s">
        <v>2901</v>
      </c>
      <c r="C2903" s="8" t="s">
        <v>7011</v>
      </c>
      <c r="D2903" s="13">
        <v>750</v>
      </c>
      <c r="E2903" s="13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19">
        <f t="shared" si="270"/>
        <v>0.8</v>
      </c>
      <c r="P2903" s="11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28.8" x14ac:dyDescent="0.3">
      <c r="A2904" s="7">
        <v>2902</v>
      </c>
      <c r="B2904" s="8" t="s">
        <v>2902</v>
      </c>
      <c r="C2904" s="8" t="s">
        <v>7012</v>
      </c>
      <c r="D2904" s="13">
        <v>150000</v>
      </c>
      <c r="E2904" s="13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19">
        <f t="shared" si="270"/>
        <v>1.6666666666666666E-2</v>
      </c>
      <c r="P2904" s="11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3.2" x14ac:dyDescent="0.3">
      <c r="A2905" s="7">
        <v>2903</v>
      </c>
      <c r="B2905" s="8" t="s">
        <v>2903</v>
      </c>
      <c r="C2905" s="8" t="s">
        <v>7013</v>
      </c>
      <c r="D2905" s="13">
        <v>5000</v>
      </c>
      <c r="E2905" s="13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19">
        <f t="shared" si="270"/>
        <v>0.77999999999999992</v>
      </c>
      <c r="P2905" s="11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3.2" x14ac:dyDescent="0.3">
      <c r="A2906" s="7">
        <v>2904</v>
      </c>
      <c r="B2906" s="8" t="s">
        <v>2904</v>
      </c>
      <c r="C2906" s="8" t="s">
        <v>7014</v>
      </c>
      <c r="D2906" s="13">
        <v>1500</v>
      </c>
      <c r="E2906" s="13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19">
        <f t="shared" si="270"/>
        <v>5</v>
      </c>
      <c r="P2906" s="11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3.2" x14ac:dyDescent="0.3">
      <c r="A2907" s="7">
        <v>2905</v>
      </c>
      <c r="B2907" s="8" t="s">
        <v>2905</v>
      </c>
      <c r="C2907" s="8" t="s">
        <v>7015</v>
      </c>
      <c r="D2907" s="13">
        <v>3500</v>
      </c>
      <c r="E2907" s="13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19">
        <f t="shared" si="270"/>
        <v>17.771428571428572</v>
      </c>
      <c r="P2907" s="11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43.2" x14ac:dyDescent="0.3">
      <c r="A2908" s="7">
        <v>2906</v>
      </c>
      <c r="B2908" s="8" t="s">
        <v>2906</v>
      </c>
      <c r="C2908" s="8" t="s">
        <v>7016</v>
      </c>
      <c r="D2908" s="13">
        <v>6000</v>
      </c>
      <c r="E2908" s="13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19">
        <f t="shared" si="270"/>
        <v>9.4166666666666661</v>
      </c>
      <c r="P2908" s="11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3.2" x14ac:dyDescent="0.3">
      <c r="A2909" s="7">
        <v>2907</v>
      </c>
      <c r="B2909" s="8" t="s">
        <v>2907</v>
      </c>
      <c r="C2909" s="8" t="s">
        <v>7017</v>
      </c>
      <c r="D2909" s="13">
        <v>2500</v>
      </c>
      <c r="E2909" s="13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19">
        <f t="shared" si="270"/>
        <v>0.08</v>
      </c>
      <c r="P2909" s="11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57.6" x14ac:dyDescent="0.3">
      <c r="A2910" s="7">
        <v>2908</v>
      </c>
      <c r="B2910" s="8" t="s">
        <v>2908</v>
      </c>
      <c r="C2910" s="8" t="s">
        <v>7018</v>
      </c>
      <c r="D2910" s="13">
        <v>9600</v>
      </c>
      <c r="E2910" s="13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19">
        <f t="shared" si="270"/>
        <v>2.75</v>
      </c>
      <c r="P2910" s="11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3.2" x14ac:dyDescent="0.3">
      <c r="A2911" s="7">
        <v>2909</v>
      </c>
      <c r="B2911" s="8" t="s">
        <v>2909</v>
      </c>
      <c r="C2911" s="8" t="s">
        <v>7019</v>
      </c>
      <c r="D2911" s="13">
        <v>180000</v>
      </c>
      <c r="E2911" s="13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19">
        <f t="shared" si="270"/>
        <v>1.1111111111111112E-2</v>
      </c>
      <c r="P2911" s="11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3.2" x14ac:dyDescent="0.3">
      <c r="A2912" s="7">
        <v>2910</v>
      </c>
      <c r="B2912" s="8" t="s">
        <v>2910</v>
      </c>
      <c r="C2912" s="8" t="s">
        <v>7020</v>
      </c>
      <c r="D2912" s="13">
        <v>30000</v>
      </c>
      <c r="E2912" s="13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19">
        <f t="shared" si="270"/>
        <v>3.3333333333333335E-3</v>
      </c>
      <c r="P2912" s="11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43.2" x14ac:dyDescent="0.3">
      <c r="A2913" s="7">
        <v>2911</v>
      </c>
      <c r="B2913" s="8" t="s">
        <v>2911</v>
      </c>
      <c r="C2913" s="8" t="s">
        <v>7021</v>
      </c>
      <c r="D2913" s="13">
        <v>1800</v>
      </c>
      <c r="E2913" s="13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19">
        <f t="shared" si="270"/>
        <v>36.5</v>
      </c>
      <c r="P2913" s="11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3.2" x14ac:dyDescent="0.3">
      <c r="A2914" s="7">
        <v>2912</v>
      </c>
      <c r="B2914" s="8" t="s">
        <v>2912</v>
      </c>
      <c r="C2914" s="8" t="s">
        <v>7022</v>
      </c>
      <c r="D2914" s="13">
        <v>14440</v>
      </c>
      <c r="E2914" s="13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19">
        <f t="shared" si="270"/>
        <v>14.058171745152354</v>
      </c>
      <c r="P2914" s="11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3.2" x14ac:dyDescent="0.3">
      <c r="A2915" s="7">
        <v>2913</v>
      </c>
      <c r="B2915" s="8" t="s">
        <v>2913</v>
      </c>
      <c r="C2915" s="8" t="s">
        <v>7023</v>
      </c>
      <c r="D2915" s="13">
        <v>10000</v>
      </c>
      <c r="E2915" s="13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19">
        <f t="shared" si="270"/>
        <v>0.02</v>
      </c>
      <c r="P2915" s="11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28.8" x14ac:dyDescent="0.3">
      <c r="A2916" s="7">
        <v>2914</v>
      </c>
      <c r="B2916" s="8" t="s">
        <v>2914</v>
      </c>
      <c r="C2916" s="8" t="s">
        <v>7024</v>
      </c>
      <c r="D2916" s="13">
        <v>25000</v>
      </c>
      <c r="E2916" s="13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19">
        <f t="shared" si="270"/>
        <v>4.0000000000000001E-3</v>
      </c>
      <c r="P2916" s="11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3.2" x14ac:dyDescent="0.3">
      <c r="A2917" s="7">
        <v>2915</v>
      </c>
      <c r="B2917" s="8" t="s">
        <v>2915</v>
      </c>
      <c r="C2917" s="8" t="s">
        <v>7025</v>
      </c>
      <c r="D2917" s="13">
        <v>1000</v>
      </c>
      <c r="E2917" s="13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19">
        <f t="shared" si="270"/>
        <v>61.1</v>
      </c>
      <c r="P2917" s="11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28.8" x14ac:dyDescent="0.3">
      <c r="A2918" s="7">
        <v>2916</v>
      </c>
      <c r="B2918" s="8" t="s">
        <v>2916</v>
      </c>
      <c r="C2918" s="8" t="s">
        <v>7026</v>
      </c>
      <c r="D2918" s="13">
        <v>1850</v>
      </c>
      <c r="E2918" s="13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19">
        <f t="shared" si="270"/>
        <v>7.8378378378378386</v>
      </c>
      <c r="P2918" s="11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3.2" x14ac:dyDescent="0.3">
      <c r="A2919" s="7">
        <v>2917</v>
      </c>
      <c r="B2919" s="8" t="s">
        <v>2917</v>
      </c>
      <c r="C2919" s="8" t="s">
        <v>7027</v>
      </c>
      <c r="D2919" s="13">
        <v>2000</v>
      </c>
      <c r="E2919" s="13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19">
        <f t="shared" si="270"/>
        <v>21.85</v>
      </c>
      <c r="P2919" s="11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3.2" x14ac:dyDescent="0.3">
      <c r="A2920" s="7">
        <v>2918</v>
      </c>
      <c r="B2920" s="8" t="s">
        <v>2918</v>
      </c>
      <c r="C2920" s="8" t="s">
        <v>7028</v>
      </c>
      <c r="D2920" s="13">
        <v>5000</v>
      </c>
      <c r="E2920" s="13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19">
        <f t="shared" si="270"/>
        <v>27.24</v>
      </c>
      <c r="P2920" s="11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3.2" x14ac:dyDescent="0.3">
      <c r="A2921" s="7">
        <v>2919</v>
      </c>
      <c r="B2921" s="8" t="s">
        <v>2919</v>
      </c>
      <c r="C2921" s="8" t="s">
        <v>7029</v>
      </c>
      <c r="D2921" s="13">
        <v>600</v>
      </c>
      <c r="E2921" s="13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19">
        <f t="shared" si="270"/>
        <v>8.5</v>
      </c>
      <c r="P2921" s="11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3.2" x14ac:dyDescent="0.3">
      <c r="A2922" s="7">
        <v>2920</v>
      </c>
      <c r="B2922" s="8" t="s">
        <v>2920</v>
      </c>
      <c r="C2922" s="8" t="s">
        <v>7030</v>
      </c>
      <c r="D2922" s="13">
        <v>2500</v>
      </c>
      <c r="E2922" s="13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19">
        <f t="shared" si="270"/>
        <v>26.840000000000003</v>
      </c>
      <c r="P2922" s="11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28.8" x14ac:dyDescent="0.3">
      <c r="A2923" s="7">
        <v>2921</v>
      </c>
      <c r="B2923" s="8" t="s">
        <v>2921</v>
      </c>
      <c r="C2923" s="8" t="s">
        <v>7031</v>
      </c>
      <c r="D2923" s="13">
        <v>100</v>
      </c>
      <c r="E2923" s="13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19">
        <f t="shared" si="270"/>
        <v>129</v>
      </c>
      <c r="P2923" s="11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3.2" x14ac:dyDescent="0.3">
      <c r="A2924" s="7">
        <v>2922</v>
      </c>
      <c r="B2924" s="8" t="s">
        <v>2922</v>
      </c>
      <c r="C2924" s="8" t="s">
        <v>7032</v>
      </c>
      <c r="D2924" s="13">
        <v>500</v>
      </c>
      <c r="E2924" s="13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19">
        <f t="shared" si="270"/>
        <v>100</v>
      </c>
      <c r="P2924" s="11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3.2" x14ac:dyDescent="0.3">
      <c r="A2925" s="7">
        <v>2923</v>
      </c>
      <c r="B2925" s="8" t="s">
        <v>2923</v>
      </c>
      <c r="C2925" s="8" t="s">
        <v>7033</v>
      </c>
      <c r="D2925" s="13">
        <v>300</v>
      </c>
      <c r="E2925" s="13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19">
        <f t="shared" si="270"/>
        <v>100</v>
      </c>
      <c r="P2925" s="11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3.2" x14ac:dyDescent="0.3">
      <c r="A2926" s="7">
        <v>2924</v>
      </c>
      <c r="B2926" s="8" t="s">
        <v>2924</v>
      </c>
      <c r="C2926" s="8" t="s">
        <v>7034</v>
      </c>
      <c r="D2926" s="13">
        <v>25000</v>
      </c>
      <c r="E2926" s="13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19">
        <f t="shared" si="270"/>
        <v>103.2</v>
      </c>
      <c r="P2926" s="11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3.2" x14ac:dyDescent="0.3">
      <c r="A2927" s="7">
        <v>2925</v>
      </c>
      <c r="B2927" s="8" t="s">
        <v>2925</v>
      </c>
      <c r="C2927" s="8" t="s">
        <v>7035</v>
      </c>
      <c r="D2927" s="13">
        <v>45000</v>
      </c>
      <c r="E2927" s="13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19">
        <f t="shared" si="270"/>
        <v>102.44597777777777</v>
      </c>
      <c r="P2927" s="11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3.2" x14ac:dyDescent="0.3">
      <c r="A2928" s="7">
        <v>2926</v>
      </c>
      <c r="B2928" s="8" t="s">
        <v>2926</v>
      </c>
      <c r="C2928" s="8" t="s">
        <v>7036</v>
      </c>
      <c r="D2928" s="13">
        <v>3000</v>
      </c>
      <c r="E2928" s="13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19">
        <f t="shared" si="270"/>
        <v>125</v>
      </c>
      <c r="P2928" s="11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3.2" x14ac:dyDescent="0.3">
      <c r="A2929" s="7">
        <v>2927</v>
      </c>
      <c r="B2929" s="8" t="s">
        <v>2927</v>
      </c>
      <c r="C2929" s="8" t="s">
        <v>7037</v>
      </c>
      <c r="D2929" s="13">
        <v>1800</v>
      </c>
      <c r="E2929" s="13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19">
        <f t="shared" si="270"/>
        <v>130.83333333333334</v>
      </c>
      <c r="P2929" s="11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28.8" x14ac:dyDescent="0.3">
      <c r="A2930" s="7">
        <v>2928</v>
      </c>
      <c r="B2930" s="8" t="s">
        <v>2928</v>
      </c>
      <c r="C2930" s="8" t="s">
        <v>7038</v>
      </c>
      <c r="D2930" s="13">
        <v>1000</v>
      </c>
      <c r="E2930" s="13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19">
        <f t="shared" si="270"/>
        <v>100</v>
      </c>
      <c r="P2930" s="11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3.2" x14ac:dyDescent="0.3">
      <c r="A2931" s="7">
        <v>2929</v>
      </c>
      <c r="B2931" s="8" t="s">
        <v>2929</v>
      </c>
      <c r="C2931" s="8" t="s">
        <v>7039</v>
      </c>
      <c r="D2931" s="13">
        <v>8000</v>
      </c>
      <c r="E2931" s="13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19">
        <f t="shared" si="270"/>
        <v>102.06937499999999</v>
      </c>
      <c r="P2931" s="11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3.2" x14ac:dyDescent="0.3">
      <c r="A2932" s="7">
        <v>2930</v>
      </c>
      <c r="B2932" s="8" t="s">
        <v>2930</v>
      </c>
      <c r="C2932" s="8" t="s">
        <v>7040</v>
      </c>
      <c r="D2932" s="13">
        <v>10000</v>
      </c>
      <c r="E2932" s="13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19">
        <f t="shared" si="270"/>
        <v>100.92000000000002</v>
      </c>
      <c r="P2932" s="11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3.2" x14ac:dyDescent="0.3">
      <c r="A2933" s="7">
        <v>2931</v>
      </c>
      <c r="B2933" s="8" t="s">
        <v>2931</v>
      </c>
      <c r="C2933" s="8" t="s">
        <v>7041</v>
      </c>
      <c r="D2933" s="13">
        <v>750</v>
      </c>
      <c r="E2933" s="13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19">
        <f t="shared" si="270"/>
        <v>106</v>
      </c>
      <c r="P2933" s="11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3.2" x14ac:dyDescent="0.3">
      <c r="A2934" s="7">
        <v>2932</v>
      </c>
      <c r="B2934" s="8" t="s">
        <v>2932</v>
      </c>
      <c r="C2934" s="8" t="s">
        <v>7042</v>
      </c>
      <c r="D2934" s="13">
        <v>3100</v>
      </c>
      <c r="E2934" s="13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19">
        <f t="shared" si="270"/>
        <v>105.0967741935484</v>
      </c>
      <c r="P2934" s="11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3.2" x14ac:dyDescent="0.3">
      <c r="A2935" s="7">
        <v>2933</v>
      </c>
      <c r="B2935" s="8" t="s">
        <v>2933</v>
      </c>
      <c r="C2935" s="8" t="s">
        <v>7043</v>
      </c>
      <c r="D2935" s="13">
        <v>2500</v>
      </c>
      <c r="E2935" s="13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19">
        <f t="shared" si="270"/>
        <v>102.76</v>
      </c>
      <c r="P2935" s="11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3.2" x14ac:dyDescent="0.3">
      <c r="A2936" s="7">
        <v>2934</v>
      </c>
      <c r="B2936" s="8" t="s">
        <v>2934</v>
      </c>
      <c r="C2936" s="8" t="s">
        <v>7044</v>
      </c>
      <c r="D2936" s="13">
        <v>2500</v>
      </c>
      <c r="E2936" s="13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19">
        <f t="shared" si="270"/>
        <v>108</v>
      </c>
      <c r="P2936" s="11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3.2" x14ac:dyDescent="0.3">
      <c r="A2937" s="7">
        <v>2935</v>
      </c>
      <c r="B2937" s="8" t="s">
        <v>2935</v>
      </c>
      <c r="C2937" s="8" t="s">
        <v>7045</v>
      </c>
      <c r="D2937" s="13">
        <v>3500</v>
      </c>
      <c r="E2937" s="13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19">
        <f t="shared" si="270"/>
        <v>100.88571428571429</v>
      </c>
      <c r="P2937" s="11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3.2" x14ac:dyDescent="0.3">
      <c r="A2938" s="7">
        <v>2936</v>
      </c>
      <c r="B2938" s="8" t="s">
        <v>2936</v>
      </c>
      <c r="C2938" s="8" t="s">
        <v>7046</v>
      </c>
      <c r="D2938" s="13">
        <v>1000</v>
      </c>
      <c r="E2938" s="13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19">
        <f t="shared" si="270"/>
        <v>128</v>
      </c>
      <c r="P2938" s="11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28.8" x14ac:dyDescent="0.3">
      <c r="A2939" s="7">
        <v>2937</v>
      </c>
      <c r="B2939" s="8" t="s">
        <v>2937</v>
      </c>
      <c r="C2939" s="8" t="s">
        <v>7047</v>
      </c>
      <c r="D2939" s="13">
        <v>1500</v>
      </c>
      <c r="E2939" s="13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19">
        <f t="shared" si="270"/>
        <v>133.33333333333331</v>
      </c>
      <c r="P2939" s="11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3.2" x14ac:dyDescent="0.3">
      <c r="A2940" s="7">
        <v>2938</v>
      </c>
      <c r="B2940" s="8" t="s">
        <v>2938</v>
      </c>
      <c r="C2940" s="8" t="s">
        <v>7048</v>
      </c>
      <c r="D2940" s="13">
        <v>4000</v>
      </c>
      <c r="E2940" s="13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19">
        <f t="shared" si="270"/>
        <v>101.375</v>
      </c>
      <c r="P2940" s="11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3.2" x14ac:dyDescent="0.3">
      <c r="A2941" s="7">
        <v>2939</v>
      </c>
      <c r="B2941" s="8" t="s">
        <v>2939</v>
      </c>
      <c r="C2941" s="8" t="s">
        <v>7049</v>
      </c>
      <c r="D2941" s="13">
        <v>8000</v>
      </c>
      <c r="E2941" s="13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19">
        <f t="shared" si="270"/>
        <v>102.875</v>
      </c>
      <c r="P2941" s="11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3.2" x14ac:dyDescent="0.3">
      <c r="A2942" s="7">
        <v>2940</v>
      </c>
      <c r="B2942" s="8" t="s">
        <v>2940</v>
      </c>
      <c r="C2942" s="8" t="s">
        <v>7050</v>
      </c>
      <c r="D2942" s="13">
        <v>2500</v>
      </c>
      <c r="E2942" s="13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19">
        <f t="shared" si="270"/>
        <v>107.24000000000001</v>
      </c>
      <c r="P2942" s="11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3.2" x14ac:dyDescent="0.3">
      <c r="A2943" s="7">
        <v>2941</v>
      </c>
      <c r="B2943" s="8" t="s">
        <v>2941</v>
      </c>
      <c r="C2943" s="8" t="s">
        <v>7051</v>
      </c>
      <c r="D2943" s="13">
        <v>25000</v>
      </c>
      <c r="E2943" s="13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19">
        <f t="shared" si="270"/>
        <v>4.0000000000000001E-3</v>
      </c>
      <c r="P2943" s="11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3.2" x14ac:dyDescent="0.3">
      <c r="A2944" s="7">
        <v>2942</v>
      </c>
      <c r="B2944" s="8" t="s">
        <v>2942</v>
      </c>
      <c r="C2944" s="8" t="s">
        <v>7052</v>
      </c>
      <c r="D2944" s="13">
        <v>200000</v>
      </c>
      <c r="E2944" s="13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19">
        <f t="shared" si="270"/>
        <v>20.424999999999997</v>
      </c>
      <c r="P2944" s="11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3.2" x14ac:dyDescent="0.3">
      <c r="A2945" s="7">
        <v>2943</v>
      </c>
      <c r="B2945" s="8" t="s">
        <v>2943</v>
      </c>
      <c r="C2945" s="8" t="s">
        <v>7053</v>
      </c>
      <c r="D2945" s="13">
        <v>3000</v>
      </c>
      <c r="E2945" s="13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19">
        <f t="shared" si="270"/>
        <v>0</v>
      </c>
      <c r="P2945" s="11" t="e">
        <f t="shared" si="271"/>
        <v>#DIV/0!</v>
      </c>
      <c r="Q2945" s="7" t="str">
        <f t="shared" si="272"/>
        <v>theater</v>
      </c>
      <c r="R2945" s="7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28.8" x14ac:dyDescent="0.3">
      <c r="A2946" s="7">
        <v>2944</v>
      </c>
      <c r="B2946" s="8" t="s">
        <v>2944</v>
      </c>
      <c r="C2946" s="8" t="s">
        <v>7054</v>
      </c>
      <c r="D2946" s="13">
        <v>10000</v>
      </c>
      <c r="E2946" s="13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19">
        <f t="shared" si="270"/>
        <v>1</v>
      </c>
      <c r="P2946" s="11">
        <f t="shared" si="271"/>
        <v>100</v>
      </c>
      <c r="Q2946" s="7" t="str">
        <f t="shared" si="272"/>
        <v>theater</v>
      </c>
      <c r="R2946" s="7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43.2" x14ac:dyDescent="0.3">
      <c r="A2947" s="7">
        <v>2945</v>
      </c>
      <c r="B2947" s="8" t="s">
        <v>2945</v>
      </c>
      <c r="C2947" s="8" t="s">
        <v>7055</v>
      </c>
      <c r="D2947" s="13">
        <v>50000</v>
      </c>
      <c r="E2947" s="13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19">
        <f t="shared" ref="O2947:O3010" si="276">E2947/D2947*100</f>
        <v>0</v>
      </c>
      <c r="P2947" s="11" t="e">
        <f t="shared" ref="P2947:P3010" si="277">E2947/L2947</f>
        <v>#DIV/0!</v>
      </c>
      <c r="Q2947" s="7" t="str">
        <f t="shared" ref="Q2947:Q3010" si="278">LEFT(N2947, SEARCH("/",N2947,1)-1)</f>
        <v>theater</v>
      </c>
      <c r="R2947" s="7" t="str">
        <f t="shared" ref="R2947:R3010" si="279">RIGHT(N2947,LEN(N2947)-SEARCH("/",N2947,1))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3.2" x14ac:dyDescent="0.3">
      <c r="A2948" s="7">
        <v>2946</v>
      </c>
      <c r="B2948" s="8" t="s">
        <v>2946</v>
      </c>
      <c r="C2948" s="8" t="s">
        <v>7056</v>
      </c>
      <c r="D2948" s="13">
        <v>2000</v>
      </c>
      <c r="E2948" s="13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19">
        <f t="shared" si="276"/>
        <v>0.1</v>
      </c>
      <c r="P2948" s="11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43.2" x14ac:dyDescent="0.3">
      <c r="A2949" s="7">
        <v>2947</v>
      </c>
      <c r="B2949" s="8" t="s">
        <v>2947</v>
      </c>
      <c r="C2949" s="8" t="s">
        <v>7057</v>
      </c>
      <c r="D2949" s="13">
        <v>25000</v>
      </c>
      <c r="E2949" s="13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19">
        <f t="shared" si="276"/>
        <v>4.2880000000000003</v>
      </c>
      <c r="P2949" s="11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43.2" x14ac:dyDescent="0.3">
      <c r="A2950" s="7">
        <v>2948</v>
      </c>
      <c r="B2950" s="8" t="s">
        <v>2948</v>
      </c>
      <c r="C2950" s="8" t="s">
        <v>7058</v>
      </c>
      <c r="D2950" s="13">
        <v>500000</v>
      </c>
      <c r="E2950" s="13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19">
        <f t="shared" si="276"/>
        <v>4.8000000000000004E-3</v>
      </c>
      <c r="P2950" s="11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3.2" x14ac:dyDescent="0.3">
      <c r="A2951" s="7">
        <v>2949</v>
      </c>
      <c r="B2951" s="8" t="s">
        <v>2949</v>
      </c>
      <c r="C2951" s="8" t="s">
        <v>7059</v>
      </c>
      <c r="D2951" s="13">
        <v>1000</v>
      </c>
      <c r="E2951" s="13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19">
        <f t="shared" si="276"/>
        <v>2.5</v>
      </c>
      <c r="P2951" s="11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3.2" x14ac:dyDescent="0.3">
      <c r="A2952" s="7">
        <v>2950</v>
      </c>
      <c r="B2952" s="8" t="s">
        <v>2950</v>
      </c>
      <c r="C2952" s="8" t="s">
        <v>7060</v>
      </c>
      <c r="D2952" s="13">
        <v>5000000</v>
      </c>
      <c r="E2952" s="13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19">
        <f t="shared" si="276"/>
        <v>0</v>
      </c>
      <c r="P2952" s="11" t="e">
        <f t="shared" si="277"/>
        <v>#DIV/0!</v>
      </c>
      <c r="Q2952" s="7" t="str">
        <f t="shared" si="278"/>
        <v>theater</v>
      </c>
      <c r="R2952" s="7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57.6" x14ac:dyDescent="0.3">
      <c r="A2953" s="7">
        <v>2951</v>
      </c>
      <c r="B2953" s="8" t="s">
        <v>2951</v>
      </c>
      <c r="C2953" s="8" t="s">
        <v>7061</v>
      </c>
      <c r="D2953" s="13">
        <v>50000</v>
      </c>
      <c r="E2953" s="13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19">
        <f t="shared" si="276"/>
        <v>2.1919999999999997</v>
      </c>
      <c r="P2953" s="11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3.2" x14ac:dyDescent="0.3">
      <c r="A2954" s="7">
        <v>2952</v>
      </c>
      <c r="B2954" s="8" t="s">
        <v>2952</v>
      </c>
      <c r="C2954" s="8" t="s">
        <v>7062</v>
      </c>
      <c r="D2954" s="13">
        <v>20000</v>
      </c>
      <c r="E2954" s="13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19">
        <f t="shared" si="276"/>
        <v>8.0250000000000004</v>
      </c>
      <c r="P2954" s="11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3.2" x14ac:dyDescent="0.3">
      <c r="A2955" s="7">
        <v>2953</v>
      </c>
      <c r="B2955" s="8" t="s">
        <v>2953</v>
      </c>
      <c r="C2955" s="8" t="s">
        <v>7063</v>
      </c>
      <c r="D2955" s="13">
        <v>400000</v>
      </c>
      <c r="E2955" s="13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19">
        <f t="shared" si="276"/>
        <v>0.15125</v>
      </c>
      <c r="P2955" s="11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3.2" x14ac:dyDescent="0.3">
      <c r="A2956" s="7">
        <v>2954</v>
      </c>
      <c r="B2956" s="8" t="s">
        <v>2954</v>
      </c>
      <c r="C2956" s="8" t="s">
        <v>7064</v>
      </c>
      <c r="D2956" s="13">
        <v>15000</v>
      </c>
      <c r="E2956" s="13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19">
        <f t="shared" si="276"/>
        <v>0</v>
      </c>
      <c r="P2956" s="11" t="e">
        <f t="shared" si="277"/>
        <v>#DIV/0!</v>
      </c>
      <c r="Q2956" s="7" t="str">
        <f t="shared" si="278"/>
        <v>theater</v>
      </c>
      <c r="R2956" s="7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8.8" x14ac:dyDescent="0.3">
      <c r="A2957" s="7">
        <v>2955</v>
      </c>
      <c r="B2957" s="8" t="s">
        <v>2955</v>
      </c>
      <c r="C2957" s="8" t="s">
        <v>7065</v>
      </c>
      <c r="D2957" s="13">
        <v>1200</v>
      </c>
      <c r="E2957" s="13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19">
        <f t="shared" si="276"/>
        <v>59.583333333333336</v>
      </c>
      <c r="P2957" s="11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3.2" x14ac:dyDescent="0.3">
      <c r="A2958" s="7">
        <v>2956</v>
      </c>
      <c r="B2958" s="8" t="s">
        <v>2956</v>
      </c>
      <c r="C2958" s="8" t="s">
        <v>7066</v>
      </c>
      <c r="D2958" s="13">
        <v>7900</v>
      </c>
      <c r="E2958" s="13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19">
        <f t="shared" si="276"/>
        <v>16.734177215189874</v>
      </c>
      <c r="P2958" s="11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3.2" x14ac:dyDescent="0.3">
      <c r="A2959" s="7">
        <v>2957</v>
      </c>
      <c r="B2959" s="8" t="s">
        <v>2957</v>
      </c>
      <c r="C2959" s="8" t="s">
        <v>7067</v>
      </c>
      <c r="D2959" s="13">
        <v>15000</v>
      </c>
      <c r="E2959" s="13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19">
        <f t="shared" si="276"/>
        <v>1.8666666666666669</v>
      </c>
      <c r="P2959" s="11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3.2" x14ac:dyDescent="0.3">
      <c r="A2960" s="7">
        <v>2958</v>
      </c>
      <c r="B2960" s="8" t="s">
        <v>2958</v>
      </c>
      <c r="C2960" s="8" t="s">
        <v>7068</v>
      </c>
      <c r="D2960" s="13">
        <v>80000</v>
      </c>
      <c r="E2960" s="13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19">
        <f t="shared" si="276"/>
        <v>0</v>
      </c>
      <c r="P2960" s="11" t="e">
        <f t="shared" si="277"/>
        <v>#DIV/0!</v>
      </c>
      <c r="Q2960" s="7" t="str">
        <f t="shared" si="278"/>
        <v>theater</v>
      </c>
      <c r="R2960" s="7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3.2" x14ac:dyDescent="0.3">
      <c r="A2961" s="7">
        <v>2959</v>
      </c>
      <c r="B2961" s="8" t="s">
        <v>2959</v>
      </c>
      <c r="C2961" s="8" t="s">
        <v>7069</v>
      </c>
      <c r="D2961" s="13">
        <v>10000</v>
      </c>
      <c r="E2961" s="13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19">
        <f t="shared" si="276"/>
        <v>0</v>
      </c>
      <c r="P2961" s="11" t="e">
        <f t="shared" si="277"/>
        <v>#DIV/0!</v>
      </c>
      <c r="Q2961" s="7" t="str">
        <f t="shared" si="278"/>
        <v>theater</v>
      </c>
      <c r="R2961" s="7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3.2" x14ac:dyDescent="0.3">
      <c r="A2962" s="7">
        <v>2960</v>
      </c>
      <c r="B2962" s="8" t="s">
        <v>2960</v>
      </c>
      <c r="C2962" s="8" t="s">
        <v>7070</v>
      </c>
      <c r="D2962" s="13">
        <v>30000000</v>
      </c>
      <c r="E2962" s="13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19">
        <f t="shared" si="276"/>
        <v>0</v>
      </c>
      <c r="P2962" s="11" t="e">
        <f t="shared" si="277"/>
        <v>#DIV/0!</v>
      </c>
      <c r="Q2962" s="7" t="str">
        <f t="shared" si="278"/>
        <v>theater</v>
      </c>
      <c r="R2962" s="7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3.2" x14ac:dyDescent="0.3">
      <c r="A2963" s="7">
        <v>2961</v>
      </c>
      <c r="B2963" s="8" t="s">
        <v>2961</v>
      </c>
      <c r="C2963" s="8" t="s">
        <v>7071</v>
      </c>
      <c r="D2963" s="13">
        <v>5000</v>
      </c>
      <c r="E2963" s="13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19">
        <f t="shared" si="276"/>
        <v>109.62</v>
      </c>
      <c r="P2963" s="11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3.2" x14ac:dyDescent="0.3">
      <c r="A2964" s="7">
        <v>2962</v>
      </c>
      <c r="B2964" s="8" t="s">
        <v>2962</v>
      </c>
      <c r="C2964" s="8" t="s">
        <v>7072</v>
      </c>
      <c r="D2964" s="13">
        <v>1000</v>
      </c>
      <c r="E2964" s="13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19">
        <f t="shared" si="276"/>
        <v>121.8</v>
      </c>
      <c r="P2964" s="11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57.6" x14ac:dyDescent="0.3">
      <c r="A2965" s="7">
        <v>2963</v>
      </c>
      <c r="B2965" s="8" t="s">
        <v>2963</v>
      </c>
      <c r="C2965" s="8" t="s">
        <v>7073</v>
      </c>
      <c r="D2965" s="13">
        <v>10000</v>
      </c>
      <c r="E2965" s="13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19">
        <f t="shared" si="276"/>
        <v>106.85</v>
      </c>
      <c r="P2965" s="11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3.2" x14ac:dyDescent="0.3">
      <c r="A2966" s="7">
        <v>2964</v>
      </c>
      <c r="B2966" s="8" t="s">
        <v>2964</v>
      </c>
      <c r="C2966" s="8" t="s">
        <v>7074</v>
      </c>
      <c r="D2966" s="13">
        <v>5000</v>
      </c>
      <c r="E2966" s="13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19">
        <f t="shared" si="276"/>
        <v>100.71379999999999</v>
      </c>
      <c r="P2966" s="11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43.2" x14ac:dyDescent="0.3">
      <c r="A2967" s="7">
        <v>2965</v>
      </c>
      <c r="B2967" s="8" t="s">
        <v>2965</v>
      </c>
      <c r="C2967" s="8" t="s">
        <v>7075</v>
      </c>
      <c r="D2967" s="13">
        <v>1500</v>
      </c>
      <c r="E2967" s="13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19">
        <f t="shared" si="276"/>
        <v>109.00000000000001</v>
      </c>
      <c r="P2967" s="11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3.2" x14ac:dyDescent="0.3">
      <c r="A2968" s="7">
        <v>2966</v>
      </c>
      <c r="B2968" s="8" t="s">
        <v>2966</v>
      </c>
      <c r="C2968" s="8" t="s">
        <v>7076</v>
      </c>
      <c r="D2968" s="13">
        <v>10000</v>
      </c>
      <c r="E2968" s="13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19">
        <f t="shared" si="276"/>
        <v>113.63000000000001</v>
      </c>
      <c r="P2968" s="11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3.2" x14ac:dyDescent="0.3">
      <c r="A2969" s="7">
        <v>2967</v>
      </c>
      <c r="B2969" s="8" t="s">
        <v>2967</v>
      </c>
      <c r="C2969" s="8" t="s">
        <v>7077</v>
      </c>
      <c r="D2969" s="13">
        <v>5000</v>
      </c>
      <c r="E2969" s="13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19">
        <f t="shared" si="276"/>
        <v>113.92</v>
      </c>
      <c r="P2969" s="11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28.8" x14ac:dyDescent="0.3">
      <c r="A2970" s="7">
        <v>2968</v>
      </c>
      <c r="B2970" s="8" t="s">
        <v>2968</v>
      </c>
      <c r="C2970" s="8" t="s">
        <v>7078</v>
      </c>
      <c r="D2970" s="13">
        <v>3500</v>
      </c>
      <c r="E2970" s="13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19">
        <f t="shared" si="276"/>
        <v>106</v>
      </c>
      <c r="P2970" s="11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3.2" x14ac:dyDescent="0.3">
      <c r="A2971" s="7">
        <v>2969</v>
      </c>
      <c r="B2971" s="8" t="s">
        <v>2969</v>
      </c>
      <c r="C2971" s="8" t="s">
        <v>7079</v>
      </c>
      <c r="D2971" s="13">
        <v>1000</v>
      </c>
      <c r="E2971" s="13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19">
        <f t="shared" si="276"/>
        <v>162.5</v>
      </c>
      <c r="P2971" s="11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3.2" x14ac:dyDescent="0.3">
      <c r="A2972" s="7">
        <v>2970</v>
      </c>
      <c r="B2972" s="8" t="s">
        <v>2970</v>
      </c>
      <c r="C2972" s="8" t="s">
        <v>7080</v>
      </c>
      <c r="D2972" s="13">
        <v>6000</v>
      </c>
      <c r="E2972" s="13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19">
        <f t="shared" si="276"/>
        <v>106</v>
      </c>
      <c r="P2972" s="11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3.2" x14ac:dyDescent="0.3">
      <c r="A2973" s="7">
        <v>2971</v>
      </c>
      <c r="B2973" s="8" t="s">
        <v>2971</v>
      </c>
      <c r="C2973" s="8" t="s">
        <v>7081</v>
      </c>
      <c r="D2973" s="13">
        <v>3200</v>
      </c>
      <c r="E2973" s="13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19">
        <f t="shared" si="276"/>
        <v>100.15624999999999</v>
      </c>
      <c r="P2973" s="11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28.8" x14ac:dyDescent="0.3">
      <c r="A2974" s="7">
        <v>2972</v>
      </c>
      <c r="B2974" s="8" t="s">
        <v>2972</v>
      </c>
      <c r="C2974" s="8" t="s">
        <v>7082</v>
      </c>
      <c r="D2974" s="13">
        <v>2000</v>
      </c>
      <c r="E2974" s="13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19">
        <f t="shared" si="276"/>
        <v>105.35000000000001</v>
      </c>
      <c r="P2974" s="11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3.2" x14ac:dyDescent="0.3">
      <c r="A2975" s="7">
        <v>2973</v>
      </c>
      <c r="B2975" s="8" t="s">
        <v>2973</v>
      </c>
      <c r="C2975" s="8" t="s">
        <v>7083</v>
      </c>
      <c r="D2975" s="13">
        <v>5000</v>
      </c>
      <c r="E2975" s="13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19">
        <f t="shared" si="276"/>
        <v>174.8</v>
      </c>
      <c r="P2975" s="11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43.2" x14ac:dyDescent="0.3">
      <c r="A2976" s="7">
        <v>2974</v>
      </c>
      <c r="B2976" s="8" t="s">
        <v>2974</v>
      </c>
      <c r="C2976" s="8" t="s">
        <v>7084</v>
      </c>
      <c r="D2976" s="13">
        <v>5000</v>
      </c>
      <c r="E2976" s="13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19">
        <f t="shared" si="276"/>
        <v>102</v>
      </c>
      <c r="P2976" s="11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3.2" x14ac:dyDescent="0.3">
      <c r="A2977" s="7">
        <v>2975</v>
      </c>
      <c r="B2977" s="8" t="s">
        <v>2975</v>
      </c>
      <c r="C2977" s="8" t="s">
        <v>7085</v>
      </c>
      <c r="D2977" s="13">
        <v>8000</v>
      </c>
      <c r="E2977" s="13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19">
        <f t="shared" si="276"/>
        <v>100.125</v>
      </c>
      <c r="P2977" s="11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3.2" x14ac:dyDescent="0.3">
      <c r="A2978" s="7">
        <v>2976</v>
      </c>
      <c r="B2978" s="8" t="s">
        <v>2976</v>
      </c>
      <c r="C2978" s="8" t="s">
        <v>7086</v>
      </c>
      <c r="D2978" s="13">
        <v>70</v>
      </c>
      <c r="E2978" s="13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19">
        <f t="shared" si="276"/>
        <v>171.42857142857142</v>
      </c>
      <c r="P2978" s="11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57.6" x14ac:dyDescent="0.3">
      <c r="A2979" s="7">
        <v>2977</v>
      </c>
      <c r="B2979" s="8" t="s">
        <v>2977</v>
      </c>
      <c r="C2979" s="8" t="s">
        <v>7087</v>
      </c>
      <c r="D2979" s="13">
        <v>3000</v>
      </c>
      <c r="E2979" s="13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19">
        <f t="shared" si="276"/>
        <v>113.56666666666666</v>
      </c>
      <c r="P2979" s="11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43.2" x14ac:dyDescent="0.3">
      <c r="A2980" s="7">
        <v>2978</v>
      </c>
      <c r="B2980" s="8" t="s">
        <v>2978</v>
      </c>
      <c r="C2980" s="8" t="s">
        <v>7088</v>
      </c>
      <c r="D2980" s="13">
        <v>750</v>
      </c>
      <c r="E2980" s="13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19">
        <f t="shared" si="276"/>
        <v>129.46666666666667</v>
      </c>
      <c r="P2980" s="11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3.2" x14ac:dyDescent="0.3">
      <c r="A2981" s="7">
        <v>2979</v>
      </c>
      <c r="B2981" s="8" t="s">
        <v>2979</v>
      </c>
      <c r="C2981" s="8" t="s">
        <v>7089</v>
      </c>
      <c r="D2981" s="13">
        <v>5000</v>
      </c>
      <c r="E2981" s="13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19">
        <f t="shared" si="276"/>
        <v>101.4</v>
      </c>
      <c r="P2981" s="11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3.2" x14ac:dyDescent="0.3">
      <c r="A2982" s="7">
        <v>2980</v>
      </c>
      <c r="B2982" s="8" t="s">
        <v>2980</v>
      </c>
      <c r="C2982" s="8" t="s">
        <v>7090</v>
      </c>
      <c r="D2982" s="13">
        <v>3000</v>
      </c>
      <c r="E2982" s="13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19">
        <f t="shared" si="276"/>
        <v>109.16666666666666</v>
      </c>
      <c r="P2982" s="11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43.2" x14ac:dyDescent="0.3">
      <c r="A2983" s="7">
        <v>2981</v>
      </c>
      <c r="B2983" s="8" t="s">
        <v>2981</v>
      </c>
      <c r="C2983" s="8" t="s">
        <v>7091</v>
      </c>
      <c r="D2983" s="13">
        <v>4000</v>
      </c>
      <c r="E2983" s="13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19">
        <f t="shared" si="276"/>
        <v>128.92500000000001</v>
      </c>
      <c r="P2983" s="11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28.8" x14ac:dyDescent="0.3">
      <c r="A2984" s="7">
        <v>2982</v>
      </c>
      <c r="B2984" s="8" t="s">
        <v>2982</v>
      </c>
      <c r="C2984" s="8" t="s">
        <v>7092</v>
      </c>
      <c r="D2984" s="13">
        <v>5000</v>
      </c>
      <c r="E2984" s="13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19">
        <f t="shared" si="276"/>
        <v>102.06</v>
      </c>
      <c r="P2984" s="11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3.2" x14ac:dyDescent="0.3">
      <c r="A2985" s="7">
        <v>2983</v>
      </c>
      <c r="B2985" s="8" t="s">
        <v>2983</v>
      </c>
      <c r="C2985" s="8" t="s">
        <v>7093</v>
      </c>
      <c r="D2985" s="13">
        <v>116000</v>
      </c>
      <c r="E2985" s="13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19">
        <f t="shared" si="276"/>
        <v>146.53957758620692</v>
      </c>
      <c r="P2985" s="11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43.2" x14ac:dyDescent="0.3">
      <c r="A2986" s="7">
        <v>2984</v>
      </c>
      <c r="B2986" s="8" t="s">
        <v>2984</v>
      </c>
      <c r="C2986" s="8" t="s">
        <v>7094</v>
      </c>
      <c r="D2986" s="13">
        <v>25000</v>
      </c>
      <c r="E2986" s="13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19">
        <f t="shared" si="276"/>
        <v>100.352</v>
      </c>
      <c r="P2986" s="11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43.2" x14ac:dyDescent="0.3">
      <c r="A2987" s="7">
        <v>2985</v>
      </c>
      <c r="B2987" s="8" t="s">
        <v>2985</v>
      </c>
      <c r="C2987" s="8" t="s">
        <v>7095</v>
      </c>
      <c r="D2987" s="13">
        <v>10000</v>
      </c>
      <c r="E2987" s="13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19">
        <f t="shared" si="276"/>
        <v>121.64999999999999</v>
      </c>
      <c r="P2987" s="11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3.2" x14ac:dyDescent="0.3">
      <c r="A2988" s="7">
        <v>2986</v>
      </c>
      <c r="B2988" s="8" t="s">
        <v>2986</v>
      </c>
      <c r="C2988" s="8" t="s">
        <v>7096</v>
      </c>
      <c r="D2988" s="13">
        <v>2400</v>
      </c>
      <c r="E2988" s="13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19">
        <f t="shared" si="276"/>
        <v>105.5</v>
      </c>
      <c r="P2988" s="11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43.2" x14ac:dyDescent="0.3">
      <c r="A2989" s="7">
        <v>2987</v>
      </c>
      <c r="B2989" s="8" t="s">
        <v>2987</v>
      </c>
      <c r="C2989" s="8" t="s">
        <v>7097</v>
      </c>
      <c r="D2989" s="13">
        <v>25000</v>
      </c>
      <c r="E2989" s="13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19">
        <f t="shared" si="276"/>
        <v>110.4008</v>
      </c>
      <c r="P2989" s="11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3.2" x14ac:dyDescent="0.3">
      <c r="A2990" s="7">
        <v>2988</v>
      </c>
      <c r="B2990" s="8" t="s">
        <v>2988</v>
      </c>
      <c r="C2990" s="8" t="s">
        <v>7098</v>
      </c>
      <c r="D2990" s="13">
        <v>1000</v>
      </c>
      <c r="E2990" s="13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19">
        <f t="shared" si="276"/>
        <v>100</v>
      </c>
      <c r="P2990" s="11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3">
      <c r="A2991" s="7">
        <v>2989</v>
      </c>
      <c r="B2991" s="8" t="s">
        <v>2989</v>
      </c>
      <c r="C2991" s="8" t="s">
        <v>7099</v>
      </c>
      <c r="D2991" s="13">
        <v>20000</v>
      </c>
      <c r="E2991" s="13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19">
        <f t="shared" si="276"/>
        <v>176.535</v>
      </c>
      <c r="P2991" s="11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3.2" x14ac:dyDescent="0.3">
      <c r="A2992" s="7">
        <v>2990</v>
      </c>
      <c r="B2992" s="8" t="s">
        <v>2990</v>
      </c>
      <c r="C2992" s="8" t="s">
        <v>7100</v>
      </c>
      <c r="D2992" s="13">
        <v>10000</v>
      </c>
      <c r="E2992" s="13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19">
        <f t="shared" si="276"/>
        <v>100</v>
      </c>
      <c r="P2992" s="11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3.2" x14ac:dyDescent="0.3">
      <c r="A2993" s="7">
        <v>2991</v>
      </c>
      <c r="B2993" s="8" t="s">
        <v>2991</v>
      </c>
      <c r="C2993" s="8" t="s">
        <v>7101</v>
      </c>
      <c r="D2993" s="13">
        <v>8500</v>
      </c>
      <c r="E2993" s="13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19">
        <f t="shared" si="276"/>
        <v>103.29411764705883</v>
      </c>
      <c r="P2993" s="11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3.2" x14ac:dyDescent="0.3">
      <c r="A2994" s="7">
        <v>2992</v>
      </c>
      <c r="B2994" s="8" t="s">
        <v>2992</v>
      </c>
      <c r="C2994" s="8" t="s">
        <v>7102</v>
      </c>
      <c r="D2994" s="13">
        <v>3000</v>
      </c>
      <c r="E2994" s="13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19">
        <f t="shared" si="276"/>
        <v>104.5</v>
      </c>
      <c r="P2994" s="11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3">
      <c r="A2995" s="7">
        <v>2993</v>
      </c>
      <c r="B2995" s="8" t="s">
        <v>2993</v>
      </c>
      <c r="C2995" s="8" t="s">
        <v>7103</v>
      </c>
      <c r="D2995" s="13">
        <v>1000</v>
      </c>
      <c r="E2995" s="13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19">
        <f t="shared" si="276"/>
        <v>100.29999999999998</v>
      </c>
      <c r="P2995" s="11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3.2" x14ac:dyDescent="0.3">
      <c r="A2996" s="7">
        <v>2994</v>
      </c>
      <c r="B2996" s="8" t="s">
        <v>2994</v>
      </c>
      <c r="C2996" s="8" t="s">
        <v>7104</v>
      </c>
      <c r="D2996" s="13">
        <v>300</v>
      </c>
      <c r="E2996" s="13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19">
        <f t="shared" si="276"/>
        <v>457.74666666666673</v>
      </c>
      <c r="P2996" s="11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3.2" x14ac:dyDescent="0.3">
      <c r="A2997" s="7">
        <v>2995</v>
      </c>
      <c r="B2997" s="8" t="s">
        <v>2995</v>
      </c>
      <c r="C2997" s="8" t="s">
        <v>7105</v>
      </c>
      <c r="D2997" s="13">
        <v>15000</v>
      </c>
      <c r="E2997" s="13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19">
        <f t="shared" si="276"/>
        <v>104.96000000000001</v>
      </c>
      <c r="P2997" s="11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28.8" x14ac:dyDescent="0.3">
      <c r="A2998" s="7">
        <v>2996</v>
      </c>
      <c r="B2998" s="8" t="s">
        <v>2996</v>
      </c>
      <c r="C2998" s="8" t="s">
        <v>7106</v>
      </c>
      <c r="D2998" s="13">
        <v>35000</v>
      </c>
      <c r="E2998" s="13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19">
        <f t="shared" si="276"/>
        <v>171.94285714285715</v>
      </c>
      <c r="P2998" s="11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3.2" x14ac:dyDescent="0.3">
      <c r="A2999" s="7">
        <v>2997</v>
      </c>
      <c r="B2999" s="8" t="s">
        <v>2997</v>
      </c>
      <c r="C2999" s="8" t="s">
        <v>7107</v>
      </c>
      <c r="D2999" s="13">
        <v>10000</v>
      </c>
      <c r="E2999" s="13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19">
        <f t="shared" si="276"/>
        <v>103.73000000000002</v>
      </c>
      <c r="P2999" s="11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3.2" x14ac:dyDescent="0.3">
      <c r="A3000" s="7">
        <v>2998</v>
      </c>
      <c r="B3000" s="8" t="s">
        <v>2998</v>
      </c>
      <c r="C3000" s="8" t="s">
        <v>7108</v>
      </c>
      <c r="D3000" s="13">
        <v>50000</v>
      </c>
      <c r="E3000" s="13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19">
        <f t="shared" si="276"/>
        <v>103.029</v>
      </c>
      <c r="P3000" s="11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3.2" x14ac:dyDescent="0.3">
      <c r="A3001" s="7">
        <v>2999</v>
      </c>
      <c r="B3001" s="8" t="s">
        <v>2999</v>
      </c>
      <c r="C3001" s="8" t="s">
        <v>7109</v>
      </c>
      <c r="D3001" s="13">
        <v>1350</v>
      </c>
      <c r="E3001" s="13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19">
        <f t="shared" si="276"/>
        <v>118.88888888888889</v>
      </c>
      <c r="P3001" s="11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3.2" x14ac:dyDescent="0.3">
      <c r="A3002" s="7">
        <v>3000</v>
      </c>
      <c r="B3002" s="8" t="s">
        <v>3000</v>
      </c>
      <c r="C3002" s="8" t="s">
        <v>7110</v>
      </c>
      <c r="D3002" s="13">
        <v>500</v>
      </c>
      <c r="E3002" s="13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19">
        <f t="shared" si="276"/>
        <v>100</v>
      </c>
      <c r="P3002" s="11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3.2" x14ac:dyDescent="0.3">
      <c r="A3003" s="7">
        <v>3001</v>
      </c>
      <c r="B3003" s="8" t="s">
        <v>3001</v>
      </c>
      <c r="C3003" s="8" t="s">
        <v>7111</v>
      </c>
      <c r="D3003" s="13">
        <v>7214</v>
      </c>
      <c r="E3003" s="13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19">
        <f t="shared" si="276"/>
        <v>318.69988910451895</v>
      </c>
      <c r="P3003" s="11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28.8" x14ac:dyDescent="0.3">
      <c r="A3004" s="7">
        <v>3002</v>
      </c>
      <c r="B3004" s="8" t="s">
        <v>3002</v>
      </c>
      <c r="C3004" s="8" t="s">
        <v>7112</v>
      </c>
      <c r="D3004" s="13">
        <v>7000</v>
      </c>
      <c r="E3004" s="13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19">
        <f t="shared" si="276"/>
        <v>108.50614285714286</v>
      </c>
      <c r="P3004" s="11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3.2" x14ac:dyDescent="0.3">
      <c r="A3005" s="7">
        <v>3003</v>
      </c>
      <c r="B3005" s="8" t="s">
        <v>3003</v>
      </c>
      <c r="C3005" s="8" t="s">
        <v>7113</v>
      </c>
      <c r="D3005" s="13">
        <v>3000</v>
      </c>
      <c r="E3005" s="13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19">
        <f t="shared" si="276"/>
        <v>101.16666666666667</v>
      </c>
      <c r="P3005" s="11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43.2" x14ac:dyDescent="0.3">
      <c r="A3006" s="7">
        <v>3004</v>
      </c>
      <c r="B3006" s="8" t="s">
        <v>3004</v>
      </c>
      <c r="C3006" s="8" t="s">
        <v>7114</v>
      </c>
      <c r="D3006" s="13">
        <v>40000</v>
      </c>
      <c r="E3006" s="13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19">
        <f t="shared" si="276"/>
        <v>112.815</v>
      </c>
      <c r="P3006" s="11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3.2" x14ac:dyDescent="0.3">
      <c r="A3007" s="7">
        <v>3005</v>
      </c>
      <c r="B3007" s="8" t="s">
        <v>3005</v>
      </c>
      <c r="C3007" s="8" t="s">
        <v>7115</v>
      </c>
      <c r="D3007" s="13">
        <v>10600</v>
      </c>
      <c r="E3007" s="13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19">
        <f t="shared" si="276"/>
        <v>120.49622641509434</v>
      </c>
      <c r="P3007" s="11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8.8" x14ac:dyDescent="0.3">
      <c r="A3008" s="7">
        <v>3006</v>
      </c>
      <c r="B3008" s="8" t="s">
        <v>3006</v>
      </c>
      <c r="C3008" s="8" t="s">
        <v>7116</v>
      </c>
      <c r="D3008" s="13">
        <v>8000</v>
      </c>
      <c r="E3008" s="13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19">
        <f t="shared" si="276"/>
        <v>107.74999999999999</v>
      </c>
      <c r="P3008" s="11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28.8" x14ac:dyDescent="0.3">
      <c r="A3009" s="7">
        <v>3007</v>
      </c>
      <c r="B3009" s="8" t="s">
        <v>3007</v>
      </c>
      <c r="C3009" s="8" t="s">
        <v>7117</v>
      </c>
      <c r="D3009" s="13">
        <v>600</v>
      </c>
      <c r="E3009" s="13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19">
        <f t="shared" si="276"/>
        <v>180</v>
      </c>
      <c r="P3009" s="11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3.2" x14ac:dyDescent="0.3">
      <c r="A3010" s="7">
        <v>3008</v>
      </c>
      <c r="B3010" s="8" t="s">
        <v>3008</v>
      </c>
      <c r="C3010" s="8" t="s">
        <v>7118</v>
      </c>
      <c r="D3010" s="13">
        <v>3000</v>
      </c>
      <c r="E3010" s="13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19">
        <f t="shared" si="276"/>
        <v>101.16666666666667</v>
      </c>
      <c r="P3010" s="11">
        <f t="shared" si="277"/>
        <v>116.73076923076923</v>
      </c>
      <c r="Q3010" s="7" t="str">
        <f t="shared" si="278"/>
        <v>theater</v>
      </c>
      <c r="R3010" s="7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3.2" x14ac:dyDescent="0.3">
      <c r="A3011" s="7">
        <v>3009</v>
      </c>
      <c r="B3011" s="8" t="s">
        <v>3009</v>
      </c>
      <c r="C3011" s="8" t="s">
        <v>7119</v>
      </c>
      <c r="D3011" s="13">
        <v>25000</v>
      </c>
      <c r="E3011" s="13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19">
        <f t="shared" ref="O3011:O3074" si="282">E3011/D3011*100</f>
        <v>119.756</v>
      </c>
      <c r="P3011" s="11">
        <f t="shared" ref="P3011:P3074" si="283">E3011/L3011</f>
        <v>233.8984375</v>
      </c>
      <c r="Q3011" s="7" t="str">
        <f t="shared" ref="Q3011:Q3074" si="284">LEFT(N3011, SEARCH("/",N3011,1)-1)</f>
        <v>theater</v>
      </c>
      <c r="R3011" s="7" t="str">
        <f t="shared" ref="R3011:R3074" si="285">RIGHT(N3011,LEN(N3011)-SEARCH("/",N3011,1))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3.2" x14ac:dyDescent="0.3">
      <c r="A3012" s="7">
        <v>3010</v>
      </c>
      <c r="B3012" s="8" t="s">
        <v>3010</v>
      </c>
      <c r="C3012" s="8" t="s">
        <v>7120</v>
      </c>
      <c r="D3012" s="13">
        <v>1500</v>
      </c>
      <c r="E3012" s="13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19">
        <f t="shared" si="282"/>
        <v>158</v>
      </c>
      <c r="P3012" s="11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3.2" x14ac:dyDescent="0.3">
      <c r="A3013" s="7">
        <v>3011</v>
      </c>
      <c r="B3013" s="8" t="s">
        <v>3011</v>
      </c>
      <c r="C3013" s="8" t="s">
        <v>7121</v>
      </c>
      <c r="D3013" s="13">
        <v>300</v>
      </c>
      <c r="E3013" s="13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19">
        <f t="shared" si="282"/>
        <v>123.66666666666666</v>
      </c>
      <c r="P3013" s="11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3.2" x14ac:dyDescent="0.3">
      <c r="A3014" s="7">
        <v>3012</v>
      </c>
      <c r="B3014" s="8" t="s">
        <v>3012</v>
      </c>
      <c r="C3014" s="8" t="s">
        <v>7122</v>
      </c>
      <c r="D3014" s="13">
        <v>4000</v>
      </c>
      <c r="E3014" s="13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19">
        <f t="shared" si="282"/>
        <v>117.12499999999999</v>
      </c>
      <c r="P3014" s="11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3.2" x14ac:dyDescent="0.3">
      <c r="A3015" s="7">
        <v>3013</v>
      </c>
      <c r="B3015" s="8" t="s">
        <v>3013</v>
      </c>
      <c r="C3015" s="8" t="s">
        <v>7123</v>
      </c>
      <c r="D3015" s="13">
        <v>10000</v>
      </c>
      <c r="E3015" s="13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19">
        <f t="shared" si="282"/>
        <v>156.96</v>
      </c>
      <c r="P3015" s="11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3.2" x14ac:dyDescent="0.3">
      <c r="A3016" s="7">
        <v>3014</v>
      </c>
      <c r="B3016" s="8" t="s">
        <v>3014</v>
      </c>
      <c r="C3016" s="8" t="s">
        <v>7124</v>
      </c>
      <c r="D3016" s="13">
        <v>25000</v>
      </c>
      <c r="E3016" s="13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19">
        <f t="shared" si="282"/>
        <v>113.104</v>
      </c>
      <c r="P3016" s="11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3.2" x14ac:dyDescent="0.3">
      <c r="A3017" s="7">
        <v>3015</v>
      </c>
      <c r="B3017" s="8" t="s">
        <v>3015</v>
      </c>
      <c r="C3017" s="8" t="s">
        <v>7125</v>
      </c>
      <c r="D3017" s="13">
        <v>3400</v>
      </c>
      <c r="E3017" s="13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19">
        <f t="shared" si="282"/>
        <v>103.17647058823529</v>
      </c>
      <c r="P3017" s="11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43.2" x14ac:dyDescent="0.3">
      <c r="A3018" s="7">
        <v>3016</v>
      </c>
      <c r="B3018" s="8" t="s">
        <v>3016</v>
      </c>
      <c r="C3018" s="8" t="s">
        <v>7126</v>
      </c>
      <c r="D3018" s="13">
        <v>8500</v>
      </c>
      <c r="E3018" s="13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19">
        <f t="shared" si="282"/>
        <v>102.61176470588236</v>
      </c>
      <c r="P3018" s="11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3.2" x14ac:dyDescent="0.3">
      <c r="A3019" s="7">
        <v>3017</v>
      </c>
      <c r="B3019" s="8" t="s">
        <v>3017</v>
      </c>
      <c r="C3019" s="8" t="s">
        <v>7127</v>
      </c>
      <c r="D3019" s="13">
        <v>22000</v>
      </c>
      <c r="E3019" s="13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19">
        <f t="shared" si="282"/>
        <v>105.84090909090908</v>
      </c>
      <c r="P3019" s="11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3.2" x14ac:dyDescent="0.3">
      <c r="A3020" s="7">
        <v>3018</v>
      </c>
      <c r="B3020" s="8" t="s">
        <v>3018</v>
      </c>
      <c r="C3020" s="8" t="s">
        <v>7128</v>
      </c>
      <c r="D3020" s="13">
        <v>4200</v>
      </c>
      <c r="E3020" s="13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19">
        <f t="shared" si="282"/>
        <v>100.71428571428571</v>
      </c>
      <c r="P3020" s="11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3.2" x14ac:dyDescent="0.3">
      <c r="A3021" s="7">
        <v>3019</v>
      </c>
      <c r="B3021" s="8" t="s">
        <v>3019</v>
      </c>
      <c r="C3021" s="8" t="s">
        <v>7129</v>
      </c>
      <c r="D3021" s="13">
        <v>15000</v>
      </c>
      <c r="E3021" s="13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19">
        <f t="shared" si="282"/>
        <v>121.23333333333332</v>
      </c>
      <c r="P3021" s="11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3.2" x14ac:dyDescent="0.3">
      <c r="A3022" s="7">
        <v>3020</v>
      </c>
      <c r="B3022" s="8" t="s">
        <v>3020</v>
      </c>
      <c r="C3022" s="8" t="s">
        <v>7130</v>
      </c>
      <c r="D3022" s="13">
        <v>7000</v>
      </c>
      <c r="E3022" s="13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19">
        <f t="shared" si="282"/>
        <v>100.57142857142858</v>
      </c>
      <c r="P3022" s="11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3.2" x14ac:dyDescent="0.3">
      <c r="A3023" s="7">
        <v>3021</v>
      </c>
      <c r="B3023" s="8" t="s">
        <v>3021</v>
      </c>
      <c r="C3023" s="8" t="s">
        <v>7131</v>
      </c>
      <c r="D3023" s="13">
        <v>4500</v>
      </c>
      <c r="E3023" s="13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19">
        <f t="shared" si="282"/>
        <v>116.02222222222223</v>
      </c>
      <c r="P3023" s="11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3.2" x14ac:dyDescent="0.3">
      <c r="A3024" s="7">
        <v>3022</v>
      </c>
      <c r="B3024" s="8" t="s">
        <v>3022</v>
      </c>
      <c r="C3024" s="8" t="s">
        <v>7132</v>
      </c>
      <c r="D3024" s="13">
        <v>10000</v>
      </c>
      <c r="E3024" s="13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19">
        <f t="shared" si="282"/>
        <v>100.88</v>
      </c>
      <c r="P3024" s="11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43.2" x14ac:dyDescent="0.3">
      <c r="A3025" s="7">
        <v>3023</v>
      </c>
      <c r="B3025" s="8" t="s">
        <v>3023</v>
      </c>
      <c r="C3025" s="8" t="s">
        <v>7133</v>
      </c>
      <c r="D3025" s="13">
        <v>700</v>
      </c>
      <c r="E3025" s="13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19">
        <f t="shared" si="282"/>
        <v>103</v>
      </c>
      <c r="P3025" s="11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3.2" x14ac:dyDescent="0.3">
      <c r="A3026" s="7">
        <v>3024</v>
      </c>
      <c r="B3026" s="8" t="s">
        <v>3024</v>
      </c>
      <c r="C3026" s="8" t="s">
        <v>7134</v>
      </c>
      <c r="D3026" s="13">
        <v>5000</v>
      </c>
      <c r="E3026" s="13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19">
        <f t="shared" si="282"/>
        <v>246.42</v>
      </c>
      <c r="P3026" s="11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3.2" x14ac:dyDescent="0.3">
      <c r="A3027" s="7">
        <v>3025</v>
      </c>
      <c r="B3027" s="8" t="s">
        <v>3025</v>
      </c>
      <c r="C3027" s="8" t="s">
        <v>7135</v>
      </c>
      <c r="D3027" s="13">
        <v>2500</v>
      </c>
      <c r="E3027" s="13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19">
        <f t="shared" si="282"/>
        <v>302.2</v>
      </c>
      <c r="P3027" s="11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43.2" x14ac:dyDescent="0.3">
      <c r="A3028" s="7">
        <v>3026</v>
      </c>
      <c r="B3028" s="8" t="s">
        <v>3026</v>
      </c>
      <c r="C3028" s="8" t="s">
        <v>7136</v>
      </c>
      <c r="D3028" s="13">
        <v>900</v>
      </c>
      <c r="E3028" s="13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19">
        <f t="shared" si="282"/>
        <v>143.33333333333334</v>
      </c>
      <c r="P3028" s="11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28.8" x14ac:dyDescent="0.3">
      <c r="A3029" s="7">
        <v>3027</v>
      </c>
      <c r="B3029" s="8" t="s">
        <v>3027</v>
      </c>
      <c r="C3029" s="8" t="s">
        <v>7137</v>
      </c>
      <c r="D3029" s="13">
        <v>40000</v>
      </c>
      <c r="E3029" s="13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19">
        <f t="shared" si="282"/>
        <v>131.44</v>
      </c>
      <c r="P3029" s="11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28.8" x14ac:dyDescent="0.3">
      <c r="A3030" s="7">
        <v>3028</v>
      </c>
      <c r="B3030" s="8" t="s">
        <v>3028</v>
      </c>
      <c r="C3030" s="8" t="s">
        <v>7138</v>
      </c>
      <c r="D3030" s="13">
        <v>5000</v>
      </c>
      <c r="E3030" s="13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19">
        <f t="shared" si="282"/>
        <v>168.01999999999998</v>
      </c>
      <c r="P3030" s="11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3.2" x14ac:dyDescent="0.3">
      <c r="A3031" s="7">
        <v>3029</v>
      </c>
      <c r="B3031" s="8" t="s">
        <v>3029</v>
      </c>
      <c r="C3031" s="8" t="s">
        <v>7139</v>
      </c>
      <c r="D3031" s="13">
        <v>30000</v>
      </c>
      <c r="E3031" s="13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19">
        <f t="shared" si="282"/>
        <v>109.67666666666666</v>
      </c>
      <c r="P3031" s="11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3.2" x14ac:dyDescent="0.3">
      <c r="A3032" s="7">
        <v>3030</v>
      </c>
      <c r="B3032" s="8" t="s">
        <v>3030</v>
      </c>
      <c r="C3032" s="8" t="s">
        <v>7140</v>
      </c>
      <c r="D3032" s="13">
        <v>1750</v>
      </c>
      <c r="E3032" s="13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19">
        <f t="shared" si="282"/>
        <v>106.6857142857143</v>
      </c>
      <c r="P3032" s="11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57.6" x14ac:dyDescent="0.3">
      <c r="A3033" s="7">
        <v>3031</v>
      </c>
      <c r="B3033" s="8" t="s">
        <v>3031</v>
      </c>
      <c r="C3033" s="8" t="s">
        <v>7141</v>
      </c>
      <c r="D3033" s="13">
        <v>1500</v>
      </c>
      <c r="E3033" s="13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19">
        <f t="shared" si="282"/>
        <v>100</v>
      </c>
      <c r="P3033" s="11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3.2" x14ac:dyDescent="0.3">
      <c r="A3034" s="7">
        <v>3032</v>
      </c>
      <c r="B3034" s="8" t="s">
        <v>3032</v>
      </c>
      <c r="C3034" s="8" t="s">
        <v>7142</v>
      </c>
      <c r="D3034" s="13">
        <v>1000</v>
      </c>
      <c r="E3034" s="13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19">
        <f t="shared" si="282"/>
        <v>127.2</v>
      </c>
      <c r="P3034" s="11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3.2" x14ac:dyDescent="0.3">
      <c r="A3035" s="7">
        <v>3033</v>
      </c>
      <c r="B3035" s="8" t="s">
        <v>3033</v>
      </c>
      <c r="C3035" s="8" t="s">
        <v>7143</v>
      </c>
      <c r="D3035" s="13">
        <v>3000</v>
      </c>
      <c r="E3035" s="13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19">
        <f t="shared" si="282"/>
        <v>146.53333333333333</v>
      </c>
      <c r="P3035" s="11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57.6" x14ac:dyDescent="0.3">
      <c r="A3036" s="7">
        <v>3034</v>
      </c>
      <c r="B3036" s="8" t="s">
        <v>3034</v>
      </c>
      <c r="C3036" s="8" t="s">
        <v>7144</v>
      </c>
      <c r="D3036" s="13">
        <v>100000</v>
      </c>
      <c r="E3036" s="13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19">
        <f t="shared" si="282"/>
        <v>112.53599999999999</v>
      </c>
      <c r="P3036" s="11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28.8" x14ac:dyDescent="0.3">
      <c r="A3037" s="7">
        <v>3035</v>
      </c>
      <c r="B3037" s="8" t="s">
        <v>3035</v>
      </c>
      <c r="C3037" s="8" t="s">
        <v>7145</v>
      </c>
      <c r="D3037" s="13">
        <v>25000</v>
      </c>
      <c r="E3037" s="13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19">
        <f t="shared" si="282"/>
        <v>108.78684000000001</v>
      </c>
      <c r="P3037" s="11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3.2" x14ac:dyDescent="0.3">
      <c r="A3038" s="7">
        <v>3036</v>
      </c>
      <c r="B3038" s="8" t="s">
        <v>3036</v>
      </c>
      <c r="C3038" s="8" t="s">
        <v>7146</v>
      </c>
      <c r="D3038" s="13">
        <v>25000</v>
      </c>
      <c r="E3038" s="13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19">
        <f t="shared" si="282"/>
        <v>126.732</v>
      </c>
      <c r="P3038" s="11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57.6" x14ac:dyDescent="0.3">
      <c r="A3039" s="7">
        <v>3037</v>
      </c>
      <c r="B3039" s="8" t="s">
        <v>3037</v>
      </c>
      <c r="C3039" s="8" t="s">
        <v>7147</v>
      </c>
      <c r="D3039" s="13">
        <v>500</v>
      </c>
      <c r="E3039" s="13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19">
        <f t="shared" si="282"/>
        <v>213.20000000000002</v>
      </c>
      <c r="P3039" s="11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3.2" x14ac:dyDescent="0.3">
      <c r="A3040" s="7">
        <v>3038</v>
      </c>
      <c r="B3040" s="8" t="s">
        <v>3038</v>
      </c>
      <c r="C3040" s="8" t="s">
        <v>7148</v>
      </c>
      <c r="D3040" s="13">
        <v>1000</v>
      </c>
      <c r="E3040" s="13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19">
        <f t="shared" si="282"/>
        <v>100.49999999999999</v>
      </c>
      <c r="P3040" s="11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3.2" x14ac:dyDescent="0.3">
      <c r="A3041" s="7">
        <v>3039</v>
      </c>
      <c r="B3041" s="8" t="s">
        <v>3039</v>
      </c>
      <c r="C3041" s="8" t="s">
        <v>7149</v>
      </c>
      <c r="D3041" s="13">
        <v>20000</v>
      </c>
      <c r="E3041" s="13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19">
        <f t="shared" si="282"/>
        <v>108.71389999999998</v>
      </c>
      <c r="P3041" s="11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3.2" x14ac:dyDescent="0.3">
      <c r="A3042" s="7">
        <v>3040</v>
      </c>
      <c r="B3042" s="8" t="s">
        <v>3040</v>
      </c>
      <c r="C3042" s="8" t="s">
        <v>7150</v>
      </c>
      <c r="D3042" s="13">
        <v>3000</v>
      </c>
      <c r="E3042" s="13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19">
        <f t="shared" si="282"/>
        <v>107.5</v>
      </c>
      <c r="P3042" s="11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28.8" x14ac:dyDescent="0.3">
      <c r="A3043" s="7">
        <v>3041</v>
      </c>
      <c r="B3043" s="8" t="s">
        <v>3041</v>
      </c>
      <c r="C3043" s="8" t="s">
        <v>7151</v>
      </c>
      <c r="D3043" s="13">
        <v>8300</v>
      </c>
      <c r="E3043" s="13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19">
        <f t="shared" si="282"/>
        <v>110.48192771084338</v>
      </c>
      <c r="P3043" s="11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43.2" x14ac:dyDescent="0.3">
      <c r="A3044" s="7">
        <v>3042</v>
      </c>
      <c r="B3044" s="8" t="s">
        <v>3042</v>
      </c>
      <c r="C3044" s="8" t="s">
        <v>7152</v>
      </c>
      <c r="D3044" s="13">
        <v>1500</v>
      </c>
      <c r="E3044" s="13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19">
        <f t="shared" si="282"/>
        <v>128</v>
      </c>
      <c r="P3044" s="11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3.2" x14ac:dyDescent="0.3">
      <c r="A3045" s="7">
        <v>3043</v>
      </c>
      <c r="B3045" s="8" t="s">
        <v>3043</v>
      </c>
      <c r="C3045" s="8" t="s">
        <v>7153</v>
      </c>
      <c r="D3045" s="13">
        <v>15000</v>
      </c>
      <c r="E3045" s="13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19">
        <f t="shared" si="282"/>
        <v>110.00666666666667</v>
      </c>
      <c r="P3045" s="11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3.2" x14ac:dyDescent="0.3">
      <c r="A3046" s="7">
        <v>3044</v>
      </c>
      <c r="B3046" s="8" t="s">
        <v>3044</v>
      </c>
      <c r="C3046" s="8" t="s">
        <v>7154</v>
      </c>
      <c r="D3046" s="13">
        <v>12000</v>
      </c>
      <c r="E3046" s="13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19">
        <f t="shared" si="282"/>
        <v>109.34166666666667</v>
      </c>
      <c r="P3046" s="11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3.2" x14ac:dyDescent="0.3">
      <c r="A3047" s="7">
        <v>3045</v>
      </c>
      <c r="B3047" s="8" t="s">
        <v>3045</v>
      </c>
      <c r="C3047" s="8" t="s">
        <v>7155</v>
      </c>
      <c r="D3047" s="13">
        <v>4000</v>
      </c>
      <c r="E3047" s="13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19">
        <f t="shared" si="282"/>
        <v>132.70650000000001</v>
      </c>
      <c r="P3047" s="11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43.2" x14ac:dyDescent="0.3">
      <c r="A3048" s="7">
        <v>3046</v>
      </c>
      <c r="B3048" s="8" t="s">
        <v>3046</v>
      </c>
      <c r="C3048" s="8" t="s">
        <v>7156</v>
      </c>
      <c r="D3048" s="13">
        <v>7900</v>
      </c>
      <c r="E3048" s="13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19">
        <f t="shared" si="282"/>
        <v>190.84810126582278</v>
      </c>
      <c r="P3048" s="11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3.2" x14ac:dyDescent="0.3">
      <c r="A3049" s="7">
        <v>3047</v>
      </c>
      <c r="B3049" s="8" t="s">
        <v>3047</v>
      </c>
      <c r="C3049" s="8" t="s">
        <v>7157</v>
      </c>
      <c r="D3049" s="13">
        <v>500</v>
      </c>
      <c r="E3049" s="13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19">
        <f t="shared" si="282"/>
        <v>149</v>
      </c>
      <c r="P3049" s="11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3.2" x14ac:dyDescent="0.3">
      <c r="A3050" s="7">
        <v>3048</v>
      </c>
      <c r="B3050" s="8" t="s">
        <v>3048</v>
      </c>
      <c r="C3050" s="8" t="s">
        <v>7158</v>
      </c>
      <c r="D3050" s="13">
        <v>5000</v>
      </c>
      <c r="E3050" s="13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19">
        <f t="shared" si="282"/>
        <v>166.4</v>
      </c>
      <c r="P3050" s="11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43.2" x14ac:dyDescent="0.3">
      <c r="A3051" s="7">
        <v>3049</v>
      </c>
      <c r="B3051" s="8" t="s">
        <v>3049</v>
      </c>
      <c r="C3051" s="8" t="s">
        <v>7159</v>
      </c>
      <c r="D3051" s="13">
        <v>3750</v>
      </c>
      <c r="E3051" s="13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19">
        <f t="shared" si="282"/>
        <v>106.66666666666667</v>
      </c>
      <c r="P3051" s="11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28.8" x14ac:dyDescent="0.3">
      <c r="A3052" s="7">
        <v>3050</v>
      </c>
      <c r="B3052" s="8" t="s">
        <v>3050</v>
      </c>
      <c r="C3052" s="8" t="s">
        <v>7160</v>
      </c>
      <c r="D3052" s="13">
        <v>600</v>
      </c>
      <c r="E3052" s="13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19">
        <f t="shared" si="282"/>
        <v>106</v>
      </c>
      <c r="P3052" s="11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43.2" x14ac:dyDescent="0.3">
      <c r="A3053" s="7">
        <v>3051</v>
      </c>
      <c r="B3053" s="8" t="s">
        <v>3051</v>
      </c>
      <c r="C3053" s="8" t="s">
        <v>7161</v>
      </c>
      <c r="D3053" s="13">
        <v>3500</v>
      </c>
      <c r="E3053" s="13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19">
        <f t="shared" si="282"/>
        <v>23.62857142857143</v>
      </c>
      <c r="P3053" s="11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28.8" x14ac:dyDescent="0.3">
      <c r="A3054" s="7">
        <v>3052</v>
      </c>
      <c r="B3054" s="8" t="s">
        <v>3052</v>
      </c>
      <c r="C3054" s="8" t="s">
        <v>7162</v>
      </c>
      <c r="D3054" s="13">
        <v>50000</v>
      </c>
      <c r="E3054" s="13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19">
        <f t="shared" si="282"/>
        <v>0.15</v>
      </c>
      <c r="P3054" s="11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43.2" x14ac:dyDescent="0.3">
      <c r="A3055" s="7">
        <v>3053</v>
      </c>
      <c r="B3055" s="8" t="s">
        <v>3053</v>
      </c>
      <c r="C3055" s="8" t="s">
        <v>7163</v>
      </c>
      <c r="D3055" s="13">
        <v>10000</v>
      </c>
      <c r="E3055" s="13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19">
        <f t="shared" si="282"/>
        <v>0.4</v>
      </c>
      <c r="P3055" s="11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3.2" x14ac:dyDescent="0.3">
      <c r="A3056" s="7">
        <v>3054</v>
      </c>
      <c r="B3056" s="8" t="s">
        <v>3054</v>
      </c>
      <c r="C3056" s="8" t="s">
        <v>7164</v>
      </c>
      <c r="D3056" s="13">
        <v>300</v>
      </c>
      <c r="E3056" s="13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19">
        <f t="shared" si="282"/>
        <v>0</v>
      </c>
      <c r="P3056" s="11" t="e">
        <f t="shared" si="283"/>
        <v>#DIV/0!</v>
      </c>
      <c r="Q3056" s="7" t="str">
        <f t="shared" si="284"/>
        <v>theater</v>
      </c>
      <c r="R3056" s="7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3.2" x14ac:dyDescent="0.3">
      <c r="A3057" s="7">
        <v>3055</v>
      </c>
      <c r="B3057" s="8" t="s">
        <v>3055</v>
      </c>
      <c r="C3057" s="8" t="s">
        <v>7165</v>
      </c>
      <c r="D3057" s="13">
        <v>20000</v>
      </c>
      <c r="E3057" s="13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19">
        <f t="shared" si="282"/>
        <v>5.0000000000000001E-3</v>
      </c>
      <c r="P3057" s="11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3.2" x14ac:dyDescent="0.3">
      <c r="A3058" s="7">
        <v>3056</v>
      </c>
      <c r="B3058" s="8" t="s">
        <v>3056</v>
      </c>
      <c r="C3058" s="8" t="s">
        <v>7166</v>
      </c>
      <c r="D3058" s="13">
        <v>25000</v>
      </c>
      <c r="E3058" s="13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19">
        <f t="shared" si="282"/>
        <v>0</v>
      </c>
      <c r="P3058" s="11" t="e">
        <f t="shared" si="283"/>
        <v>#DIV/0!</v>
      </c>
      <c r="Q3058" s="7" t="str">
        <f t="shared" si="284"/>
        <v>theater</v>
      </c>
      <c r="R3058" s="7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3.2" x14ac:dyDescent="0.3">
      <c r="A3059" s="7">
        <v>3057</v>
      </c>
      <c r="B3059" s="8" t="s">
        <v>3057</v>
      </c>
      <c r="C3059" s="8" t="s">
        <v>7167</v>
      </c>
      <c r="D3059" s="13">
        <v>50000</v>
      </c>
      <c r="E3059" s="13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19">
        <f t="shared" si="282"/>
        <v>0</v>
      </c>
      <c r="P3059" s="11" t="e">
        <f t="shared" si="283"/>
        <v>#DIV/0!</v>
      </c>
      <c r="Q3059" s="7" t="str">
        <f t="shared" si="284"/>
        <v>theater</v>
      </c>
      <c r="R3059" s="7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43.2" x14ac:dyDescent="0.3">
      <c r="A3060" s="7">
        <v>3058</v>
      </c>
      <c r="B3060" s="8" t="s">
        <v>3058</v>
      </c>
      <c r="C3060" s="8" t="s">
        <v>7168</v>
      </c>
      <c r="D3060" s="13">
        <v>18000</v>
      </c>
      <c r="E3060" s="13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19">
        <f t="shared" si="282"/>
        <v>1.6666666666666666E-2</v>
      </c>
      <c r="P3060" s="11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3.2" x14ac:dyDescent="0.3">
      <c r="A3061" s="7">
        <v>3059</v>
      </c>
      <c r="B3061" s="8" t="s">
        <v>3059</v>
      </c>
      <c r="C3061" s="8" t="s">
        <v>7169</v>
      </c>
      <c r="D3061" s="13">
        <v>15000</v>
      </c>
      <c r="E3061" s="13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19">
        <f t="shared" si="282"/>
        <v>3.0066666666666664</v>
      </c>
      <c r="P3061" s="11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8.8" x14ac:dyDescent="0.3">
      <c r="A3062" s="7">
        <v>3060</v>
      </c>
      <c r="B3062" s="8" t="s">
        <v>3060</v>
      </c>
      <c r="C3062" s="8" t="s">
        <v>7170</v>
      </c>
      <c r="D3062" s="13">
        <v>220000</v>
      </c>
      <c r="E3062" s="13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19">
        <f t="shared" si="282"/>
        <v>0.15227272727272728</v>
      </c>
      <c r="P3062" s="11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3">
      <c r="A3063" s="7">
        <v>3061</v>
      </c>
      <c r="B3063" s="8" t="s">
        <v>3061</v>
      </c>
      <c r="C3063" s="8" t="s">
        <v>7171</v>
      </c>
      <c r="D3063" s="13">
        <v>1000000</v>
      </c>
      <c r="E3063" s="13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19">
        <f t="shared" si="282"/>
        <v>0</v>
      </c>
      <c r="P3063" s="11" t="e">
        <f t="shared" si="283"/>
        <v>#DIV/0!</v>
      </c>
      <c r="Q3063" s="7" t="str">
        <f t="shared" si="284"/>
        <v>theater</v>
      </c>
      <c r="R3063" s="7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3.2" x14ac:dyDescent="0.3">
      <c r="A3064" s="7">
        <v>3062</v>
      </c>
      <c r="B3064" s="8" t="s">
        <v>3062</v>
      </c>
      <c r="C3064" s="8" t="s">
        <v>7172</v>
      </c>
      <c r="D3064" s="13">
        <v>10000</v>
      </c>
      <c r="E3064" s="13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19">
        <f t="shared" si="282"/>
        <v>66.84</v>
      </c>
      <c r="P3064" s="11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28.8" x14ac:dyDescent="0.3">
      <c r="A3065" s="7">
        <v>3063</v>
      </c>
      <c r="B3065" s="8" t="s">
        <v>3063</v>
      </c>
      <c r="C3065" s="8" t="s">
        <v>7173</v>
      </c>
      <c r="D3065" s="13">
        <v>3000</v>
      </c>
      <c r="E3065" s="13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19">
        <f t="shared" si="282"/>
        <v>19.566666666666666</v>
      </c>
      <c r="P3065" s="11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28.8" x14ac:dyDescent="0.3">
      <c r="A3066" s="7">
        <v>3064</v>
      </c>
      <c r="B3066" s="8" t="s">
        <v>3064</v>
      </c>
      <c r="C3066" s="8" t="s">
        <v>7174</v>
      </c>
      <c r="D3066" s="13">
        <v>75000</v>
      </c>
      <c r="E3066" s="13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19">
        <f t="shared" si="282"/>
        <v>11.294666666666666</v>
      </c>
      <c r="P3066" s="11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3.2" x14ac:dyDescent="0.3">
      <c r="A3067" s="7">
        <v>3065</v>
      </c>
      <c r="B3067" s="8" t="s">
        <v>3065</v>
      </c>
      <c r="C3067" s="8" t="s">
        <v>7175</v>
      </c>
      <c r="D3067" s="13">
        <v>25000</v>
      </c>
      <c r="E3067" s="13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19">
        <f t="shared" si="282"/>
        <v>0.04</v>
      </c>
      <c r="P3067" s="11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3.2" x14ac:dyDescent="0.3">
      <c r="A3068" s="7">
        <v>3066</v>
      </c>
      <c r="B3068" s="8" t="s">
        <v>3066</v>
      </c>
      <c r="C3068" s="8" t="s">
        <v>7176</v>
      </c>
      <c r="D3068" s="13">
        <v>350000</v>
      </c>
      <c r="E3068" s="13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19">
        <f t="shared" si="282"/>
        <v>11.985714285714286</v>
      </c>
      <c r="P3068" s="11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3.2" x14ac:dyDescent="0.3">
      <c r="A3069" s="7">
        <v>3067</v>
      </c>
      <c r="B3069" s="8" t="s">
        <v>3067</v>
      </c>
      <c r="C3069" s="8" t="s">
        <v>7177</v>
      </c>
      <c r="D3069" s="13">
        <v>8000</v>
      </c>
      <c r="E3069" s="13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19">
        <f t="shared" si="282"/>
        <v>2.5</v>
      </c>
      <c r="P3069" s="11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3.2" x14ac:dyDescent="0.3">
      <c r="A3070" s="7">
        <v>3068</v>
      </c>
      <c r="B3070" s="8" t="s">
        <v>3068</v>
      </c>
      <c r="C3070" s="8" t="s">
        <v>7178</v>
      </c>
      <c r="D3070" s="13">
        <v>250000</v>
      </c>
      <c r="E3070" s="13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19">
        <f t="shared" si="282"/>
        <v>6.9999999999999993E-2</v>
      </c>
      <c r="P3070" s="11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3.2" x14ac:dyDescent="0.3">
      <c r="A3071" s="7">
        <v>3069</v>
      </c>
      <c r="B3071" s="8" t="s">
        <v>3069</v>
      </c>
      <c r="C3071" s="8" t="s">
        <v>7179</v>
      </c>
      <c r="D3071" s="13">
        <v>1000</v>
      </c>
      <c r="E3071" s="13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19">
        <f t="shared" si="282"/>
        <v>14.099999999999998</v>
      </c>
      <c r="P3071" s="11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28.8" x14ac:dyDescent="0.3">
      <c r="A3072" s="7">
        <v>3070</v>
      </c>
      <c r="B3072" s="8" t="s">
        <v>3070</v>
      </c>
      <c r="C3072" s="8" t="s">
        <v>7180</v>
      </c>
      <c r="D3072" s="13">
        <v>10000</v>
      </c>
      <c r="E3072" s="13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19">
        <f t="shared" si="282"/>
        <v>3.34</v>
      </c>
      <c r="P3072" s="11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3.2" x14ac:dyDescent="0.3">
      <c r="A3073" s="7">
        <v>3071</v>
      </c>
      <c r="B3073" s="8" t="s">
        <v>3071</v>
      </c>
      <c r="C3073" s="8" t="s">
        <v>7181</v>
      </c>
      <c r="D3073" s="13">
        <v>12000</v>
      </c>
      <c r="E3073" s="13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19">
        <f t="shared" si="282"/>
        <v>59.774999999999999</v>
      </c>
      <c r="P3073" s="11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3.2" x14ac:dyDescent="0.3">
      <c r="A3074" s="7">
        <v>3072</v>
      </c>
      <c r="B3074" s="8" t="s">
        <v>3072</v>
      </c>
      <c r="C3074" s="8" t="s">
        <v>7182</v>
      </c>
      <c r="D3074" s="13">
        <v>12000</v>
      </c>
      <c r="E3074" s="13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19">
        <f t="shared" si="282"/>
        <v>1.6666666666666666E-2</v>
      </c>
      <c r="P3074" s="11">
        <f t="shared" si="283"/>
        <v>1</v>
      </c>
      <c r="Q3074" s="7" t="str">
        <f t="shared" si="284"/>
        <v>theater</v>
      </c>
      <c r="R3074" s="7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3.2" x14ac:dyDescent="0.3">
      <c r="A3075" s="7">
        <v>3073</v>
      </c>
      <c r="B3075" s="8" t="s">
        <v>3073</v>
      </c>
      <c r="C3075" s="8" t="s">
        <v>7183</v>
      </c>
      <c r="D3075" s="13">
        <v>2800000</v>
      </c>
      <c r="E3075" s="13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19">
        <f t="shared" ref="O3075:O3138" si="288">E3075/D3075*100</f>
        <v>2.3035714285714284E-2</v>
      </c>
      <c r="P3075" s="11">
        <f t="shared" ref="P3075:P3138" si="289">E3075/L3075</f>
        <v>92.142857142857139</v>
      </c>
      <c r="Q3075" s="7" t="str">
        <f t="shared" ref="Q3075:Q3138" si="290">LEFT(N3075, SEARCH("/",N3075,1)-1)</f>
        <v>theater</v>
      </c>
      <c r="R3075" s="7" t="str">
        <f t="shared" ref="R3075:R3138" si="291">RIGHT(N3075,LEN(N3075)-SEARCH("/",N3075,1))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57.6" x14ac:dyDescent="0.3">
      <c r="A3076" s="7">
        <v>3074</v>
      </c>
      <c r="B3076" s="8" t="s">
        <v>3074</v>
      </c>
      <c r="C3076" s="8" t="s">
        <v>7184</v>
      </c>
      <c r="D3076" s="13">
        <v>25000</v>
      </c>
      <c r="E3076" s="13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19">
        <f t="shared" si="288"/>
        <v>8.8000000000000009E-2</v>
      </c>
      <c r="P3076" s="11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3.2" x14ac:dyDescent="0.3">
      <c r="A3077" s="7">
        <v>3075</v>
      </c>
      <c r="B3077" s="8" t="s">
        <v>3075</v>
      </c>
      <c r="C3077" s="8" t="s">
        <v>7185</v>
      </c>
      <c r="D3077" s="13">
        <v>15000</v>
      </c>
      <c r="E3077" s="13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19">
        <f t="shared" si="288"/>
        <v>8.64</v>
      </c>
      <c r="P3077" s="11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28.8" x14ac:dyDescent="0.3">
      <c r="A3078" s="7">
        <v>3076</v>
      </c>
      <c r="B3078" s="8" t="s">
        <v>3076</v>
      </c>
      <c r="C3078" s="8" t="s">
        <v>7186</v>
      </c>
      <c r="D3078" s="13">
        <v>10000</v>
      </c>
      <c r="E3078" s="13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19">
        <f t="shared" si="288"/>
        <v>15.06</v>
      </c>
      <c r="P3078" s="11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3.2" x14ac:dyDescent="0.3">
      <c r="A3079" s="7">
        <v>3077</v>
      </c>
      <c r="B3079" s="8" t="s">
        <v>3077</v>
      </c>
      <c r="C3079" s="8" t="s">
        <v>7187</v>
      </c>
      <c r="D3079" s="13">
        <v>22000</v>
      </c>
      <c r="E3079" s="13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19">
        <f t="shared" si="288"/>
        <v>0.47727272727272729</v>
      </c>
      <c r="P3079" s="11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3.2" x14ac:dyDescent="0.3">
      <c r="A3080" s="7">
        <v>3078</v>
      </c>
      <c r="B3080" s="8" t="s">
        <v>3078</v>
      </c>
      <c r="C3080" s="8" t="s">
        <v>7188</v>
      </c>
      <c r="D3080" s="13">
        <v>60000</v>
      </c>
      <c r="E3080" s="13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19">
        <f t="shared" si="288"/>
        <v>0.11833333333333333</v>
      </c>
      <c r="P3080" s="11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3.2" x14ac:dyDescent="0.3">
      <c r="A3081" s="7">
        <v>3079</v>
      </c>
      <c r="B3081" s="8" t="s">
        <v>3079</v>
      </c>
      <c r="C3081" s="8" t="s">
        <v>7189</v>
      </c>
      <c r="D3081" s="13">
        <v>1333666</v>
      </c>
      <c r="E3081" s="13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19">
        <f t="shared" si="288"/>
        <v>0.8417399858735245</v>
      </c>
      <c r="P3081" s="11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3.2" x14ac:dyDescent="0.3">
      <c r="A3082" s="7">
        <v>3080</v>
      </c>
      <c r="B3082" s="8" t="s">
        <v>3080</v>
      </c>
      <c r="C3082" s="8" t="s">
        <v>7190</v>
      </c>
      <c r="D3082" s="13">
        <v>2000000</v>
      </c>
      <c r="E3082" s="13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19">
        <f t="shared" si="288"/>
        <v>1.8799999999999997E-2</v>
      </c>
      <c r="P3082" s="11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3.2" x14ac:dyDescent="0.3">
      <c r="A3083" s="7">
        <v>3081</v>
      </c>
      <c r="B3083" s="8" t="s">
        <v>3081</v>
      </c>
      <c r="C3083" s="8" t="s">
        <v>7191</v>
      </c>
      <c r="D3083" s="13">
        <v>1000000</v>
      </c>
      <c r="E3083" s="13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19">
        <f t="shared" si="288"/>
        <v>0.21029999999999999</v>
      </c>
      <c r="P3083" s="11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3.2" x14ac:dyDescent="0.3">
      <c r="A3084" s="7">
        <v>3082</v>
      </c>
      <c r="B3084" s="8" t="s">
        <v>3082</v>
      </c>
      <c r="C3084" s="8" t="s">
        <v>7192</v>
      </c>
      <c r="D3084" s="13">
        <v>9000</v>
      </c>
      <c r="E3084" s="13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19">
        <f t="shared" si="288"/>
        <v>0</v>
      </c>
      <c r="P3084" s="11" t="e">
        <f t="shared" si="289"/>
        <v>#DIV/0!</v>
      </c>
      <c r="Q3084" s="7" t="str">
        <f t="shared" si="290"/>
        <v>theater</v>
      </c>
      <c r="R3084" s="7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57.6" x14ac:dyDescent="0.3">
      <c r="A3085" s="7">
        <v>3083</v>
      </c>
      <c r="B3085" s="8" t="s">
        <v>3083</v>
      </c>
      <c r="C3085" s="8" t="s">
        <v>7193</v>
      </c>
      <c r="D3085" s="13">
        <v>20000</v>
      </c>
      <c r="E3085" s="13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19">
        <f t="shared" si="288"/>
        <v>0.27999999999999997</v>
      </c>
      <c r="P3085" s="11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43.2" x14ac:dyDescent="0.3">
      <c r="A3086" s="7">
        <v>3084</v>
      </c>
      <c r="B3086" s="8" t="s">
        <v>3084</v>
      </c>
      <c r="C3086" s="8" t="s">
        <v>7194</v>
      </c>
      <c r="D3086" s="13">
        <v>4059</v>
      </c>
      <c r="E3086" s="13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19">
        <f t="shared" si="288"/>
        <v>11.57920670115792</v>
      </c>
      <c r="P3086" s="11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3.2" x14ac:dyDescent="0.3">
      <c r="A3087" s="7">
        <v>3085</v>
      </c>
      <c r="B3087" s="8" t="s">
        <v>3085</v>
      </c>
      <c r="C3087" s="8" t="s">
        <v>7195</v>
      </c>
      <c r="D3087" s="13">
        <v>25000</v>
      </c>
      <c r="E3087" s="13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19">
        <f t="shared" si="288"/>
        <v>2.44</v>
      </c>
      <c r="P3087" s="11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3.2" x14ac:dyDescent="0.3">
      <c r="A3088" s="7">
        <v>3086</v>
      </c>
      <c r="B3088" s="8" t="s">
        <v>3086</v>
      </c>
      <c r="C3088" s="8" t="s">
        <v>7196</v>
      </c>
      <c r="D3088" s="13">
        <v>20000</v>
      </c>
      <c r="E3088" s="13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19">
        <f t="shared" si="288"/>
        <v>0.25</v>
      </c>
      <c r="P3088" s="11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3.2" x14ac:dyDescent="0.3">
      <c r="A3089" s="7">
        <v>3087</v>
      </c>
      <c r="B3089" s="8" t="s">
        <v>3087</v>
      </c>
      <c r="C3089" s="8" t="s">
        <v>7197</v>
      </c>
      <c r="D3089" s="13">
        <v>20000</v>
      </c>
      <c r="E3089" s="13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19">
        <f t="shared" si="288"/>
        <v>0.625</v>
      </c>
      <c r="P3089" s="11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28.8" x14ac:dyDescent="0.3">
      <c r="A3090" s="7">
        <v>3088</v>
      </c>
      <c r="B3090" s="8" t="s">
        <v>3088</v>
      </c>
      <c r="C3090" s="8" t="s">
        <v>7198</v>
      </c>
      <c r="D3090" s="13">
        <v>65000</v>
      </c>
      <c r="E3090" s="13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19">
        <f t="shared" si="288"/>
        <v>0.19384615384615383</v>
      </c>
      <c r="P3090" s="11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28.8" x14ac:dyDescent="0.3">
      <c r="A3091" s="7">
        <v>3089</v>
      </c>
      <c r="B3091" s="8" t="s">
        <v>3089</v>
      </c>
      <c r="C3091" s="8" t="s">
        <v>7199</v>
      </c>
      <c r="D3091" s="13">
        <v>25000</v>
      </c>
      <c r="E3091" s="13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19">
        <f t="shared" si="288"/>
        <v>23.416</v>
      </c>
      <c r="P3091" s="11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3.2" x14ac:dyDescent="0.3">
      <c r="A3092" s="7">
        <v>3090</v>
      </c>
      <c r="B3092" s="8" t="s">
        <v>3090</v>
      </c>
      <c r="C3092" s="8" t="s">
        <v>7200</v>
      </c>
      <c r="D3092" s="13">
        <v>225000</v>
      </c>
      <c r="E3092" s="13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19">
        <f t="shared" si="288"/>
        <v>5.0808888888888886</v>
      </c>
      <c r="P3092" s="11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43.2" x14ac:dyDescent="0.3">
      <c r="A3093" s="7">
        <v>3091</v>
      </c>
      <c r="B3093" s="8" t="s">
        <v>3091</v>
      </c>
      <c r="C3093" s="8" t="s">
        <v>7201</v>
      </c>
      <c r="D3093" s="13">
        <v>5000</v>
      </c>
      <c r="E3093" s="13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19">
        <f t="shared" si="288"/>
        <v>15.920000000000002</v>
      </c>
      <c r="P3093" s="11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3.2" x14ac:dyDescent="0.3">
      <c r="A3094" s="7">
        <v>3092</v>
      </c>
      <c r="B3094" s="8" t="s">
        <v>3092</v>
      </c>
      <c r="C3094" s="8" t="s">
        <v>7202</v>
      </c>
      <c r="D3094" s="13">
        <v>100000</v>
      </c>
      <c r="E3094" s="13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19">
        <f t="shared" si="288"/>
        <v>1.1831900000000002</v>
      </c>
      <c r="P3094" s="11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43.2" x14ac:dyDescent="0.3">
      <c r="A3095" s="7">
        <v>3093</v>
      </c>
      <c r="B3095" s="8" t="s">
        <v>3093</v>
      </c>
      <c r="C3095" s="8" t="s">
        <v>7203</v>
      </c>
      <c r="D3095" s="13">
        <v>4000</v>
      </c>
      <c r="E3095" s="13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19">
        <f t="shared" si="288"/>
        <v>22.75</v>
      </c>
      <c r="P3095" s="11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28.8" x14ac:dyDescent="0.3">
      <c r="A3096" s="7">
        <v>3094</v>
      </c>
      <c r="B3096" s="8" t="s">
        <v>3094</v>
      </c>
      <c r="C3096" s="8" t="s">
        <v>7204</v>
      </c>
      <c r="D3096" s="13">
        <v>100000</v>
      </c>
      <c r="E3096" s="13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19">
        <f t="shared" si="288"/>
        <v>2.5000000000000001E-2</v>
      </c>
      <c r="P3096" s="11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3.2" x14ac:dyDescent="0.3">
      <c r="A3097" s="7">
        <v>3095</v>
      </c>
      <c r="B3097" s="8" t="s">
        <v>3095</v>
      </c>
      <c r="C3097" s="8" t="s">
        <v>7205</v>
      </c>
      <c r="D3097" s="13">
        <v>14920</v>
      </c>
      <c r="E3097" s="13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19">
        <f t="shared" si="288"/>
        <v>0.33512064343163539</v>
      </c>
      <c r="P3097" s="11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3.2" x14ac:dyDescent="0.3">
      <c r="A3098" s="7">
        <v>3096</v>
      </c>
      <c r="B3098" s="8" t="s">
        <v>3096</v>
      </c>
      <c r="C3098" s="8" t="s">
        <v>7206</v>
      </c>
      <c r="D3098" s="13">
        <v>20000</v>
      </c>
      <c r="E3098" s="13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19">
        <f t="shared" si="288"/>
        <v>3.9750000000000001</v>
      </c>
      <c r="P3098" s="11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3.2" x14ac:dyDescent="0.3">
      <c r="A3099" s="7">
        <v>3097</v>
      </c>
      <c r="B3099" s="8" t="s">
        <v>3097</v>
      </c>
      <c r="C3099" s="8" t="s">
        <v>7207</v>
      </c>
      <c r="D3099" s="13">
        <v>10000</v>
      </c>
      <c r="E3099" s="13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19">
        <f t="shared" si="288"/>
        <v>17.150000000000002</v>
      </c>
      <c r="P3099" s="11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3.2" x14ac:dyDescent="0.3">
      <c r="A3100" s="7">
        <v>3098</v>
      </c>
      <c r="B3100" s="8" t="s">
        <v>3098</v>
      </c>
      <c r="C3100" s="8" t="s">
        <v>7208</v>
      </c>
      <c r="D3100" s="13">
        <v>48725</v>
      </c>
      <c r="E3100" s="13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19">
        <f t="shared" si="288"/>
        <v>3.6080041046690612</v>
      </c>
      <c r="P3100" s="11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3.2" x14ac:dyDescent="0.3">
      <c r="A3101" s="7">
        <v>3099</v>
      </c>
      <c r="B3101" s="8" t="s">
        <v>3099</v>
      </c>
      <c r="C3101" s="8" t="s">
        <v>7209</v>
      </c>
      <c r="D3101" s="13">
        <v>2000</v>
      </c>
      <c r="E3101" s="13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19">
        <f t="shared" si="288"/>
        <v>13.900000000000002</v>
      </c>
      <c r="P3101" s="11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3.2" x14ac:dyDescent="0.3">
      <c r="A3102" s="7">
        <v>3100</v>
      </c>
      <c r="B3102" s="8" t="s">
        <v>3100</v>
      </c>
      <c r="C3102" s="8" t="s">
        <v>7210</v>
      </c>
      <c r="D3102" s="13">
        <v>12000</v>
      </c>
      <c r="E3102" s="13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19">
        <f t="shared" si="288"/>
        <v>15.225</v>
      </c>
      <c r="P3102" s="11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43.2" x14ac:dyDescent="0.3">
      <c r="A3103" s="7">
        <v>3101</v>
      </c>
      <c r="B3103" s="8" t="s">
        <v>3101</v>
      </c>
      <c r="C3103" s="8" t="s">
        <v>7211</v>
      </c>
      <c r="D3103" s="13">
        <v>2500</v>
      </c>
      <c r="E3103" s="13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19">
        <f t="shared" si="288"/>
        <v>12</v>
      </c>
      <c r="P3103" s="11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43.2" x14ac:dyDescent="0.3">
      <c r="A3104" s="7">
        <v>3102</v>
      </c>
      <c r="B3104" s="8" t="s">
        <v>3102</v>
      </c>
      <c r="C3104" s="8" t="s">
        <v>7212</v>
      </c>
      <c r="D3104" s="13">
        <v>16000</v>
      </c>
      <c r="E3104" s="13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19">
        <f t="shared" si="288"/>
        <v>39.112499999999997</v>
      </c>
      <c r="P3104" s="11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28.8" x14ac:dyDescent="0.3">
      <c r="A3105" s="7">
        <v>3103</v>
      </c>
      <c r="B3105" s="8" t="s">
        <v>3103</v>
      </c>
      <c r="C3105" s="8" t="s">
        <v>7213</v>
      </c>
      <c r="D3105" s="13">
        <v>4100</v>
      </c>
      <c r="E3105" s="13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19">
        <f t="shared" si="288"/>
        <v>0.26829268292682928</v>
      </c>
      <c r="P3105" s="11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3.2" x14ac:dyDescent="0.3">
      <c r="A3106" s="7">
        <v>3104</v>
      </c>
      <c r="B3106" s="8" t="s">
        <v>3104</v>
      </c>
      <c r="C3106" s="8" t="s">
        <v>7214</v>
      </c>
      <c r="D3106" s="13">
        <v>4000</v>
      </c>
      <c r="E3106" s="13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19">
        <f t="shared" si="288"/>
        <v>29.625</v>
      </c>
      <c r="P3106" s="11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3.2" x14ac:dyDescent="0.3">
      <c r="A3107" s="7">
        <v>3105</v>
      </c>
      <c r="B3107" s="8" t="s">
        <v>3105</v>
      </c>
      <c r="C3107" s="8" t="s">
        <v>7215</v>
      </c>
      <c r="D3107" s="13">
        <v>5845</v>
      </c>
      <c r="E3107" s="13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19">
        <f t="shared" si="288"/>
        <v>42.360992301112063</v>
      </c>
      <c r="P3107" s="11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43.2" x14ac:dyDescent="0.3">
      <c r="A3108" s="7">
        <v>3106</v>
      </c>
      <c r="B3108" s="8" t="s">
        <v>3106</v>
      </c>
      <c r="C3108" s="8" t="s">
        <v>7216</v>
      </c>
      <c r="D3108" s="13">
        <v>1000</v>
      </c>
      <c r="E3108" s="13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19">
        <f t="shared" si="288"/>
        <v>4.1000000000000005</v>
      </c>
      <c r="P3108" s="11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3.2" x14ac:dyDescent="0.3">
      <c r="A3109" s="7">
        <v>3107</v>
      </c>
      <c r="B3109" s="8" t="s">
        <v>3107</v>
      </c>
      <c r="C3109" s="8" t="s">
        <v>7217</v>
      </c>
      <c r="D3109" s="13">
        <v>40000</v>
      </c>
      <c r="E3109" s="13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19">
        <f t="shared" si="288"/>
        <v>19.762499999999999</v>
      </c>
      <c r="P3109" s="11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x14ac:dyDescent="0.3">
      <c r="A3110" s="7">
        <v>3108</v>
      </c>
      <c r="B3110" s="8" t="s">
        <v>3108</v>
      </c>
      <c r="C3110" s="8" t="s">
        <v>7218</v>
      </c>
      <c r="D3110" s="13">
        <v>50000</v>
      </c>
      <c r="E3110" s="13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19">
        <f t="shared" si="288"/>
        <v>5.1999999999999998E-2</v>
      </c>
      <c r="P3110" s="11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3.2" x14ac:dyDescent="0.3">
      <c r="A3111" s="7">
        <v>3109</v>
      </c>
      <c r="B3111" s="8" t="s">
        <v>3109</v>
      </c>
      <c r="C3111" s="8" t="s">
        <v>7219</v>
      </c>
      <c r="D3111" s="13">
        <v>26500</v>
      </c>
      <c r="E3111" s="13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19">
        <f t="shared" si="288"/>
        <v>25.030188679245285</v>
      </c>
      <c r="P3111" s="11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3.2" x14ac:dyDescent="0.3">
      <c r="A3112" s="7">
        <v>3110</v>
      </c>
      <c r="B3112" s="8" t="s">
        <v>3110</v>
      </c>
      <c r="C3112" s="8" t="s">
        <v>7220</v>
      </c>
      <c r="D3112" s="13">
        <v>25000</v>
      </c>
      <c r="E3112" s="13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19">
        <f t="shared" si="288"/>
        <v>0.04</v>
      </c>
      <c r="P3112" s="11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28.8" x14ac:dyDescent="0.3">
      <c r="A3113" s="7">
        <v>3111</v>
      </c>
      <c r="B3113" s="8" t="s">
        <v>3111</v>
      </c>
      <c r="C3113" s="8" t="s">
        <v>7221</v>
      </c>
      <c r="D3113" s="13">
        <v>20000</v>
      </c>
      <c r="E3113" s="13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19">
        <f t="shared" si="288"/>
        <v>26.640000000000004</v>
      </c>
      <c r="P3113" s="11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3.2" x14ac:dyDescent="0.3">
      <c r="A3114" s="7">
        <v>3112</v>
      </c>
      <c r="B3114" s="8" t="s">
        <v>3112</v>
      </c>
      <c r="C3114" s="8" t="s">
        <v>7222</v>
      </c>
      <c r="D3114" s="13">
        <v>11000</v>
      </c>
      <c r="E3114" s="13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19">
        <f t="shared" si="288"/>
        <v>4.7363636363636363</v>
      </c>
      <c r="P3114" s="11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3.2" x14ac:dyDescent="0.3">
      <c r="A3115" s="7">
        <v>3113</v>
      </c>
      <c r="B3115" s="8" t="s">
        <v>3113</v>
      </c>
      <c r="C3115" s="8" t="s">
        <v>7223</v>
      </c>
      <c r="D3115" s="13">
        <v>109225</v>
      </c>
      <c r="E3115" s="13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19">
        <f t="shared" si="288"/>
        <v>4.2435339894712749</v>
      </c>
      <c r="P3115" s="11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3.2" x14ac:dyDescent="0.3">
      <c r="A3116" s="7">
        <v>3114</v>
      </c>
      <c r="B3116" s="8" t="s">
        <v>3114</v>
      </c>
      <c r="C3116" s="8" t="s">
        <v>7224</v>
      </c>
      <c r="D3116" s="13">
        <v>75000</v>
      </c>
      <c r="E3116" s="13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19">
        <f t="shared" si="288"/>
        <v>0</v>
      </c>
      <c r="P3116" s="11" t="e">
        <f t="shared" si="289"/>
        <v>#DIV/0!</v>
      </c>
      <c r="Q3116" s="7" t="str">
        <f t="shared" si="290"/>
        <v>theater</v>
      </c>
      <c r="R3116" s="7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3.2" x14ac:dyDescent="0.3">
      <c r="A3117" s="7">
        <v>3115</v>
      </c>
      <c r="B3117" s="8" t="s">
        <v>3115</v>
      </c>
      <c r="C3117" s="8" t="s">
        <v>7225</v>
      </c>
      <c r="D3117" s="13">
        <v>10000</v>
      </c>
      <c r="E3117" s="13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19">
        <f t="shared" si="288"/>
        <v>3</v>
      </c>
      <c r="P3117" s="11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3.2" x14ac:dyDescent="0.3">
      <c r="A3118" s="7">
        <v>3116</v>
      </c>
      <c r="B3118" s="8" t="s">
        <v>3116</v>
      </c>
      <c r="C3118" s="8" t="s">
        <v>7226</v>
      </c>
      <c r="D3118" s="13">
        <v>750</v>
      </c>
      <c r="E3118" s="13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19">
        <f t="shared" si="288"/>
        <v>57.333333333333336</v>
      </c>
      <c r="P3118" s="11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3.2" x14ac:dyDescent="0.3">
      <c r="A3119" s="7">
        <v>3117</v>
      </c>
      <c r="B3119" s="8" t="s">
        <v>3117</v>
      </c>
      <c r="C3119" s="8" t="s">
        <v>7227</v>
      </c>
      <c r="D3119" s="13">
        <v>1000</v>
      </c>
      <c r="E3119" s="13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19">
        <f t="shared" si="288"/>
        <v>0.1</v>
      </c>
      <c r="P3119" s="11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28.8" x14ac:dyDescent="0.3">
      <c r="A3120" s="7">
        <v>3118</v>
      </c>
      <c r="B3120" s="8" t="s">
        <v>3118</v>
      </c>
      <c r="C3120" s="8" t="s">
        <v>7228</v>
      </c>
      <c r="D3120" s="13">
        <v>500000</v>
      </c>
      <c r="E3120" s="13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19">
        <f t="shared" si="288"/>
        <v>0.31</v>
      </c>
      <c r="P3120" s="11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43.2" x14ac:dyDescent="0.3">
      <c r="A3121" s="7">
        <v>3119</v>
      </c>
      <c r="B3121" s="8" t="s">
        <v>3119</v>
      </c>
      <c r="C3121" s="8" t="s">
        <v>7229</v>
      </c>
      <c r="D3121" s="13">
        <v>10000</v>
      </c>
      <c r="E3121" s="13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19">
        <f t="shared" si="288"/>
        <v>0.05</v>
      </c>
      <c r="P3121" s="11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3.2" x14ac:dyDescent="0.3">
      <c r="A3122" s="7">
        <v>3120</v>
      </c>
      <c r="B3122" s="8" t="s">
        <v>3120</v>
      </c>
      <c r="C3122" s="8" t="s">
        <v>7230</v>
      </c>
      <c r="D3122" s="13">
        <v>1300000</v>
      </c>
      <c r="E3122" s="13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19">
        <f t="shared" si="288"/>
        <v>9.8461538461538465E-3</v>
      </c>
      <c r="P3122" s="11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28.8" x14ac:dyDescent="0.3">
      <c r="A3123" s="7">
        <v>3121</v>
      </c>
      <c r="B3123" s="8" t="s">
        <v>3121</v>
      </c>
      <c r="C3123" s="8" t="s">
        <v>7231</v>
      </c>
      <c r="D3123" s="13">
        <v>1500</v>
      </c>
      <c r="E3123" s="13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19">
        <f t="shared" si="288"/>
        <v>0.66666666666666674</v>
      </c>
      <c r="P3123" s="11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3">
      <c r="A3124" s="7">
        <v>3122</v>
      </c>
      <c r="B3124" s="8" t="s">
        <v>3122</v>
      </c>
      <c r="C3124" s="8" t="s">
        <v>7232</v>
      </c>
      <c r="D3124" s="13">
        <v>199</v>
      </c>
      <c r="E3124" s="13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19">
        <f t="shared" si="288"/>
        <v>58.291457286432156</v>
      </c>
      <c r="P3124" s="11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3.2" x14ac:dyDescent="0.3">
      <c r="A3125" s="7">
        <v>3123</v>
      </c>
      <c r="B3125" s="8" t="s">
        <v>3123</v>
      </c>
      <c r="C3125" s="8" t="s">
        <v>7233</v>
      </c>
      <c r="D3125" s="13">
        <v>125000</v>
      </c>
      <c r="E3125" s="13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19">
        <f t="shared" si="288"/>
        <v>68.153599999999997</v>
      </c>
      <c r="P3125" s="11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28.8" x14ac:dyDescent="0.3">
      <c r="A3126" s="7">
        <v>3124</v>
      </c>
      <c r="B3126" s="8" t="s">
        <v>3124</v>
      </c>
      <c r="C3126" s="8" t="s">
        <v>7234</v>
      </c>
      <c r="D3126" s="13">
        <v>800000</v>
      </c>
      <c r="E3126" s="13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19">
        <f t="shared" si="288"/>
        <v>3.2499999999999999E-3</v>
      </c>
      <c r="P3126" s="11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3">
      <c r="A3127" s="7">
        <v>3125</v>
      </c>
      <c r="B3127" s="8" t="s">
        <v>3125</v>
      </c>
      <c r="C3127" s="8" t="s">
        <v>7235</v>
      </c>
      <c r="D3127" s="13">
        <v>1500000</v>
      </c>
      <c r="E3127" s="13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19">
        <f t="shared" si="288"/>
        <v>0</v>
      </c>
      <c r="P3127" s="11" t="e">
        <f t="shared" si="289"/>
        <v>#DIV/0!</v>
      </c>
      <c r="Q3127" s="7" t="str">
        <f t="shared" si="290"/>
        <v>theater</v>
      </c>
      <c r="R3127" s="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72" x14ac:dyDescent="0.3">
      <c r="A3128" s="7">
        <v>3126</v>
      </c>
      <c r="B3128" s="8" t="s">
        <v>3126</v>
      </c>
      <c r="C3128" s="8" t="s">
        <v>7236</v>
      </c>
      <c r="D3128" s="13">
        <v>25000</v>
      </c>
      <c r="E3128" s="13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19">
        <f t="shared" si="288"/>
        <v>4.16</v>
      </c>
      <c r="P3128" s="11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3.2" x14ac:dyDescent="0.3">
      <c r="A3129" s="7">
        <v>3127</v>
      </c>
      <c r="B3129" s="8" t="s">
        <v>3127</v>
      </c>
      <c r="C3129" s="8" t="s">
        <v>7237</v>
      </c>
      <c r="D3129" s="13">
        <v>100000</v>
      </c>
      <c r="E3129" s="13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19">
        <f t="shared" si="288"/>
        <v>0</v>
      </c>
      <c r="P3129" s="11" t="e">
        <f t="shared" si="289"/>
        <v>#DIV/0!</v>
      </c>
      <c r="Q3129" s="7" t="str">
        <f t="shared" si="290"/>
        <v>theater</v>
      </c>
      <c r="R3129" s="7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3.2" x14ac:dyDescent="0.3">
      <c r="A3130" s="7">
        <v>3128</v>
      </c>
      <c r="B3130" s="8" t="s">
        <v>3128</v>
      </c>
      <c r="C3130" s="8" t="s">
        <v>7238</v>
      </c>
      <c r="D3130" s="13">
        <v>15000</v>
      </c>
      <c r="E3130" s="13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19">
        <f t="shared" si="288"/>
        <v>108.60666666666667</v>
      </c>
      <c r="P3130" s="11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3.2" x14ac:dyDescent="0.3">
      <c r="A3131" s="7">
        <v>3129</v>
      </c>
      <c r="B3131" s="8" t="s">
        <v>3129</v>
      </c>
      <c r="C3131" s="8" t="s">
        <v>7239</v>
      </c>
      <c r="D3131" s="13">
        <v>1250</v>
      </c>
      <c r="E3131" s="13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19">
        <f t="shared" si="288"/>
        <v>0.8</v>
      </c>
      <c r="P3131" s="11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28.8" x14ac:dyDescent="0.3">
      <c r="A3132" s="7">
        <v>3130</v>
      </c>
      <c r="B3132" s="8" t="s">
        <v>3130</v>
      </c>
      <c r="C3132" s="8" t="s">
        <v>7240</v>
      </c>
      <c r="D3132" s="13">
        <v>10000</v>
      </c>
      <c r="E3132" s="13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19">
        <f t="shared" si="288"/>
        <v>3.75</v>
      </c>
      <c r="P3132" s="11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28.8" x14ac:dyDescent="0.3">
      <c r="A3133" s="7">
        <v>3131</v>
      </c>
      <c r="B3133" s="8" t="s">
        <v>3131</v>
      </c>
      <c r="C3133" s="8" t="s">
        <v>7241</v>
      </c>
      <c r="D3133" s="13">
        <v>4100</v>
      </c>
      <c r="E3133" s="13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19">
        <f t="shared" si="288"/>
        <v>15.731707317073171</v>
      </c>
      <c r="P3133" s="11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28.8" x14ac:dyDescent="0.3">
      <c r="A3134" s="7">
        <v>3132</v>
      </c>
      <c r="B3134" s="8" t="s">
        <v>3132</v>
      </c>
      <c r="C3134" s="8" t="s">
        <v>7242</v>
      </c>
      <c r="D3134" s="13">
        <v>30000</v>
      </c>
      <c r="E3134" s="13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19">
        <f t="shared" si="288"/>
        <v>3.3333333333333333E-2</v>
      </c>
      <c r="P3134" s="11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3.2" x14ac:dyDescent="0.3">
      <c r="A3135" s="7">
        <v>3133</v>
      </c>
      <c r="B3135" s="8" t="s">
        <v>3133</v>
      </c>
      <c r="C3135" s="8" t="s">
        <v>7243</v>
      </c>
      <c r="D3135" s="13">
        <v>500</v>
      </c>
      <c r="E3135" s="13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19">
        <f t="shared" si="288"/>
        <v>108</v>
      </c>
      <c r="P3135" s="11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3.2" x14ac:dyDescent="0.3">
      <c r="A3136" s="7">
        <v>3134</v>
      </c>
      <c r="B3136" s="8" t="s">
        <v>3134</v>
      </c>
      <c r="C3136" s="8" t="s">
        <v>7244</v>
      </c>
      <c r="D3136" s="13">
        <v>1000</v>
      </c>
      <c r="E3136" s="13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19">
        <f t="shared" si="288"/>
        <v>22.5</v>
      </c>
      <c r="P3136" s="11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3.2" x14ac:dyDescent="0.3">
      <c r="A3137" s="7">
        <v>3135</v>
      </c>
      <c r="B3137" s="8" t="s">
        <v>3135</v>
      </c>
      <c r="C3137" s="8" t="s">
        <v>7245</v>
      </c>
      <c r="D3137" s="13">
        <v>777</v>
      </c>
      <c r="E3137" s="13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19">
        <f t="shared" si="288"/>
        <v>20.849420849420849</v>
      </c>
      <c r="P3137" s="11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3.2" x14ac:dyDescent="0.3">
      <c r="A3138" s="7">
        <v>3136</v>
      </c>
      <c r="B3138" s="8" t="s">
        <v>3136</v>
      </c>
      <c r="C3138" s="8" t="s">
        <v>7246</v>
      </c>
      <c r="D3138" s="13">
        <v>500</v>
      </c>
      <c r="E3138" s="13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19">
        <f t="shared" si="288"/>
        <v>127.8</v>
      </c>
      <c r="P3138" s="11">
        <f t="shared" si="289"/>
        <v>29.045454545454547</v>
      </c>
      <c r="Q3138" s="7" t="str">
        <f t="shared" si="290"/>
        <v>theater</v>
      </c>
      <c r="R3138" s="7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8.8" x14ac:dyDescent="0.3">
      <c r="A3139" s="7">
        <v>3137</v>
      </c>
      <c r="B3139" s="8" t="s">
        <v>3137</v>
      </c>
      <c r="C3139" s="8" t="s">
        <v>7247</v>
      </c>
      <c r="D3139" s="13">
        <v>1500</v>
      </c>
      <c r="E3139" s="13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19">
        <f t="shared" ref="O3139:O3202" si="294">E3139/D3139*100</f>
        <v>3.3333333333333335</v>
      </c>
      <c r="P3139" s="11">
        <f t="shared" ref="P3139:P3202" si="295">E3139/L3139</f>
        <v>50</v>
      </c>
      <c r="Q3139" s="7" t="str">
        <f t="shared" ref="Q3139:Q3202" si="296">LEFT(N3139, SEARCH("/",N3139,1)-1)</f>
        <v>theater</v>
      </c>
      <c r="R3139" s="7" t="str">
        <f t="shared" ref="R3139:R3202" si="297">RIGHT(N3139,LEN(N3139)-SEARCH("/",N3139,1))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57.6" x14ac:dyDescent="0.3">
      <c r="A3140" s="7">
        <v>3138</v>
      </c>
      <c r="B3140" s="8" t="s">
        <v>3138</v>
      </c>
      <c r="C3140" s="8" t="s">
        <v>7248</v>
      </c>
      <c r="D3140" s="13">
        <v>200</v>
      </c>
      <c r="E3140" s="13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19">
        <f t="shared" si="294"/>
        <v>0</v>
      </c>
      <c r="P3140" s="11" t="e">
        <f t="shared" si="295"/>
        <v>#DIV/0!</v>
      </c>
      <c r="Q3140" s="7" t="str">
        <f t="shared" si="296"/>
        <v>theater</v>
      </c>
      <c r="R3140" s="7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3.2" x14ac:dyDescent="0.3">
      <c r="A3141" s="7">
        <v>3139</v>
      </c>
      <c r="B3141" s="8" t="s">
        <v>3139</v>
      </c>
      <c r="C3141" s="8" t="s">
        <v>7249</v>
      </c>
      <c r="D3141" s="13">
        <v>50000</v>
      </c>
      <c r="E3141" s="13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19">
        <f t="shared" si="294"/>
        <v>5.4</v>
      </c>
      <c r="P3141" s="11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43.2" x14ac:dyDescent="0.3">
      <c r="A3142" s="7">
        <v>3140</v>
      </c>
      <c r="B3142" s="8" t="s">
        <v>3140</v>
      </c>
      <c r="C3142" s="8" t="s">
        <v>7250</v>
      </c>
      <c r="D3142" s="13">
        <v>10000</v>
      </c>
      <c r="E3142" s="13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19">
        <f t="shared" si="294"/>
        <v>0.96</v>
      </c>
      <c r="P3142" s="11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57.6" x14ac:dyDescent="0.3">
      <c r="A3143" s="7">
        <v>3141</v>
      </c>
      <c r="B3143" s="8" t="s">
        <v>3141</v>
      </c>
      <c r="C3143" s="8" t="s">
        <v>7251</v>
      </c>
      <c r="D3143" s="13">
        <v>500</v>
      </c>
      <c r="E3143" s="13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19">
        <f t="shared" si="294"/>
        <v>51.6</v>
      </c>
      <c r="P3143" s="11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3.2" x14ac:dyDescent="0.3">
      <c r="A3144" s="7">
        <v>3142</v>
      </c>
      <c r="B3144" s="8" t="s">
        <v>3142</v>
      </c>
      <c r="C3144" s="8" t="s">
        <v>7252</v>
      </c>
      <c r="D3144" s="13">
        <v>2750</v>
      </c>
      <c r="E3144" s="13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19">
        <f t="shared" si="294"/>
        <v>1.6363636363636365</v>
      </c>
      <c r="P3144" s="11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57.6" x14ac:dyDescent="0.3">
      <c r="A3145" s="7">
        <v>3143</v>
      </c>
      <c r="B3145" s="8" t="s">
        <v>3143</v>
      </c>
      <c r="C3145" s="8" t="s">
        <v>7253</v>
      </c>
      <c r="D3145" s="13">
        <v>700</v>
      </c>
      <c r="E3145" s="13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19">
        <f t="shared" si="294"/>
        <v>0</v>
      </c>
      <c r="P3145" s="11" t="e">
        <f t="shared" si="295"/>
        <v>#DIV/0!</v>
      </c>
      <c r="Q3145" s="7" t="str">
        <f t="shared" si="296"/>
        <v>theater</v>
      </c>
      <c r="R3145" s="7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57.6" x14ac:dyDescent="0.3">
      <c r="A3146" s="7">
        <v>3144</v>
      </c>
      <c r="B3146" s="8" t="s">
        <v>3144</v>
      </c>
      <c r="C3146" s="8" t="s">
        <v>7254</v>
      </c>
      <c r="D3146" s="13">
        <v>10000</v>
      </c>
      <c r="E3146" s="13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19">
        <f t="shared" si="294"/>
        <v>75.400000000000006</v>
      </c>
      <c r="P3146" s="11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28.8" x14ac:dyDescent="0.3">
      <c r="A3147" s="7">
        <v>3145</v>
      </c>
      <c r="B3147" s="8" t="s">
        <v>3145</v>
      </c>
      <c r="C3147" s="8" t="s">
        <v>7255</v>
      </c>
      <c r="D3147" s="13">
        <v>25000</v>
      </c>
      <c r="E3147" s="13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19">
        <f t="shared" si="294"/>
        <v>0</v>
      </c>
      <c r="P3147" s="11" t="e">
        <f t="shared" si="295"/>
        <v>#DIV/0!</v>
      </c>
      <c r="Q3147" s="7" t="str">
        <f t="shared" si="296"/>
        <v>theater</v>
      </c>
      <c r="R3147" s="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28.8" x14ac:dyDescent="0.3">
      <c r="A3148" s="7">
        <v>3146</v>
      </c>
      <c r="B3148" s="8" t="s">
        <v>3146</v>
      </c>
      <c r="C3148" s="8" t="s">
        <v>7256</v>
      </c>
      <c r="D3148" s="13">
        <v>50000</v>
      </c>
      <c r="E3148" s="13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19">
        <f t="shared" si="294"/>
        <v>10.5</v>
      </c>
      <c r="P3148" s="11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3.2" x14ac:dyDescent="0.3">
      <c r="A3149" s="7">
        <v>3147</v>
      </c>
      <c r="B3149" s="8" t="s">
        <v>3147</v>
      </c>
      <c r="C3149" s="8" t="s">
        <v>7257</v>
      </c>
      <c r="D3149" s="13">
        <v>20000</v>
      </c>
      <c r="E3149" s="13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19">
        <f t="shared" si="294"/>
        <v>117.52499999999999</v>
      </c>
      <c r="P3149" s="11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28.8" x14ac:dyDescent="0.3">
      <c r="A3150" s="7">
        <v>3148</v>
      </c>
      <c r="B3150" s="8" t="s">
        <v>3148</v>
      </c>
      <c r="C3150" s="8" t="s">
        <v>7258</v>
      </c>
      <c r="D3150" s="13">
        <v>1800</v>
      </c>
      <c r="E3150" s="13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19">
        <f t="shared" si="294"/>
        <v>131.16666666666669</v>
      </c>
      <c r="P3150" s="11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3.2" x14ac:dyDescent="0.3">
      <c r="A3151" s="7">
        <v>3149</v>
      </c>
      <c r="B3151" s="8" t="s">
        <v>3149</v>
      </c>
      <c r="C3151" s="8" t="s">
        <v>7259</v>
      </c>
      <c r="D3151" s="13">
        <v>1250</v>
      </c>
      <c r="E3151" s="13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19">
        <f t="shared" si="294"/>
        <v>104</v>
      </c>
      <c r="P3151" s="11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57.6" x14ac:dyDescent="0.3">
      <c r="A3152" s="7">
        <v>3150</v>
      </c>
      <c r="B3152" s="8" t="s">
        <v>3150</v>
      </c>
      <c r="C3152" s="8" t="s">
        <v>7260</v>
      </c>
      <c r="D3152" s="13">
        <v>3500</v>
      </c>
      <c r="E3152" s="13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19">
        <f t="shared" si="294"/>
        <v>101</v>
      </c>
      <c r="P3152" s="11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28.8" x14ac:dyDescent="0.3">
      <c r="A3153" s="7">
        <v>3151</v>
      </c>
      <c r="B3153" s="8" t="s">
        <v>3151</v>
      </c>
      <c r="C3153" s="8" t="s">
        <v>7261</v>
      </c>
      <c r="D3153" s="13">
        <v>3500</v>
      </c>
      <c r="E3153" s="13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19">
        <f t="shared" si="294"/>
        <v>100.4</v>
      </c>
      <c r="P3153" s="11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3.2" x14ac:dyDescent="0.3">
      <c r="A3154" s="7">
        <v>3152</v>
      </c>
      <c r="B3154" s="8" t="s">
        <v>3152</v>
      </c>
      <c r="C3154" s="8" t="s">
        <v>7262</v>
      </c>
      <c r="D3154" s="13">
        <v>2200</v>
      </c>
      <c r="E3154" s="13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19">
        <f t="shared" si="294"/>
        <v>105.95454545454545</v>
      </c>
      <c r="P3154" s="11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3.2" x14ac:dyDescent="0.3">
      <c r="A3155" s="7">
        <v>3153</v>
      </c>
      <c r="B3155" s="8" t="s">
        <v>3153</v>
      </c>
      <c r="C3155" s="8" t="s">
        <v>7263</v>
      </c>
      <c r="D3155" s="13">
        <v>3000</v>
      </c>
      <c r="E3155" s="13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19">
        <f t="shared" si="294"/>
        <v>335.58333333333337</v>
      </c>
      <c r="P3155" s="11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3.2" x14ac:dyDescent="0.3">
      <c r="A3156" s="7">
        <v>3154</v>
      </c>
      <c r="B3156" s="8" t="s">
        <v>3154</v>
      </c>
      <c r="C3156" s="8" t="s">
        <v>7264</v>
      </c>
      <c r="D3156" s="13">
        <v>7000</v>
      </c>
      <c r="E3156" s="13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19">
        <f t="shared" si="294"/>
        <v>112.92857142857142</v>
      </c>
      <c r="P3156" s="11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3.2" x14ac:dyDescent="0.3">
      <c r="A3157" s="7">
        <v>3155</v>
      </c>
      <c r="B3157" s="8" t="s">
        <v>3155</v>
      </c>
      <c r="C3157" s="8" t="s">
        <v>7265</v>
      </c>
      <c r="D3157" s="13">
        <v>5000</v>
      </c>
      <c r="E3157" s="13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19">
        <f t="shared" si="294"/>
        <v>188.50460000000001</v>
      </c>
      <c r="P3157" s="11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3.2" x14ac:dyDescent="0.3">
      <c r="A3158" s="7">
        <v>3156</v>
      </c>
      <c r="B3158" s="8" t="s">
        <v>3156</v>
      </c>
      <c r="C3158" s="8" t="s">
        <v>7266</v>
      </c>
      <c r="D3158" s="13">
        <v>5500</v>
      </c>
      <c r="E3158" s="13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19">
        <f t="shared" si="294"/>
        <v>101.81818181818181</v>
      </c>
      <c r="P3158" s="11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28.8" x14ac:dyDescent="0.3">
      <c r="A3159" s="7">
        <v>3157</v>
      </c>
      <c r="B3159" s="8" t="s">
        <v>3157</v>
      </c>
      <c r="C3159" s="8" t="s">
        <v>7267</v>
      </c>
      <c r="D3159" s="13">
        <v>4000</v>
      </c>
      <c r="E3159" s="13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19">
        <f t="shared" si="294"/>
        <v>101</v>
      </c>
      <c r="P3159" s="11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28.8" x14ac:dyDescent="0.3">
      <c r="A3160" s="7">
        <v>3158</v>
      </c>
      <c r="B3160" s="8" t="s">
        <v>3158</v>
      </c>
      <c r="C3160" s="8" t="s">
        <v>7268</v>
      </c>
      <c r="D3160" s="13">
        <v>5000</v>
      </c>
      <c r="E3160" s="13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19">
        <f t="shared" si="294"/>
        <v>113.99999999999999</v>
      </c>
      <c r="P3160" s="11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28.8" x14ac:dyDescent="0.3">
      <c r="A3161" s="7">
        <v>3159</v>
      </c>
      <c r="B3161" s="8" t="s">
        <v>3159</v>
      </c>
      <c r="C3161" s="8" t="s">
        <v>7269</v>
      </c>
      <c r="D3161" s="13">
        <v>1500</v>
      </c>
      <c r="E3161" s="13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19">
        <f t="shared" si="294"/>
        <v>133.48133333333334</v>
      </c>
      <c r="P3161" s="11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3.2" x14ac:dyDescent="0.3">
      <c r="A3162" s="7">
        <v>3160</v>
      </c>
      <c r="B3162" s="8" t="s">
        <v>3160</v>
      </c>
      <c r="C3162" s="8" t="s">
        <v>7270</v>
      </c>
      <c r="D3162" s="13">
        <v>4500</v>
      </c>
      <c r="E3162" s="13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19">
        <f t="shared" si="294"/>
        <v>101.53333333333335</v>
      </c>
      <c r="P3162" s="11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43.2" x14ac:dyDescent="0.3">
      <c r="A3163" s="7">
        <v>3161</v>
      </c>
      <c r="B3163" s="8" t="s">
        <v>3161</v>
      </c>
      <c r="C3163" s="8" t="s">
        <v>7271</v>
      </c>
      <c r="D3163" s="13">
        <v>2000</v>
      </c>
      <c r="E3163" s="13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19">
        <f t="shared" si="294"/>
        <v>105.1</v>
      </c>
      <c r="P3163" s="11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3.2" x14ac:dyDescent="0.3">
      <c r="A3164" s="7">
        <v>3162</v>
      </c>
      <c r="B3164" s="8" t="s">
        <v>3162</v>
      </c>
      <c r="C3164" s="8" t="s">
        <v>7272</v>
      </c>
      <c r="D3164" s="13">
        <v>4000</v>
      </c>
      <c r="E3164" s="13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19">
        <f t="shared" si="294"/>
        <v>127.15</v>
      </c>
      <c r="P3164" s="11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3.2" x14ac:dyDescent="0.3">
      <c r="A3165" s="7">
        <v>3163</v>
      </c>
      <c r="B3165" s="8" t="s">
        <v>3163</v>
      </c>
      <c r="C3165" s="8" t="s">
        <v>7273</v>
      </c>
      <c r="D3165" s="13">
        <v>13000</v>
      </c>
      <c r="E3165" s="13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19">
        <f t="shared" si="294"/>
        <v>111.15384615384616</v>
      </c>
      <c r="P3165" s="11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43.2" x14ac:dyDescent="0.3">
      <c r="A3166" s="7">
        <v>3164</v>
      </c>
      <c r="B3166" s="8" t="s">
        <v>3164</v>
      </c>
      <c r="C3166" s="8" t="s">
        <v>7274</v>
      </c>
      <c r="D3166" s="13">
        <v>2500</v>
      </c>
      <c r="E3166" s="13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19">
        <f t="shared" si="294"/>
        <v>106.76</v>
      </c>
      <c r="P3166" s="11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43.2" x14ac:dyDescent="0.3">
      <c r="A3167" s="7">
        <v>3165</v>
      </c>
      <c r="B3167" s="8" t="s">
        <v>3165</v>
      </c>
      <c r="C3167" s="8" t="s">
        <v>7275</v>
      </c>
      <c r="D3167" s="13">
        <v>750</v>
      </c>
      <c r="E3167" s="13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19">
        <f t="shared" si="294"/>
        <v>162.66666666666666</v>
      </c>
      <c r="P3167" s="11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3.2" x14ac:dyDescent="0.3">
      <c r="A3168" s="7">
        <v>3166</v>
      </c>
      <c r="B3168" s="8" t="s">
        <v>3166</v>
      </c>
      <c r="C3168" s="8" t="s">
        <v>7276</v>
      </c>
      <c r="D3168" s="13">
        <v>35000</v>
      </c>
      <c r="E3168" s="13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19">
        <f t="shared" si="294"/>
        <v>160.22808571428573</v>
      </c>
      <c r="P3168" s="11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28.8" x14ac:dyDescent="0.3">
      <c r="A3169" s="7">
        <v>3167</v>
      </c>
      <c r="B3169" s="8" t="s">
        <v>3167</v>
      </c>
      <c r="C3169" s="8" t="s">
        <v>7277</v>
      </c>
      <c r="D3169" s="13">
        <v>3000</v>
      </c>
      <c r="E3169" s="13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19">
        <f t="shared" si="294"/>
        <v>116.16666666666666</v>
      </c>
      <c r="P3169" s="11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3.2" x14ac:dyDescent="0.3">
      <c r="A3170" s="7">
        <v>3168</v>
      </c>
      <c r="B3170" s="8" t="s">
        <v>3168</v>
      </c>
      <c r="C3170" s="8" t="s">
        <v>7278</v>
      </c>
      <c r="D3170" s="13">
        <v>2500</v>
      </c>
      <c r="E3170" s="13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19">
        <f t="shared" si="294"/>
        <v>124.2</v>
      </c>
      <c r="P3170" s="11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28.8" x14ac:dyDescent="0.3">
      <c r="A3171" s="7">
        <v>3169</v>
      </c>
      <c r="B3171" s="8" t="s">
        <v>3169</v>
      </c>
      <c r="C3171" s="8" t="s">
        <v>7279</v>
      </c>
      <c r="D3171" s="13">
        <v>8000</v>
      </c>
      <c r="E3171" s="13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19">
        <f t="shared" si="294"/>
        <v>103.01249999999999</v>
      </c>
      <c r="P3171" s="11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28.8" x14ac:dyDescent="0.3">
      <c r="A3172" s="7">
        <v>3170</v>
      </c>
      <c r="B3172" s="8" t="s">
        <v>3170</v>
      </c>
      <c r="C3172" s="8" t="s">
        <v>7280</v>
      </c>
      <c r="D3172" s="13">
        <v>2000</v>
      </c>
      <c r="E3172" s="13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19">
        <f t="shared" si="294"/>
        <v>112.25</v>
      </c>
      <c r="P3172" s="11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43.2" x14ac:dyDescent="0.3">
      <c r="A3173" s="7">
        <v>3171</v>
      </c>
      <c r="B3173" s="8" t="s">
        <v>3171</v>
      </c>
      <c r="C3173" s="8" t="s">
        <v>7281</v>
      </c>
      <c r="D3173" s="13">
        <v>7000</v>
      </c>
      <c r="E3173" s="13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19">
        <f t="shared" si="294"/>
        <v>108.8142857142857</v>
      </c>
      <c r="P3173" s="11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3.2" x14ac:dyDescent="0.3">
      <c r="A3174" s="7">
        <v>3172</v>
      </c>
      <c r="B3174" s="8" t="s">
        <v>3172</v>
      </c>
      <c r="C3174" s="8" t="s">
        <v>7282</v>
      </c>
      <c r="D3174" s="13">
        <v>2000</v>
      </c>
      <c r="E3174" s="13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19">
        <f t="shared" si="294"/>
        <v>114.99999999999999</v>
      </c>
      <c r="P3174" s="11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3.2" x14ac:dyDescent="0.3">
      <c r="A3175" s="7">
        <v>3173</v>
      </c>
      <c r="B3175" s="8" t="s">
        <v>3173</v>
      </c>
      <c r="C3175" s="8" t="s">
        <v>7283</v>
      </c>
      <c r="D3175" s="13">
        <v>10000</v>
      </c>
      <c r="E3175" s="13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19">
        <f t="shared" si="294"/>
        <v>103</v>
      </c>
      <c r="P3175" s="11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43.2" x14ac:dyDescent="0.3">
      <c r="A3176" s="7">
        <v>3174</v>
      </c>
      <c r="B3176" s="8" t="s">
        <v>3174</v>
      </c>
      <c r="C3176" s="8" t="s">
        <v>7284</v>
      </c>
      <c r="D3176" s="13">
        <v>3000</v>
      </c>
      <c r="E3176" s="13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19">
        <f t="shared" si="294"/>
        <v>101.13333333333334</v>
      </c>
      <c r="P3176" s="11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43.2" x14ac:dyDescent="0.3">
      <c r="A3177" s="7">
        <v>3175</v>
      </c>
      <c r="B3177" s="8" t="s">
        <v>3175</v>
      </c>
      <c r="C3177" s="8" t="s">
        <v>7285</v>
      </c>
      <c r="D3177" s="13">
        <v>5000</v>
      </c>
      <c r="E3177" s="13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19">
        <f t="shared" si="294"/>
        <v>109.55999999999999</v>
      </c>
      <c r="P3177" s="11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43.2" x14ac:dyDescent="0.3">
      <c r="A3178" s="7">
        <v>3176</v>
      </c>
      <c r="B3178" s="8" t="s">
        <v>3176</v>
      </c>
      <c r="C3178" s="8" t="s">
        <v>7286</v>
      </c>
      <c r="D3178" s="13">
        <v>1900</v>
      </c>
      <c r="E3178" s="13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19">
        <f t="shared" si="294"/>
        <v>114.8421052631579</v>
      </c>
      <c r="P3178" s="11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3.2" x14ac:dyDescent="0.3">
      <c r="A3179" s="7">
        <v>3177</v>
      </c>
      <c r="B3179" s="8" t="s">
        <v>3177</v>
      </c>
      <c r="C3179" s="8" t="s">
        <v>7287</v>
      </c>
      <c r="D3179" s="13">
        <v>2500</v>
      </c>
      <c r="E3179" s="13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19">
        <f t="shared" si="294"/>
        <v>117.39999999999999</v>
      </c>
      <c r="P3179" s="11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43.2" x14ac:dyDescent="0.3">
      <c r="A3180" s="7">
        <v>3178</v>
      </c>
      <c r="B3180" s="8" t="s">
        <v>3178</v>
      </c>
      <c r="C3180" s="8" t="s">
        <v>7288</v>
      </c>
      <c r="D3180" s="13">
        <v>1500</v>
      </c>
      <c r="E3180" s="13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19">
        <f t="shared" si="294"/>
        <v>171.73333333333335</v>
      </c>
      <c r="P3180" s="11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28.8" x14ac:dyDescent="0.3">
      <c r="A3181" s="7">
        <v>3179</v>
      </c>
      <c r="B3181" s="8" t="s">
        <v>3179</v>
      </c>
      <c r="C3181" s="8" t="s">
        <v>7289</v>
      </c>
      <c r="D3181" s="13">
        <v>4200</v>
      </c>
      <c r="E3181" s="13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19">
        <f t="shared" si="294"/>
        <v>114.16238095238094</v>
      </c>
      <c r="P3181" s="11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3.2" x14ac:dyDescent="0.3">
      <c r="A3182" s="7">
        <v>3180</v>
      </c>
      <c r="B3182" s="8" t="s">
        <v>3180</v>
      </c>
      <c r="C3182" s="8" t="s">
        <v>7290</v>
      </c>
      <c r="D3182" s="13">
        <v>1200</v>
      </c>
      <c r="E3182" s="13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19">
        <f t="shared" si="294"/>
        <v>119.75</v>
      </c>
      <c r="P3182" s="11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3.2" x14ac:dyDescent="0.3">
      <c r="A3183" s="7">
        <v>3181</v>
      </c>
      <c r="B3183" s="8" t="s">
        <v>3181</v>
      </c>
      <c r="C3183" s="8" t="s">
        <v>7291</v>
      </c>
      <c r="D3183" s="13">
        <v>500</v>
      </c>
      <c r="E3183" s="13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19">
        <f t="shared" si="294"/>
        <v>109.00000000000001</v>
      </c>
      <c r="P3183" s="11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57.6" x14ac:dyDescent="0.3">
      <c r="A3184" s="7">
        <v>3182</v>
      </c>
      <c r="B3184" s="8" t="s">
        <v>3182</v>
      </c>
      <c r="C3184" s="8" t="s">
        <v>7292</v>
      </c>
      <c r="D3184" s="13">
        <v>7000</v>
      </c>
      <c r="E3184" s="13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19">
        <f t="shared" si="294"/>
        <v>100.88571428571429</v>
      </c>
      <c r="P3184" s="11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3.2" x14ac:dyDescent="0.3">
      <c r="A3185" s="7">
        <v>3183</v>
      </c>
      <c r="B3185" s="8" t="s">
        <v>3183</v>
      </c>
      <c r="C3185" s="8" t="s">
        <v>7293</v>
      </c>
      <c r="D3185" s="13">
        <v>2500</v>
      </c>
      <c r="E3185" s="13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19">
        <f t="shared" si="294"/>
        <v>109.00000000000001</v>
      </c>
      <c r="P3185" s="11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3.2" x14ac:dyDescent="0.3">
      <c r="A3186" s="7">
        <v>3184</v>
      </c>
      <c r="B3186" s="8" t="s">
        <v>3184</v>
      </c>
      <c r="C3186" s="8" t="s">
        <v>7294</v>
      </c>
      <c r="D3186" s="13">
        <v>4300</v>
      </c>
      <c r="E3186" s="13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19">
        <f t="shared" si="294"/>
        <v>107.20930232558139</v>
      </c>
      <c r="P3186" s="11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3.2" x14ac:dyDescent="0.3">
      <c r="A3187" s="7">
        <v>3185</v>
      </c>
      <c r="B3187" s="8" t="s">
        <v>3185</v>
      </c>
      <c r="C3187" s="8" t="s">
        <v>7295</v>
      </c>
      <c r="D3187" s="13">
        <v>1000</v>
      </c>
      <c r="E3187" s="13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19">
        <f t="shared" si="294"/>
        <v>100</v>
      </c>
      <c r="P3187" s="11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3.2" x14ac:dyDescent="0.3">
      <c r="A3188" s="7">
        <v>3186</v>
      </c>
      <c r="B3188" s="8" t="s">
        <v>3186</v>
      </c>
      <c r="C3188" s="8" t="s">
        <v>7296</v>
      </c>
      <c r="D3188" s="13">
        <v>3200</v>
      </c>
      <c r="E3188" s="13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19">
        <f t="shared" si="294"/>
        <v>102.18750000000001</v>
      </c>
      <c r="P3188" s="11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43.2" x14ac:dyDescent="0.3">
      <c r="A3189" s="7">
        <v>3187</v>
      </c>
      <c r="B3189" s="8" t="s">
        <v>3187</v>
      </c>
      <c r="C3189" s="8" t="s">
        <v>7297</v>
      </c>
      <c r="D3189" s="13">
        <v>15000</v>
      </c>
      <c r="E3189" s="13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19">
        <f t="shared" si="294"/>
        <v>116.29333333333334</v>
      </c>
      <c r="P3189" s="11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3.2" x14ac:dyDescent="0.3">
      <c r="A3190" s="7">
        <v>3188</v>
      </c>
      <c r="B3190" s="8" t="s">
        <v>3188</v>
      </c>
      <c r="C3190" s="8" t="s">
        <v>7298</v>
      </c>
      <c r="D3190" s="13">
        <v>200</v>
      </c>
      <c r="E3190" s="13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19">
        <f t="shared" si="294"/>
        <v>65</v>
      </c>
      <c r="P3190" s="11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43.2" x14ac:dyDescent="0.3">
      <c r="A3191" s="7">
        <v>3189</v>
      </c>
      <c r="B3191" s="8" t="s">
        <v>3189</v>
      </c>
      <c r="C3191" s="8" t="s">
        <v>7299</v>
      </c>
      <c r="D3191" s="13">
        <v>55000</v>
      </c>
      <c r="E3191" s="13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19">
        <f t="shared" si="294"/>
        <v>12.327272727272726</v>
      </c>
      <c r="P3191" s="11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28.8" x14ac:dyDescent="0.3">
      <c r="A3192" s="7">
        <v>3190</v>
      </c>
      <c r="B3192" s="8" t="s">
        <v>3190</v>
      </c>
      <c r="C3192" s="8" t="s">
        <v>7300</v>
      </c>
      <c r="D3192" s="13">
        <v>4000</v>
      </c>
      <c r="E3192" s="13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19">
        <f t="shared" si="294"/>
        <v>0</v>
      </c>
      <c r="P3192" s="11" t="e">
        <f t="shared" si="295"/>
        <v>#DIV/0!</v>
      </c>
      <c r="Q3192" s="7" t="str">
        <f t="shared" si="296"/>
        <v>theater</v>
      </c>
      <c r="R3192" s="7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3.2" x14ac:dyDescent="0.3">
      <c r="A3193" s="7">
        <v>3191</v>
      </c>
      <c r="B3193" s="8" t="s">
        <v>3191</v>
      </c>
      <c r="C3193" s="8" t="s">
        <v>7301</v>
      </c>
      <c r="D3193" s="13">
        <v>3750</v>
      </c>
      <c r="E3193" s="13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19">
        <f t="shared" si="294"/>
        <v>4.0266666666666664</v>
      </c>
      <c r="P3193" s="11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3.2" x14ac:dyDescent="0.3">
      <c r="A3194" s="7">
        <v>3192</v>
      </c>
      <c r="B3194" s="8" t="s">
        <v>3192</v>
      </c>
      <c r="C3194" s="8" t="s">
        <v>7302</v>
      </c>
      <c r="D3194" s="13">
        <v>10000</v>
      </c>
      <c r="E3194" s="13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19">
        <f t="shared" si="294"/>
        <v>1.02</v>
      </c>
      <c r="P3194" s="11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3.2" x14ac:dyDescent="0.3">
      <c r="A3195" s="7">
        <v>3193</v>
      </c>
      <c r="B3195" s="8" t="s">
        <v>3193</v>
      </c>
      <c r="C3195" s="8" t="s">
        <v>7303</v>
      </c>
      <c r="D3195" s="13">
        <v>5000</v>
      </c>
      <c r="E3195" s="13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19">
        <f t="shared" si="294"/>
        <v>11.74</v>
      </c>
      <c r="P3195" s="11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3.2" x14ac:dyDescent="0.3">
      <c r="A3196" s="7">
        <v>3194</v>
      </c>
      <c r="B3196" s="8" t="s">
        <v>3194</v>
      </c>
      <c r="C3196" s="8" t="s">
        <v>7304</v>
      </c>
      <c r="D3196" s="13">
        <v>11000</v>
      </c>
      <c r="E3196" s="13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19">
        <f t="shared" si="294"/>
        <v>0</v>
      </c>
      <c r="P3196" s="11" t="e">
        <f t="shared" si="295"/>
        <v>#DIV/0!</v>
      </c>
      <c r="Q3196" s="7" t="str">
        <f t="shared" si="296"/>
        <v>theater</v>
      </c>
      <c r="R3196" s="7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43.2" x14ac:dyDescent="0.3">
      <c r="A3197" s="7">
        <v>3195</v>
      </c>
      <c r="B3197" s="8" t="s">
        <v>3195</v>
      </c>
      <c r="C3197" s="8" t="s">
        <v>7305</v>
      </c>
      <c r="D3197" s="13">
        <v>3500</v>
      </c>
      <c r="E3197" s="13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19">
        <f t="shared" si="294"/>
        <v>59.142857142857139</v>
      </c>
      <c r="P3197" s="11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3.2" x14ac:dyDescent="0.3">
      <c r="A3198" s="7">
        <v>3196</v>
      </c>
      <c r="B3198" s="8" t="s">
        <v>3196</v>
      </c>
      <c r="C3198" s="8" t="s">
        <v>7306</v>
      </c>
      <c r="D3198" s="13">
        <v>3000000</v>
      </c>
      <c r="E3198" s="13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19">
        <f t="shared" si="294"/>
        <v>0.06</v>
      </c>
      <c r="P3198" s="11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8.8" x14ac:dyDescent="0.3">
      <c r="A3199" s="7">
        <v>3197</v>
      </c>
      <c r="B3199" s="8" t="s">
        <v>3197</v>
      </c>
      <c r="C3199" s="8" t="s">
        <v>7307</v>
      </c>
      <c r="D3199" s="13">
        <v>10000</v>
      </c>
      <c r="E3199" s="13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19">
        <f t="shared" si="294"/>
        <v>11.450000000000001</v>
      </c>
      <c r="P3199" s="11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43.2" x14ac:dyDescent="0.3">
      <c r="A3200" s="7">
        <v>3198</v>
      </c>
      <c r="B3200" s="8" t="s">
        <v>3198</v>
      </c>
      <c r="C3200" s="8" t="s">
        <v>7308</v>
      </c>
      <c r="D3200" s="13">
        <v>30000</v>
      </c>
      <c r="E3200" s="13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19">
        <f t="shared" si="294"/>
        <v>0.36666666666666664</v>
      </c>
      <c r="P3200" s="11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3.2" x14ac:dyDescent="0.3">
      <c r="A3201" s="7">
        <v>3199</v>
      </c>
      <c r="B3201" s="8" t="s">
        <v>3199</v>
      </c>
      <c r="C3201" s="8" t="s">
        <v>7309</v>
      </c>
      <c r="D3201" s="13">
        <v>5000</v>
      </c>
      <c r="E3201" s="13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19">
        <f t="shared" si="294"/>
        <v>52.16</v>
      </c>
      <c r="P3201" s="11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43.2" x14ac:dyDescent="0.3">
      <c r="A3202" s="7">
        <v>3200</v>
      </c>
      <c r="B3202" s="8" t="s">
        <v>3200</v>
      </c>
      <c r="C3202" s="8" t="s">
        <v>7310</v>
      </c>
      <c r="D3202" s="13">
        <v>50000</v>
      </c>
      <c r="E3202" s="13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19">
        <f t="shared" si="294"/>
        <v>2E-3</v>
      </c>
      <c r="P3202" s="11">
        <f t="shared" si="295"/>
        <v>1</v>
      </c>
      <c r="Q3202" s="7" t="str">
        <f t="shared" si="296"/>
        <v>theater</v>
      </c>
      <c r="R3202" s="7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3.2" x14ac:dyDescent="0.3">
      <c r="A3203" s="7">
        <v>3201</v>
      </c>
      <c r="B3203" s="8" t="s">
        <v>3201</v>
      </c>
      <c r="C3203" s="8" t="s">
        <v>7311</v>
      </c>
      <c r="D3203" s="13">
        <v>2000</v>
      </c>
      <c r="E3203" s="13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19">
        <f t="shared" ref="O3203:O3266" si="300">E3203/D3203*100</f>
        <v>1.25</v>
      </c>
      <c r="P3203" s="11">
        <f t="shared" ref="P3203:P3266" si="301">E3203/L3203</f>
        <v>12.5</v>
      </c>
      <c r="Q3203" s="7" t="str">
        <f t="shared" ref="Q3203:Q3266" si="302">LEFT(N3203, SEARCH("/",N3203,1)-1)</f>
        <v>theater</v>
      </c>
      <c r="R3203" s="7" t="str">
        <f t="shared" ref="R3203:R3266" si="303">RIGHT(N3203,LEN(N3203)-SEARCH("/",N3203,1))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3.2" x14ac:dyDescent="0.3">
      <c r="A3204" s="7">
        <v>3202</v>
      </c>
      <c r="B3204" s="8" t="s">
        <v>3202</v>
      </c>
      <c r="C3204" s="8" t="s">
        <v>7312</v>
      </c>
      <c r="D3204" s="13">
        <v>5000</v>
      </c>
      <c r="E3204" s="13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19">
        <f t="shared" si="300"/>
        <v>54.52</v>
      </c>
      <c r="P3204" s="11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28.8" x14ac:dyDescent="0.3">
      <c r="A3205" s="7">
        <v>3203</v>
      </c>
      <c r="B3205" s="8" t="s">
        <v>3203</v>
      </c>
      <c r="C3205" s="8" t="s">
        <v>7313</v>
      </c>
      <c r="D3205" s="13">
        <v>1000</v>
      </c>
      <c r="E3205" s="13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19">
        <f t="shared" si="300"/>
        <v>25</v>
      </c>
      <c r="P3205" s="11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3.2" x14ac:dyDescent="0.3">
      <c r="A3206" s="7">
        <v>3204</v>
      </c>
      <c r="B3206" s="8" t="s">
        <v>3204</v>
      </c>
      <c r="C3206" s="8" t="s">
        <v>7314</v>
      </c>
      <c r="D3206" s="13">
        <v>500</v>
      </c>
      <c r="E3206" s="13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19">
        <f t="shared" si="300"/>
        <v>0</v>
      </c>
      <c r="P3206" s="11" t="e">
        <f t="shared" si="301"/>
        <v>#DIV/0!</v>
      </c>
      <c r="Q3206" s="7" t="str">
        <f t="shared" si="302"/>
        <v>theater</v>
      </c>
      <c r="R3206" s="7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3.2" x14ac:dyDescent="0.3">
      <c r="A3207" s="7">
        <v>3205</v>
      </c>
      <c r="B3207" s="8" t="s">
        <v>3205</v>
      </c>
      <c r="C3207" s="8" t="s">
        <v>7315</v>
      </c>
      <c r="D3207" s="13">
        <v>8000</v>
      </c>
      <c r="E3207" s="13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19">
        <f t="shared" si="300"/>
        <v>3.4125000000000001</v>
      </c>
      <c r="P3207" s="11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3.2" x14ac:dyDescent="0.3">
      <c r="A3208" s="7">
        <v>3206</v>
      </c>
      <c r="B3208" s="8" t="s">
        <v>3206</v>
      </c>
      <c r="C3208" s="8" t="s">
        <v>7316</v>
      </c>
      <c r="D3208" s="13">
        <v>5000</v>
      </c>
      <c r="E3208" s="13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19">
        <f t="shared" si="300"/>
        <v>0</v>
      </c>
      <c r="P3208" s="11" t="e">
        <f t="shared" si="301"/>
        <v>#DIV/0!</v>
      </c>
      <c r="Q3208" s="7" t="str">
        <f t="shared" si="302"/>
        <v>theater</v>
      </c>
      <c r="R3208" s="7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3.2" x14ac:dyDescent="0.3">
      <c r="A3209" s="7">
        <v>3207</v>
      </c>
      <c r="B3209" s="8" t="s">
        <v>3207</v>
      </c>
      <c r="C3209" s="8" t="s">
        <v>7317</v>
      </c>
      <c r="D3209" s="13">
        <v>5500</v>
      </c>
      <c r="E3209" s="13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19">
        <f t="shared" si="300"/>
        <v>46.36363636363636</v>
      </c>
      <c r="P3209" s="11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3.2" x14ac:dyDescent="0.3">
      <c r="A3210" s="7">
        <v>3208</v>
      </c>
      <c r="B3210" s="8" t="s">
        <v>3208</v>
      </c>
      <c r="C3210" s="8" t="s">
        <v>7318</v>
      </c>
      <c r="D3210" s="13">
        <v>5000</v>
      </c>
      <c r="E3210" s="13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19">
        <f t="shared" si="300"/>
        <v>103.49999999999999</v>
      </c>
      <c r="P3210" s="11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3.2" x14ac:dyDescent="0.3">
      <c r="A3211" s="7">
        <v>3209</v>
      </c>
      <c r="B3211" s="8" t="s">
        <v>3209</v>
      </c>
      <c r="C3211" s="8" t="s">
        <v>7319</v>
      </c>
      <c r="D3211" s="13">
        <v>9500</v>
      </c>
      <c r="E3211" s="13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19">
        <f t="shared" si="300"/>
        <v>119.32315789473684</v>
      </c>
      <c r="P3211" s="11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3.2" x14ac:dyDescent="0.3">
      <c r="A3212" s="7">
        <v>3210</v>
      </c>
      <c r="B3212" s="8" t="s">
        <v>3210</v>
      </c>
      <c r="C3212" s="8" t="s">
        <v>7320</v>
      </c>
      <c r="D3212" s="13">
        <v>3000</v>
      </c>
      <c r="E3212" s="13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19">
        <f t="shared" si="300"/>
        <v>125.76666666666667</v>
      </c>
      <c r="P3212" s="11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3.2" x14ac:dyDescent="0.3">
      <c r="A3213" s="7">
        <v>3211</v>
      </c>
      <c r="B3213" s="8" t="s">
        <v>3211</v>
      </c>
      <c r="C3213" s="8" t="s">
        <v>7321</v>
      </c>
      <c r="D3213" s="13">
        <v>23000</v>
      </c>
      <c r="E3213" s="13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19">
        <f t="shared" si="300"/>
        <v>119.74347826086958</v>
      </c>
      <c r="P3213" s="11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28.8" x14ac:dyDescent="0.3">
      <c r="A3214" s="7">
        <v>3212</v>
      </c>
      <c r="B3214" s="8" t="s">
        <v>3212</v>
      </c>
      <c r="C3214" s="8" t="s">
        <v>7322</v>
      </c>
      <c r="D3214" s="13">
        <v>4000</v>
      </c>
      <c r="E3214" s="13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19">
        <f t="shared" si="300"/>
        <v>126.25</v>
      </c>
      <c r="P3214" s="11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3.2" x14ac:dyDescent="0.3">
      <c r="A3215" s="7">
        <v>3213</v>
      </c>
      <c r="B3215" s="8" t="s">
        <v>3213</v>
      </c>
      <c r="C3215" s="8" t="s">
        <v>7323</v>
      </c>
      <c r="D3215" s="13">
        <v>6000</v>
      </c>
      <c r="E3215" s="13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19">
        <f t="shared" si="300"/>
        <v>100.11666666666667</v>
      </c>
      <c r="P3215" s="11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3.2" x14ac:dyDescent="0.3">
      <c r="A3216" s="7">
        <v>3214</v>
      </c>
      <c r="B3216" s="8" t="s">
        <v>3214</v>
      </c>
      <c r="C3216" s="8" t="s">
        <v>7324</v>
      </c>
      <c r="D3216" s="13">
        <v>12000</v>
      </c>
      <c r="E3216" s="13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19">
        <f t="shared" si="300"/>
        <v>102.13333333333334</v>
      </c>
      <c r="P3216" s="11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7.6" x14ac:dyDescent="0.3">
      <c r="A3217" s="7">
        <v>3215</v>
      </c>
      <c r="B3217" s="8" t="s">
        <v>3215</v>
      </c>
      <c r="C3217" s="8" t="s">
        <v>7325</v>
      </c>
      <c r="D3217" s="13">
        <v>35000</v>
      </c>
      <c r="E3217" s="13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19">
        <f t="shared" si="300"/>
        <v>100.35142857142858</v>
      </c>
      <c r="P3217" s="11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3.2" x14ac:dyDescent="0.3">
      <c r="A3218" s="7">
        <v>3216</v>
      </c>
      <c r="B3218" s="8" t="s">
        <v>3216</v>
      </c>
      <c r="C3218" s="8" t="s">
        <v>7326</v>
      </c>
      <c r="D3218" s="13">
        <v>2000</v>
      </c>
      <c r="E3218" s="13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19">
        <f t="shared" si="300"/>
        <v>100.05</v>
      </c>
      <c r="P3218" s="11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8.8" x14ac:dyDescent="0.3">
      <c r="A3219" s="7">
        <v>3217</v>
      </c>
      <c r="B3219" s="8" t="s">
        <v>3217</v>
      </c>
      <c r="C3219" s="8" t="s">
        <v>7327</v>
      </c>
      <c r="D3219" s="13">
        <v>4500</v>
      </c>
      <c r="E3219" s="13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19">
        <f t="shared" si="300"/>
        <v>116.02222222222223</v>
      </c>
      <c r="P3219" s="11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3.2" x14ac:dyDescent="0.3">
      <c r="A3220" s="7">
        <v>3218</v>
      </c>
      <c r="B3220" s="8" t="s">
        <v>3218</v>
      </c>
      <c r="C3220" s="8" t="s">
        <v>7328</v>
      </c>
      <c r="D3220" s="13">
        <v>12000</v>
      </c>
      <c r="E3220" s="13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19">
        <f t="shared" si="300"/>
        <v>102.1</v>
      </c>
      <c r="P3220" s="11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28.8" x14ac:dyDescent="0.3">
      <c r="A3221" s="7">
        <v>3219</v>
      </c>
      <c r="B3221" s="8" t="s">
        <v>3219</v>
      </c>
      <c r="C3221" s="8" t="s">
        <v>7329</v>
      </c>
      <c r="D3221" s="13">
        <v>20000</v>
      </c>
      <c r="E3221" s="13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19">
        <f t="shared" si="300"/>
        <v>100.11000000000001</v>
      </c>
      <c r="P3221" s="11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28.8" x14ac:dyDescent="0.3">
      <c r="A3222" s="7">
        <v>3220</v>
      </c>
      <c r="B3222" s="8" t="s">
        <v>3220</v>
      </c>
      <c r="C3222" s="8" t="s">
        <v>7330</v>
      </c>
      <c r="D3222" s="13">
        <v>15000</v>
      </c>
      <c r="E3222" s="13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19">
        <f t="shared" si="300"/>
        <v>100.84</v>
      </c>
      <c r="P3222" s="11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43.2" x14ac:dyDescent="0.3">
      <c r="A3223" s="7">
        <v>3221</v>
      </c>
      <c r="B3223" s="8" t="s">
        <v>3221</v>
      </c>
      <c r="C3223" s="8" t="s">
        <v>7331</v>
      </c>
      <c r="D3223" s="13">
        <v>4000</v>
      </c>
      <c r="E3223" s="13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19">
        <f t="shared" si="300"/>
        <v>103.42499999999998</v>
      </c>
      <c r="P3223" s="11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28.8" x14ac:dyDescent="0.3">
      <c r="A3224" s="7">
        <v>3222</v>
      </c>
      <c r="B3224" s="8" t="s">
        <v>3222</v>
      </c>
      <c r="C3224" s="8" t="s">
        <v>7332</v>
      </c>
      <c r="D3224" s="13">
        <v>2500</v>
      </c>
      <c r="E3224" s="13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19">
        <f t="shared" si="300"/>
        <v>124.8</v>
      </c>
      <c r="P3224" s="11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28.8" x14ac:dyDescent="0.3">
      <c r="A3225" s="7">
        <v>3223</v>
      </c>
      <c r="B3225" s="8" t="s">
        <v>3223</v>
      </c>
      <c r="C3225" s="8" t="s">
        <v>7333</v>
      </c>
      <c r="D3225" s="13">
        <v>3100</v>
      </c>
      <c r="E3225" s="13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19">
        <f t="shared" si="300"/>
        <v>109.51612903225806</v>
      </c>
      <c r="P3225" s="11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43.2" x14ac:dyDescent="0.3">
      <c r="A3226" s="7">
        <v>3224</v>
      </c>
      <c r="B3226" s="8" t="s">
        <v>3224</v>
      </c>
      <c r="C3226" s="8" t="s">
        <v>7334</v>
      </c>
      <c r="D3226" s="13">
        <v>30000</v>
      </c>
      <c r="E3226" s="13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19">
        <f t="shared" si="300"/>
        <v>102.03333333333333</v>
      </c>
      <c r="P3226" s="11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3.2" x14ac:dyDescent="0.3">
      <c r="A3227" s="7">
        <v>3225</v>
      </c>
      <c r="B3227" s="8" t="s">
        <v>3225</v>
      </c>
      <c r="C3227" s="8" t="s">
        <v>7335</v>
      </c>
      <c r="D3227" s="13">
        <v>2000</v>
      </c>
      <c r="E3227" s="13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19">
        <f t="shared" si="300"/>
        <v>102.35000000000001</v>
      </c>
      <c r="P3227" s="11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3.2" x14ac:dyDescent="0.3">
      <c r="A3228" s="7">
        <v>3226</v>
      </c>
      <c r="B3228" s="8" t="s">
        <v>3226</v>
      </c>
      <c r="C3228" s="8" t="s">
        <v>7336</v>
      </c>
      <c r="D3228" s="13">
        <v>1200</v>
      </c>
      <c r="E3228" s="13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19">
        <f t="shared" si="300"/>
        <v>104.16666666666667</v>
      </c>
      <c r="P3228" s="11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3.2" x14ac:dyDescent="0.3">
      <c r="A3229" s="7">
        <v>3227</v>
      </c>
      <c r="B3229" s="8" t="s">
        <v>3227</v>
      </c>
      <c r="C3229" s="8" t="s">
        <v>7337</v>
      </c>
      <c r="D3229" s="13">
        <v>1200</v>
      </c>
      <c r="E3229" s="13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19">
        <f t="shared" si="300"/>
        <v>125</v>
      </c>
      <c r="P3229" s="11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28.8" x14ac:dyDescent="0.3">
      <c r="A3230" s="7">
        <v>3228</v>
      </c>
      <c r="B3230" s="8" t="s">
        <v>3228</v>
      </c>
      <c r="C3230" s="8" t="s">
        <v>7338</v>
      </c>
      <c r="D3230" s="13">
        <v>7000</v>
      </c>
      <c r="E3230" s="13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19">
        <f t="shared" si="300"/>
        <v>102.34285714285714</v>
      </c>
      <c r="P3230" s="11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3.2" x14ac:dyDescent="0.3">
      <c r="A3231" s="7">
        <v>3229</v>
      </c>
      <c r="B3231" s="8" t="s">
        <v>3229</v>
      </c>
      <c r="C3231" s="8" t="s">
        <v>7339</v>
      </c>
      <c r="D3231" s="13">
        <v>20000</v>
      </c>
      <c r="E3231" s="13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19">
        <f t="shared" si="300"/>
        <v>107.86500000000001</v>
      </c>
      <c r="P3231" s="11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3.2" x14ac:dyDescent="0.3">
      <c r="A3232" s="7">
        <v>3230</v>
      </c>
      <c r="B3232" s="8" t="s">
        <v>3230</v>
      </c>
      <c r="C3232" s="8" t="s">
        <v>7340</v>
      </c>
      <c r="D3232" s="13">
        <v>2600</v>
      </c>
      <c r="E3232" s="13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19">
        <f t="shared" si="300"/>
        <v>109.88461538461539</v>
      </c>
      <c r="P3232" s="11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3.2" x14ac:dyDescent="0.3">
      <c r="A3233" s="7">
        <v>3231</v>
      </c>
      <c r="B3233" s="8" t="s">
        <v>3231</v>
      </c>
      <c r="C3233" s="8" t="s">
        <v>7341</v>
      </c>
      <c r="D3233" s="13">
        <v>1000</v>
      </c>
      <c r="E3233" s="13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19">
        <f t="shared" si="300"/>
        <v>161</v>
      </c>
      <c r="P3233" s="11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3.2" x14ac:dyDescent="0.3">
      <c r="A3234" s="7">
        <v>3232</v>
      </c>
      <c r="B3234" s="8" t="s">
        <v>3232</v>
      </c>
      <c r="C3234" s="8" t="s">
        <v>7342</v>
      </c>
      <c r="D3234" s="13">
        <v>1000</v>
      </c>
      <c r="E3234" s="13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19">
        <f t="shared" si="300"/>
        <v>131.20000000000002</v>
      </c>
      <c r="P3234" s="11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3.2" x14ac:dyDescent="0.3">
      <c r="A3235" s="7">
        <v>3233</v>
      </c>
      <c r="B3235" s="8" t="s">
        <v>3233</v>
      </c>
      <c r="C3235" s="8" t="s">
        <v>7343</v>
      </c>
      <c r="D3235" s="13">
        <v>5000</v>
      </c>
      <c r="E3235" s="13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19">
        <f t="shared" si="300"/>
        <v>118.8</v>
      </c>
      <c r="P3235" s="11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3.2" x14ac:dyDescent="0.3">
      <c r="A3236" s="7">
        <v>3234</v>
      </c>
      <c r="B3236" s="8" t="s">
        <v>3234</v>
      </c>
      <c r="C3236" s="8" t="s">
        <v>7344</v>
      </c>
      <c r="D3236" s="13">
        <v>4000</v>
      </c>
      <c r="E3236" s="13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19">
        <f t="shared" si="300"/>
        <v>100.39275000000001</v>
      </c>
      <c r="P3236" s="11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3.2" x14ac:dyDescent="0.3">
      <c r="A3237" s="7">
        <v>3235</v>
      </c>
      <c r="B3237" s="8" t="s">
        <v>3235</v>
      </c>
      <c r="C3237" s="8" t="s">
        <v>7345</v>
      </c>
      <c r="D3237" s="13">
        <v>15000</v>
      </c>
      <c r="E3237" s="13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19">
        <f t="shared" si="300"/>
        <v>103.20666666666666</v>
      </c>
      <c r="P3237" s="11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3.2" x14ac:dyDescent="0.3">
      <c r="A3238" s="7">
        <v>3236</v>
      </c>
      <c r="B3238" s="8" t="s">
        <v>3236</v>
      </c>
      <c r="C3238" s="8" t="s">
        <v>7346</v>
      </c>
      <c r="D3238" s="13">
        <v>20000</v>
      </c>
      <c r="E3238" s="13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19">
        <f t="shared" si="300"/>
        <v>100.6</v>
      </c>
      <c r="P3238" s="11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28.8" x14ac:dyDescent="0.3">
      <c r="A3239" s="7">
        <v>3237</v>
      </c>
      <c r="B3239" s="8" t="s">
        <v>3237</v>
      </c>
      <c r="C3239" s="8" t="s">
        <v>7347</v>
      </c>
      <c r="D3239" s="13">
        <v>35000</v>
      </c>
      <c r="E3239" s="13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19">
        <f t="shared" si="300"/>
        <v>100.78754285714287</v>
      </c>
      <c r="P3239" s="11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3.2" x14ac:dyDescent="0.3">
      <c r="A3240" s="7">
        <v>3238</v>
      </c>
      <c r="B3240" s="8" t="s">
        <v>3238</v>
      </c>
      <c r="C3240" s="8" t="s">
        <v>7348</v>
      </c>
      <c r="D3240" s="13">
        <v>2800</v>
      </c>
      <c r="E3240" s="13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19">
        <f t="shared" si="300"/>
        <v>112.32142857142857</v>
      </c>
      <c r="P3240" s="11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43.2" x14ac:dyDescent="0.3">
      <c r="A3241" s="7">
        <v>3239</v>
      </c>
      <c r="B3241" s="8" t="s">
        <v>3239</v>
      </c>
      <c r="C3241" s="8" t="s">
        <v>7349</v>
      </c>
      <c r="D3241" s="13">
        <v>5862</v>
      </c>
      <c r="E3241" s="13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19">
        <f t="shared" si="300"/>
        <v>105.91914022517912</v>
      </c>
      <c r="P3241" s="11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3.2" x14ac:dyDescent="0.3">
      <c r="A3242" s="7">
        <v>3240</v>
      </c>
      <c r="B3242" s="8" t="s">
        <v>3240</v>
      </c>
      <c r="C3242" s="8" t="s">
        <v>7350</v>
      </c>
      <c r="D3242" s="13">
        <v>3000</v>
      </c>
      <c r="E3242" s="13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19">
        <f t="shared" si="300"/>
        <v>100.56666666666668</v>
      </c>
      <c r="P3242" s="11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57.6" x14ac:dyDescent="0.3">
      <c r="A3243" s="7">
        <v>3241</v>
      </c>
      <c r="B3243" s="8" t="s">
        <v>3241</v>
      </c>
      <c r="C3243" s="8" t="s">
        <v>7351</v>
      </c>
      <c r="D3243" s="13">
        <v>8500</v>
      </c>
      <c r="E3243" s="13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19">
        <f t="shared" si="300"/>
        <v>115.30588235294117</v>
      </c>
      <c r="P3243" s="11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28.8" x14ac:dyDescent="0.3">
      <c r="A3244" s="7">
        <v>3242</v>
      </c>
      <c r="B3244" s="8" t="s">
        <v>3242</v>
      </c>
      <c r="C3244" s="8" t="s">
        <v>7352</v>
      </c>
      <c r="D3244" s="13">
        <v>10000</v>
      </c>
      <c r="E3244" s="13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19">
        <f t="shared" si="300"/>
        <v>127.30419999999999</v>
      </c>
      <c r="P3244" s="11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3.2" x14ac:dyDescent="0.3">
      <c r="A3245" s="7">
        <v>3243</v>
      </c>
      <c r="B3245" s="8" t="s">
        <v>3243</v>
      </c>
      <c r="C3245" s="8" t="s">
        <v>7353</v>
      </c>
      <c r="D3245" s="13">
        <v>8000</v>
      </c>
      <c r="E3245" s="13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19">
        <f t="shared" si="300"/>
        <v>102.83750000000001</v>
      </c>
      <c r="P3245" s="11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3.2" x14ac:dyDescent="0.3">
      <c r="A3246" s="7">
        <v>3244</v>
      </c>
      <c r="B3246" s="8" t="s">
        <v>3244</v>
      </c>
      <c r="C3246" s="8" t="s">
        <v>7354</v>
      </c>
      <c r="D3246" s="13">
        <v>1600</v>
      </c>
      <c r="E3246" s="13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19">
        <f t="shared" si="300"/>
        <v>102.9375</v>
      </c>
      <c r="P3246" s="11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3.2" x14ac:dyDescent="0.3">
      <c r="A3247" s="7">
        <v>3245</v>
      </c>
      <c r="B3247" s="8" t="s">
        <v>3245</v>
      </c>
      <c r="C3247" s="8" t="s">
        <v>7355</v>
      </c>
      <c r="D3247" s="13">
        <v>21000</v>
      </c>
      <c r="E3247" s="13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19">
        <f t="shared" si="300"/>
        <v>104.3047619047619</v>
      </c>
      <c r="P3247" s="11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3.2" x14ac:dyDescent="0.3">
      <c r="A3248" s="7">
        <v>3246</v>
      </c>
      <c r="B3248" s="8" t="s">
        <v>3246</v>
      </c>
      <c r="C3248" s="8" t="s">
        <v>7356</v>
      </c>
      <c r="D3248" s="13">
        <v>10000</v>
      </c>
      <c r="E3248" s="13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19">
        <f t="shared" si="300"/>
        <v>111.22000000000001</v>
      </c>
      <c r="P3248" s="11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3.2" x14ac:dyDescent="0.3">
      <c r="A3249" s="7">
        <v>3247</v>
      </c>
      <c r="B3249" s="8" t="s">
        <v>3247</v>
      </c>
      <c r="C3249" s="8" t="s">
        <v>7357</v>
      </c>
      <c r="D3249" s="13">
        <v>2500</v>
      </c>
      <c r="E3249" s="13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19">
        <f t="shared" si="300"/>
        <v>105.86</v>
      </c>
      <c r="P3249" s="11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28.8" x14ac:dyDescent="0.3">
      <c r="A3250" s="7">
        <v>3248</v>
      </c>
      <c r="B3250" s="8" t="s">
        <v>3248</v>
      </c>
      <c r="C3250" s="8" t="s">
        <v>7358</v>
      </c>
      <c r="D3250" s="13">
        <v>12000</v>
      </c>
      <c r="E3250" s="13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19">
        <f t="shared" si="300"/>
        <v>100.79166666666666</v>
      </c>
      <c r="P3250" s="11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3.2" x14ac:dyDescent="0.3">
      <c r="A3251" s="7">
        <v>3249</v>
      </c>
      <c r="B3251" s="8" t="s">
        <v>3249</v>
      </c>
      <c r="C3251" s="8" t="s">
        <v>7359</v>
      </c>
      <c r="D3251" s="13">
        <v>5500</v>
      </c>
      <c r="E3251" s="13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19">
        <f t="shared" si="300"/>
        <v>104.92727272727274</v>
      </c>
      <c r="P3251" s="11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43.2" x14ac:dyDescent="0.3">
      <c r="A3252" s="7">
        <v>3250</v>
      </c>
      <c r="B3252" s="8" t="s">
        <v>3250</v>
      </c>
      <c r="C3252" s="8" t="s">
        <v>7360</v>
      </c>
      <c r="D3252" s="13">
        <v>25000</v>
      </c>
      <c r="E3252" s="13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19">
        <f t="shared" si="300"/>
        <v>101.55199999999999</v>
      </c>
      <c r="P3252" s="11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3.2" x14ac:dyDescent="0.3">
      <c r="A3253" s="7">
        <v>3251</v>
      </c>
      <c r="B3253" s="8" t="s">
        <v>3251</v>
      </c>
      <c r="C3253" s="8" t="s">
        <v>7361</v>
      </c>
      <c r="D3253" s="13">
        <v>1500</v>
      </c>
      <c r="E3253" s="13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19">
        <f t="shared" si="300"/>
        <v>110.73333333333333</v>
      </c>
      <c r="P3253" s="11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28.8" x14ac:dyDescent="0.3">
      <c r="A3254" s="7">
        <v>3252</v>
      </c>
      <c r="B3254" s="8" t="s">
        <v>3252</v>
      </c>
      <c r="C3254" s="8" t="s">
        <v>7362</v>
      </c>
      <c r="D3254" s="13">
        <v>2250</v>
      </c>
      <c r="E3254" s="13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19">
        <f t="shared" si="300"/>
        <v>127.82222222222221</v>
      </c>
      <c r="P3254" s="11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3.2" x14ac:dyDescent="0.3">
      <c r="A3255" s="7">
        <v>3253</v>
      </c>
      <c r="B3255" s="8" t="s">
        <v>3253</v>
      </c>
      <c r="C3255" s="8" t="s">
        <v>7363</v>
      </c>
      <c r="D3255" s="13">
        <v>20000</v>
      </c>
      <c r="E3255" s="13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19">
        <f t="shared" si="300"/>
        <v>101.82500000000002</v>
      </c>
      <c r="P3255" s="11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3.2" x14ac:dyDescent="0.3">
      <c r="A3256" s="7">
        <v>3254</v>
      </c>
      <c r="B3256" s="8" t="s">
        <v>3254</v>
      </c>
      <c r="C3256" s="8" t="s">
        <v>7364</v>
      </c>
      <c r="D3256" s="13">
        <v>13000</v>
      </c>
      <c r="E3256" s="13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19">
        <f t="shared" si="300"/>
        <v>101.25769230769231</v>
      </c>
      <c r="P3256" s="11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3.2" x14ac:dyDescent="0.3">
      <c r="A3257" s="7">
        <v>3255</v>
      </c>
      <c r="B3257" s="8" t="s">
        <v>3255</v>
      </c>
      <c r="C3257" s="8" t="s">
        <v>7365</v>
      </c>
      <c r="D3257" s="13">
        <v>300</v>
      </c>
      <c r="E3257" s="13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19">
        <f t="shared" si="300"/>
        <v>175</v>
      </c>
      <c r="P3257" s="11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3.2" x14ac:dyDescent="0.3">
      <c r="A3258" s="7">
        <v>3256</v>
      </c>
      <c r="B3258" s="8" t="s">
        <v>3256</v>
      </c>
      <c r="C3258" s="8" t="s">
        <v>7366</v>
      </c>
      <c r="D3258" s="13">
        <v>10000</v>
      </c>
      <c r="E3258" s="13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19">
        <f t="shared" si="300"/>
        <v>128.06</v>
      </c>
      <c r="P3258" s="11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3.2" x14ac:dyDescent="0.3">
      <c r="A3259" s="7">
        <v>3257</v>
      </c>
      <c r="B3259" s="8" t="s">
        <v>3257</v>
      </c>
      <c r="C3259" s="8" t="s">
        <v>7367</v>
      </c>
      <c r="D3259" s="13">
        <v>2000</v>
      </c>
      <c r="E3259" s="13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19">
        <f t="shared" si="300"/>
        <v>106.29949999999999</v>
      </c>
      <c r="P3259" s="11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28.8" x14ac:dyDescent="0.3">
      <c r="A3260" s="7">
        <v>3258</v>
      </c>
      <c r="B3260" s="8" t="s">
        <v>3258</v>
      </c>
      <c r="C3260" s="8" t="s">
        <v>7368</v>
      </c>
      <c r="D3260" s="13">
        <v>7000</v>
      </c>
      <c r="E3260" s="13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19">
        <f t="shared" si="300"/>
        <v>105.21428571428571</v>
      </c>
      <c r="P3260" s="11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3.2" x14ac:dyDescent="0.3">
      <c r="A3261" s="7">
        <v>3259</v>
      </c>
      <c r="B3261" s="8" t="s">
        <v>3259</v>
      </c>
      <c r="C3261" s="8" t="s">
        <v>7369</v>
      </c>
      <c r="D3261" s="13">
        <v>23000</v>
      </c>
      <c r="E3261" s="13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19">
        <f t="shared" si="300"/>
        <v>106.16782608695652</v>
      </c>
      <c r="P3261" s="11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3.2" x14ac:dyDescent="0.3">
      <c r="A3262" s="7">
        <v>3260</v>
      </c>
      <c r="B3262" s="8" t="s">
        <v>3260</v>
      </c>
      <c r="C3262" s="8" t="s">
        <v>7370</v>
      </c>
      <c r="D3262" s="13">
        <v>5000</v>
      </c>
      <c r="E3262" s="13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19">
        <f t="shared" si="300"/>
        <v>109.24000000000001</v>
      </c>
      <c r="P3262" s="11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3.2" x14ac:dyDescent="0.3">
      <c r="A3263" s="7">
        <v>3261</v>
      </c>
      <c r="B3263" s="8" t="s">
        <v>3261</v>
      </c>
      <c r="C3263" s="8" t="s">
        <v>7371</v>
      </c>
      <c r="D3263" s="13">
        <v>3300</v>
      </c>
      <c r="E3263" s="13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19">
        <f t="shared" si="300"/>
        <v>100.45454545454547</v>
      </c>
      <c r="P3263" s="11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28.8" x14ac:dyDescent="0.3">
      <c r="A3264" s="7">
        <v>3262</v>
      </c>
      <c r="B3264" s="8" t="s">
        <v>3262</v>
      </c>
      <c r="C3264" s="8" t="s">
        <v>7372</v>
      </c>
      <c r="D3264" s="13">
        <v>12200</v>
      </c>
      <c r="E3264" s="13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19">
        <f t="shared" si="300"/>
        <v>103.04098360655738</v>
      </c>
      <c r="P3264" s="11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28.8" x14ac:dyDescent="0.3">
      <c r="A3265" s="7">
        <v>3263</v>
      </c>
      <c r="B3265" s="8" t="s">
        <v>3263</v>
      </c>
      <c r="C3265" s="8" t="s">
        <v>7373</v>
      </c>
      <c r="D3265" s="13">
        <v>2500</v>
      </c>
      <c r="E3265" s="13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19">
        <f t="shared" si="300"/>
        <v>112.1664</v>
      </c>
      <c r="P3265" s="11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8.8" x14ac:dyDescent="0.3">
      <c r="A3266" s="7">
        <v>3264</v>
      </c>
      <c r="B3266" s="8" t="s">
        <v>3264</v>
      </c>
      <c r="C3266" s="8" t="s">
        <v>7374</v>
      </c>
      <c r="D3266" s="13">
        <v>2500</v>
      </c>
      <c r="E3266" s="13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19">
        <f t="shared" si="300"/>
        <v>103</v>
      </c>
      <c r="P3266" s="11">
        <f t="shared" si="301"/>
        <v>52.551020408163268</v>
      </c>
      <c r="Q3266" s="7" t="str">
        <f t="shared" si="302"/>
        <v>theater</v>
      </c>
      <c r="R3266" s="7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3.2" x14ac:dyDescent="0.3">
      <c r="A3267" s="7">
        <v>3265</v>
      </c>
      <c r="B3267" s="8" t="s">
        <v>3265</v>
      </c>
      <c r="C3267" s="8" t="s">
        <v>7375</v>
      </c>
      <c r="D3267" s="13">
        <v>2700</v>
      </c>
      <c r="E3267" s="13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19">
        <f t="shared" ref="O3267:O3330" si="306">E3267/D3267*100</f>
        <v>164</v>
      </c>
      <c r="P3267" s="11">
        <f t="shared" ref="P3267:P3330" si="307">E3267/L3267</f>
        <v>70.285714285714292</v>
      </c>
      <c r="Q3267" s="7" t="str">
        <f t="shared" ref="Q3267:Q3330" si="308">LEFT(N3267, SEARCH("/",N3267,1)-1)</f>
        <v>theater</v>
      </c>
      <c r="R3267" s="7" t="str">
        <f t="shared" ref="R3267:R3330" si="309">RIGHT(N3267,LEN(N3267)-SEARCH("/",N3267,1))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3.2" x14ac:dyDescent="0.3">
      <c r="A3268" s="7">
        <v>3266</v>
      </c>
      <c r="B3268" s="8" t="s">
        <v>3266</v>
      </c>
      <c r="C3268" s="8" t="s">
        <v>7376</v>
      </c>
      <c r="D3268" s="13">
        <v>6000</v>
      </c>
      <c r="E3268" s="13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19">
        <f t="shared" si="306"/>
        <v>131.28333333333333</v>
      </c>
      <c r="P3268" s="11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3.2" x14ac:dyDescent="0.3">
      <c r="A3269" s="7">
        <v>3267</v>
      </c>
      <c r="B3269" s="8" t="s">
        <v>3267</v>
      </c>
      <c r="C3269" s="8" t="s">
        <v>7377</v>
      </c>
      <c r="D3269" s="13">
        <v>15000</v>
      </c>
      <c r="E3269" s="13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19">
        <f t="shared" si="306"/>
        <v>102.1</v>
      </c>
      <c r="P3269" s="11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3.2" x14ac:dyDescent="0.3">
      <c r="A3270" s="7">
        <v>3268</v>
      </c>
      <c r="B3270" s="8" t="s">
        <v>3268</v>
      </c>
      <c r="C3270" s="8" t="s">
        <v>7378</v>
      </c>
      <c r="D3270" s="13">
        <v>2000</v>
      </c>
      <c r="E3270" s="13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19">
        <f t="shared" si="306"/>
        <v>128</v>
      </c>
      <c r="P3270" s="11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3.2" x14ac:dyDescent="0.3">
      <c r="A3271" s="7">
        <v>3269</v>
      </c>
      <c r="B3271" s="8" t="s">
        <v>3269</v>
      </c>
      <c r="C3271" s="8" t="s">
        <v>7379</v>
      </c>
      <c r="D3271" s="13">
        <v>8000</v>
      </c>
      <c r="E3271" s="13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19">
        <f t="shared" si="306"/>
        <v>101.49999999999999</v>
      </c>
      <c r="P3271" s="11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43.2" x14ac:dyDescent="0.3">
      <c r="A3272" s="7">
        <v>3270</v>
      </c>
      <c r="B3272" s="8" t="s">
        <v>3270</v>
      </c>
      <c r="C3272" s="8" t="s">
        <v>7380</v>
      </c>
      <c r="D3272" s="13">
        <v>1800</v>
      </c>
      <c r="E3272" s="13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19">
        <f t="shared" si="306"/>
        <v>101.66666666666666</v>
      </c>
      <c r="P3272" s="11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x14ac:dyDescent="0.3">
      <c r="A3273" s="7">
        <v>3271</v>
      </c>
      <c r="B3273" s="8" t="s">
        <v>3271</v>
      </c>
      <c r="C3273" s="8" t="s">
        <v>7381</v>
      </c>
      <c r="D3273" s="13">
        <v>1500</v>
      </c>
      <c r="E3273" s="13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19">
        <f t="shared" si="306"/>
        <v>130</v>
      </c>
      <c r="P3273" s="11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3.2" x14ac:dyDescent="0.3">
      <c r="A3274" s="7">
        <v>3272</v>
      </c>
      <c r="B3274" s="8" t="s">
        <v>3272</v>
      </c>
      <c r="C3274" s="8" t="s">
        <v>7382</v>
      </c>
      <c r="D3274" s="13">
        <v>10000</v>
      </c>
      <c r="E3274" s="13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19">
        <f t="shared" si="306"/>
        <v>154.43</v>
      </c>
      <c r="P3274" s="11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43.2" x14ac:dyDescent="0.3">
      <c r="A3275" s="7">
        <v>3273</v>
      </c>
      <c r="B3275" s="8" t="s">
        <v>3273</v>
      </c>
      <c r="C3275" s="8" t="s">
        <v>7383</v>
      </c>
      <c r="D3275" s="13">
        <v>4000</v>
      </c>
      <c r="E3275" s="13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19">
        <f t="shared" si="306"/>
        <v>107.4</v>
      </c>
      <c r="P3275" s="11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3.2" x14ac:dyDescent="0.3">
      <c r="A3276" s="7">
        <v>3274</v>
      </c>
      <c r="B3276" s="8" t="s">
        <v>3274</v>
      </c>
      <c r="C3276" s="8" t="s">
        <v>7384</v>
      </c>
      <c r="D3276" s="13">
        <v>15500</v>
      </c>
      <c r="E3276" s="13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19">
        <f t="shared" si="306"/>
        <v>101.32258064516128</v>
      </c>
      <c r="P3276" s="11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3.2" x14ac:dyDescent="0.3">
      <c r="A3277" s="7">
        <v>3275</v>
      </c>
      <c r="B3277" s="8" t="s">
        <v>3275</v>
      </c>
      <c r="C3277" s="8" t="s">
        <v>7385</v>
      </c>
      <c r="D3277" s="13">
        <v>1800</v>
      </c>
      <c r="E3277" s="13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19">
        <f t="shared" si="306"/>
        <v>100.27777777777777</v>
      </c>
      <c r="P3277" s="11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3.2" x14ac:dyDescent="0.3">
      <c r="A3278" s="7">
        <v>3276</v>
      </c>
      <c r="B3278" s="8" t="s">
        <v>3276</v>
      </c>
      <c r="C3278" s="8" t="s">
        <v>7386</v>
      </c>
      <c r="D3278" s="13">
        <v>4500</v>
      </c>
      <c r="E3278" s="13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19">
        <f t="shared" si="306"/>
        <v>116.84444444444443</v>
      </c>
      <c r="P3278" s="11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43.2" x14ac:dyDescent="0.3">
      <c r="A3279" s="7">
        <v>3277</v>
      </c>
      <c r="B3279" s="8" t="s">
        <v>3277</v>
      </c>
      <c r="C3279" s="8" t="s">
        <v>7387</v>
      </c>
      <c r="D3279" s="13">
        <v>5000</v>
      </c>
      <c r="E3279" s="13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19">
        <f t="shared" si="306"/>
        <v>108.60000000000001</v>
      </c>
      <c r="P3279" s="11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3.2" x14ac:dyDescent="0.3">
      <c r="A3280" s="7">
        <v>3278</v>
      </c>
      <c r="B3280" s="8" t="s">
        <v>3278</v>
      </c>
      <c r="C3280" s="8" t="s">
        <v>7388</v>
      </c>
      <c r="D3280" s="13">
        <v>2500</v>
      </c>
      <c r="E3280" s="13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19">
        <f t="shared" si="306"/>
        <v>103.4</v>
      </c>
      <c r="P3280" s="11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43.2" x14ac:dyDescent="0.3">
      <c r="A3281" s="7">
        <v>3279</v>
      </c>
      <c r="B3281" s="8" t="s">
        <v>3279</v>
      </c>
      <c r="C3281" s="8" t="s">
        <v>7389</v>
      </c>
      <c r="D3281" s="13">
        <v>5800</v>
      </c>
      <c r="E3281" s="13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19">
        <f t="shared" si="306"/>
        <v>114.27586206896552</v>
      </c>
      <c r="P3281" s="11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3.2" x14ac:dyDescent="0.3">
      <c r="A3282" s="7">
        <v>3280</v>
      </c>
      <c r="B3282" s="8" t="s">
        <v>3280</v>
      </c>
      <c r="C3282" s="8" t="s">
        <v>7390</v>
      </c>
      <c r="D3282" s="13">
        <v>2000</v>
      </c>
      <c r="E3282" s="13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19">
        <f t="shared" si="306"/>
        <v>103</v>
      </c>
      <c r="P3282" s="11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8.8" x14ac:dyDescent="0.3">
      <c r="A3283" s="7">
        <v>3281</v>
      </c>
      <c r="B3283" s="8" t="s">
        <v>3281</v>
      </c>
      <c r="C3283" s="8" t="s">
        <v>7391</v>
      </c>
      <c r="D3283" s="13">
        <v>5000</v>
      </c>
      <c r="E3283" s="13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19">
        <f t="shared" si="306"/>
        <v>121.6</v>
      </c>
      <c r="P3283" s="11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3.2" x14ac:dyDescent="0.3">
      <c r="A3284" s="7">
        <v>3282</v>
      </c>
      <c r="B3284" s="8" t="s">
        <v>3282</v>
      </c>
      <c r="C3284" s="8" t="s">
        <v>7392</v>
      </c>
      <c r="D3284" s="13">
        <v>31000</v>
      </c>
      <c r="E3284" s="13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19">
        <f t="shared" si="306"/>
        <v>102.6467741935484</v>
      </c>
      <c r="P3284" s="11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3.2" x14ac:dyDescent="0.3">
      <c r="A3285" s="7">
        <v>3283</v>
      </c>
      <c r="B3285" s="8" t="s">
        <v>3283</v>
      </c>
      <c r="C3285" s="8" t="s">
        <v>7393</v>
      </c>
      <c r="D3285" s="13">
        <v>800</v>
      </c>
      <c r="E3285" s="13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19">
        <f t="shared" si="306"/>
        <v>104.75000000000001</v>
      </c>
      <c r="P3285" s="11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3.2" x14ac:dyDescent="0.3">
      <c r="A3286" s="7">
        <v>3284</v>
      </c>
      <c r="B3286" s="8" t="s">
        <v>3284</v>
      </c>
      <c r="C3286" s="8" t="s">
        <v>7394</v>
      </c>
      <c r="D3286" s="13">
        <v>3000</v>
      </c>
      <c r="E3286" s="13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19">
        <f t="shared" si="306"/>
        <v>101.6</v>
      </c>
      <c r="P3286" s="11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3">
      <c r="A3287" s="7">
        <v>3285</v>
      </c>
      <c r="B3287" s="8" t="s">
        <v>3285</v>
      </c>
      <c r="C3287" s="8" t="s">
        <v>7395</v>
      </c>
      <c r="D3287" s="13">
        <v>4999</v>
      </c>
      <c r="E3287" s="13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19">
        <f t="shared" si="306"/>
        <v>112.10242048409683</v>
      </c>
      <c r="P3287" s="11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43.2" x14ac:dyDescent="0.3">
      <c r="A3288" s="7">
        <v>3286</v>
      </c>
      <c r="B3288" s="8" t="s">
        <v>3286</v>
      </c>
      <c r="C3288" s="8" t="s">
        <v>7396</v>
      </c>
      <c r="D3288" s="13">
        <v>15000</v>
      </c>
      <c r="E3288" s="13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19">
        <f t="shared" si="306"/>
        <v>101.76666666666667</v>
      </c>
      <c r="P3288" s="11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28.8" x14ac:dyDescent="0.3">
      <c r="A3289" s="7">
        <v>3287</v>
      </c>
      <c r="B3289" s="8" t="s">
        <v>3287</v>
      </c>
      <c r="C3289" s="8" t="s">
        <v>7397</v>
      </c>
      <c r="D3289" s="13">
        <v>2500</v>
      </c>
      <c r="E3289" s="13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19">
        <f t="shared" si="306"/>
        <v>100</v>
      </c>
      <c r="P3289" s="11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3.2" x14ac:dyDescent="0.3">
      <c r="A3290" s="7">
        <v>3288</v>
      </c>
      <c r="B3290" s="8" t="s">
        <v>3288</v>
      </c>
      <c r="C3290" s="8" t="s">
        <v>7398</v>
      </c>
      <c r="D3290" s="13">
        <v>10000</v>
      </c>
      <c r="E3290" s="13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19">
        <f t="shared" si="306"/>
        <v>100.26489999999998</v>
      </c>
      <c r="P3290" s="11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3.2" x14ac:dyDescent="0.3">
      <c r="A3291" s="7">
        <v>3289</v>
      </c>
      <c r="B3291" s="8" t="s">
        <v>3289</v>
      </c>
      <c r="C3291" s="8" t="s">
        <v>7399</v>
      </c>
      <c r="D3291" s="13">
        <v>500</v>
      </c>
      <c r="E3291" s="13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19">
        <f t="shared" si="306"/>
        <v>133.04200000000003</v>
      </c>
      <c r="P3291" s="11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57.6" x14ac:dyDescent="0.3">
      <c r="A3292" s="7">
        <v>3290</v>
      </c>
      <c r="B3292" s="8" t="s">
        <v>3290</v>
      </c>
      <c r="C3292" s="8" t="s">
        <v>7400</v>
      </c>
      <c r="D3292" s="13">
        <v>2000</v>
      </c>
      <c r="E3292" s="13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19">
        <f t="shared" si="306"/>
        <v>121.2</v>
      </c>
      <c r="P3292" s="11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43.2" x14ac:dyDescent="0.3">
      <c r="A3293" s="7">
        <v>3291</v>
      </c>
      <c r="B3293" s="8" t="s">
        <v>3291</v>
      </c>
      <c r="C3293" s="8" t="s">
        <v>7401</v>
      </c>
      <c r="D3293" s="13">
        <v>500</v>
      </c>
      <c r="E3293" s="13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19">
        <f t="shared" si="306"/>
        <v>113.99999999999999</v>
      </c>
      <c r="P3293" s="11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3.2" x14ac:dyDescent="0.3">
      <c r="A3294" s="7">
        <v>3292</v>
      </c>
      <c r="B3294" s="8" t="s">
        <v>3292</v>
      </c>
      <c r="C3294" s="8" t="s">
        <v>7402</v>
      </c>
      <c r="D3294" s="13">
        <v>101</v>
      </c>
      <c r="E3294" s="13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19">
        <f t="shared" si="306"/>
        <v>286.13861386138615</v>
      </c>
      <c r="P3294" s="11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43.2" x14ac:dyDescent="0.3">
      <c r="A3295" s="7">
        <v>3293</v>
      </c>
      <c r="B3295" s="8" t="s">
        <v>3293</v>
      </c>
      <c r="C3295" s="8" t="s">
        <v>7403</v>
      </c>
      <c r="D3295" s="13">
        <v>4500</v>
      </c>
      <c r="E3295" s="13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19">
        <f t="shared" si="306"/>
        <v>170.44444444444446</v>
      </c>
      <c r="P3295" s="11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3.2" x14ac:dyDescent="0.3">
      <c r="A3296" s="7">
        <v>3294</v>
      </c>
      <c r="B3296" s="8" t="s">
        <v>3294</v>
      </c>
      <c r="C3296" s="8" t="s">
        <v>7404</v>
      </c>
      <c r="D3296" s="13">
        <v>600</v>
      </c>
      <c r="E3296" s="13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19">
        <f t="shared" si="306"/>
        <v>118.33333333333333</v>
      </c>
      <c r="P3296" s="11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3.2" x14ac:dyDescent="0.3">
      <c r="A3297" s="7">
        <v>3295</v>
      </c>
      <c r="B3297" s="8" t="s">
        <v>3295</v>
      </c>
      <c r="C3297" s="8" t="s">
        <v>7405</v>
      </c>
      <c r="D3297" s="13">
        <v>700</v>
      </c>
      <c r="E3297" s="13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19">
        <f t="shared" si="306"/>
        <v>102.85857142857142</v>
      </c>
      <c r="P3297" s="11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3.2" x14ac:dyDescent="0.3">
      <c r="A3298" s="7">
        <v>3296</v>
      </c>
      <c r="B3298" s="8" t="s">
        <v>3296</v>
      </c>
      <c r="C3298" s="8" t="s">
        <v>7406</v>
      </c>
      <c r="D3298" s="13">
        <v>1500</v>
      </c>
      <c r="E3298" s="13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19">
        <f t="shared" si="306"/>
        <v>144.06666666666666</v>
      </c>
      <c r="P3298" s="11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3.2" x14ac:dyDescent="0.3">
      <c r="A3299" s="7">
        <v>3297</v>
      </c>
      <c r="B3299" s="8" t="s">
        <v>3297</v>
      </c>
      <c r="C3299" s="8" t="s">
        <v>7407</v>
      </c>
      <c r="D3299" s="13">
        <v>5500</v>
      </c>
      <c r="E3299" s="13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19">
        <f t="shared" si="306"/>
        <v>100.07272727272726</v>
      </c>
      <c r="P3299" s="11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3.2" x14ac:dyDescent="0.3">
      <c r="A3300" s="7">
        <v>3298</v>
      </c>
      <c r="B3300" s="8" t="s">
        <v>3298</v>
      </c>
      <c r="C3300" s="8" t="s">
        <v>7408</v>
      </c>
      <c r="D3300" s="13">
        <v>10000</v>
      </c>
      <c r="E3300" s="13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19">
        <f t="shared" si="306"/>
        <v>101.73</v>
      </c>
      <c r="P3300" s="11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3.2" x14ac:dyDescent="0.3">
      <c r="A3301" s="7">
        <v>3299</v>
      </c>
      <c r="B3301" s="8" t="s">
        <v>3299</v>
      </c>
      <c r="C3301" s="8" t="s">
        <v>7409</v>
      </c>
      <c r="D3301" s="13">
        <v>3000</v>
      </c>
      <c r="E3301" s="13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19">
        <f t="shared" si="306"/>
        <v>116.19999999999999</v>
      </c>
      <c r="P3301" s="11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3.2" x14ac:dyDescent="0.3">
      <c r="A3302" s="7">
        <v>3300</v>
      </c>
      <c r="B3302" s="8" t="s">
        <v>3300</v>
      </c>
      <c r="C3302" s="8" t="s">
        <v>7410</v>
      </c>
      <c r="D3302" s="13">
        <v>3000</v>
      </c>
      <c r="E3302" s="13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19">
        <f t="shared" si="306"/>
        <v>136.16666666666666</v>
      </c>
      <c r="P3302" s="11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3.2" x14ac:dyDescent="0.3">
      <c r="A3303" s="7">
        <v>3301</v>
      </c>
      <c r="B3303" s="8" t="s">
        <v>3301</v>
      </c>
      <c r="C3303" s="8" t="s">
        <v>7411</v>
      </c>
      <c r="D3303" s="13">
        <v>3000</v>
      </c>
      <c r="E3303" s="13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19">
        <f t="shared" si="306"/>
        <v>133.46666666666667</v>
      </c>
      <c r="P3303" s="11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3">
      <c r="A3304" s="7">
        <v>3302</v>
      </c>
      <c r="B3304" s="8" t="s">
        <v>3302</v>
      </c>
      <c r="C3304" s="8" t="s">
        <v>7412</v>
      </c>
      <c r="D3304" s="13">
        <v>8400</v>
      </c>
      <c r="E3304" s="13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19">
        <f t="shared" si="306"/>
        <v>103.39285714285715</v>
      </c>
      <c r="P3304" s="11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3.2" x14ac:dyDescent="0.3">
      <c r="A3305" s="7">
        <v>3303</v>
      </c>
      <c r="B3305" s="8" t="s">
        <v>3303</v>
      </c>
      <c r="C3305" s="8" t="s">
        <v>7413</v>
      </c>
      <c r="D3305" s="13">
        <v>1800</v>
      </c>
      <c r="E3305" s="13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19">
        <f t="shared" si="306"/>
        <v>115.88888888888889</v>
      </c>
      <c r="P3305" s="11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3.2" x14ac:dyDescent="0.3">
      <c r="A3306" s="7">
        <v>3304</v>
      </c>
      <c r="B3306" s="8" t="s">
        <v>3304</v>
      </c>
      <c r="C3306" s="8" t="s">
        <v>7414</v>
      </c>
      <c r="D3306" s="13">
        <v>15000</v>
      </c>
      <c r="E3306" s="13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19">
        <f t="shared" si="306"/>
        <v>104.51666666666665</v>
      </c>
      <c r="P3306" s="11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3.2" x14ac:dyDescent="0.3">
      <c r="A3307" s="7">
        <v>3305</v>
      </c>
      <c r="B3307" s="8" t="s">
        <v>3305</v>
      </c>
      <c r="C3307" s="8" t="s">
        <v>7415</v>
      </c>
      <c r="D3307" s="13">
        <v>4000</v>
      </c>
      <c r="E3307" s="13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19">
        <f t="shared" si="306"/>
        <v>102.02500000000001</v>
      </c>
      <c r="P3307" s="11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43.2" x14ac:dyDescent="0.3">
      <c r="A3308" s="7">
        <v>3306</v>
      </c>
      <c r="B3308" s="8" t="s">
        <v>3306</v>
      </c>
      <c r="C3308" s="8" t="s">
        <v>7416</v>
      </c>
      <c r="D3308" s="13">
        <v>1500</v>
      </c>
      <c r="E3308" s="13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19">
        <f t="shared" si="306"/>
        <v>175.33333333333334</v>
      </c>
      <c r="P3308" s="11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3.2" x14ac:dyDescent="0.3">
      <c r="A3309" s="7">
        <v>3307</v>
      </c>
      <c r="B3309" s="8" t="s">
        <v>3307</v>
      </c>
      <c r="C3309" s="8" t="s">
        <v>7417</v>
      </c>
      <c r="D3309" s="13">
        <v>1000</v>
      </c>
      <c r="E3309" s="13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19">
        <f t="shared" si="306"/>
        <v>106.67999999999999</v>
      </c>
      <c r="P3309" s="11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3.2" x14ac:dyDescent="0.3">
      <c r="A3310" s="7">
        <v>3308</v>
      </c>
      <c r="B3310" s="8" t="s">
        <v>3308</v>
      </c>
      <c r="C3310" s="8" t="s">
        <v>7418</v>
      </c>
      <c r="D3310" s="13">
        <v>3500</v>
      </c>
      <c r="E3310" s="13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19">
        <f t="shared" si="306"/>
        <v>122.28571428571429</v>
      </c>
      <c r="P3310" s="11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28.8" x14ac:dyDescent="0.3">
      <c r="A3311" s="7">
        <v>3309</v>
      </c>
      <c r="B3311" s="8" t="s">
        <v>3309</v>
      </c>
      <c r="C3311" s="8" t="s">
        <v>7419</v>
      </c>
      <c r="D3311" s="13">
        <v>350</v>
      </c>
      <c r="E3311" s="13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19">
        <f t="shared" si="306"/>
        <v>159.42857142857144</v>
      </c>
      <c r="P3311" s="11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8.8" x14ac:dyDescent="0.3">
      <c r="A3312" s="7">
        <v>3310</v>
      </c>
      <c r="B3312" s="8" t="s">
        <v>3310</v>
      </c>
      <c r="C3312" s="8" t="s">
        <v>7420</v>
      </c>
      <c r="D3312" s="13">
        <v>6500</v>
      </c>
      <c r="E3312" s="13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19">
        <f t="shared" si="306"/>
        <v>100.07692307692308</v>
      </c>
      <c r="P3312" s="11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3.2" x14ac:dyDescent="0.3">
      <c r="A3313" s="7">
        <v>3311</v>
      </c>
      <c r="B3313" s="8" t="s">
        <v>3311</v>
      </c>
      <c r="C3313" s="8" t="s">
        <v>7421</v>
      </c>
      <c r="D3313" s="13">
        <v>2500</v>
      </c>
      <c r="E3313" s="13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19">
        <f t="shared" si="306"/>
        <v>109.84</v>
      </c>
      <c r="P3313" s="11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3.2" x14ac:dyDescent="0.3">
      <c r="A3314" s="7">
        <v>3312</v>
      </c>
      <c r="B3314" s="8" t="s">
        <v>3312</v>
      </c>
      <c r="C3314" s="8" t="s">
        <v>7422</v>
      </c>
      <c r="D3314" s="13">
        <v>2500</v>
      </c>
      <c r="E3314" s="13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19">
        <f t="shared" si="306"/>
        <v>100.03999999999999</v>
      </c>
      <c r="P3314" s="11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3.2" x14ac:dyDescent="0.3">
      <c r="A3315" s="7">
        <v>3313</v>
      </c>
      <c r="B3315" s="8" t="s">
        <v>3313</v>
      </c>
      <c r="C3315" s="8" t="s">
        <v>7423</v>
      </c>
      <c r="D3315" s="13">
        <v>2000</v>
      </c>
      <c r="E3315" s="13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19">
        <f t="shared" si="306"/>
        <v>116.05000000000001</v>
      </c>
      <c r="P3315" s="11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3.2" x14ac:dyDescent="0.3">
      <c r="A3316" s="7">
        <v>3314</v>
      </c>
      <c r="B3316" s="8" t="s">
        <v>3314</v>
      </c>
      <c r="C3316" s="8" t="s">
        <v>7424</v>
      </c>
      <c r="D3316" s="13">
        <v>800</v>
      </c>
      <c r="E3316" s="13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19">
        <f t="shared" si="306"/>
        <v>210.75</v>
      </c>
      <c r="P3316" s="11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3.2" x14ac:dyDescent="0.3">
      <c r="A3317" s="7">
        <v>3315</v>
      </c>
      <c r="B3317" s="8" t="s">
        <v>3315</v>
      </c>
      <c r="C3317" s="8" t="s">
        <v>7425</v>
      </c>
      <c r="D3317" s="13">
        <v>4000</v>
      </c>
      <c r="E3317" s="13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19">
        <f t="shared" si="306"/>
        <v>110.00000000000001</v>
      </c>
      <c r="P3317" s="11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2" x14ac:dyDescent="0.3">
      <c r="A3318" s="7">
        <v>3316</v>
      </c>
      <c r="B3318" s="8" t="s">
        <v>3316</v>
      </c>
      <c r="C3318" s="8" t="s">
        <v>7426</v>
      </c>
      <c r="D3318" s="13">
        <v>11737</v>
      </c>
      <c r="E3318" s="13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19">
        <f t="shared" si="306"/>
        <v>100.08673425918037</v>
      </c>
      <c r="P3318" s="11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3.2" x14ac:dyDescent="0.3">
      <c r="A3319" s="7">
        <v>3317</v>
      </c>
      <c r="B3319" s="8" t="s">
        <v>3317</v>
      </c>
      <c r="C3319" s="8" t="s">
        <v>7427</v>
      </c>
      <c r="D3319" s="13">
        <v>1050</v>
      </c>
      <c r="E3319" s="13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19">
        <f t="shared" si="306"/>
        <v>106.19047619047619</v>
      </c>
      <c r="P3319" s="11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28.8" x14ac:dyDescent="0.3">
      <c r="A3320" s="7">
        <v>3318</v>
      </c>
      <c r="B3320" s="8" t="s">
        <v>3318</v>
      </c>
      <c r="C3320" s="8" t="s">
        <v>7428</v>
      </c>
      <c r="D3320" s="13">
        <v>2000</v>
      </c>
      <c r="E3320" s="13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19">
        <f t="shared" si="306"/>
        <v>125.6</v>
      </c>
      <c r="P3320" s="11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3.2" x14ac:dyDescent="0.3">
      <c r="A3321" s="7">
        <v>3319</v>
      </c>
      <c r="B3321" s="8" t="s">
        <v>3319</v>
      </c>
      <c r="C3321" s="8" t="s">
        <v>7429</v>
      </c>
      <c r="D3321" s="13">
        <v>500</v>
      </c>
      <c r="E3321" s="13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19">
        <f t="shared" si="306"/>
        <v>108</v>
      </c>
      <c r="P3321" s="11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3.2" x14ac:dyDescent="0.3">
      <c r="A3322" s="7">
        <v>3320</v>
      </c>
      <c r="B3322" s="8" t="s">
        <v>3320</v>
      </c>
      <c r="C3322" s="8" t="s">
        <v>7430</v>
      </c>
      <c r="D3322" s="13">
        <v>2500</v>
      </c>
      <c r="E3322" s="13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19">
        <f t="shared" si="306"/>
        <v>101</v>
      </c>
      <c r="P3322" s="11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43.2" x14ac:dyDescent="0.3">
      <c r="A3323" s="7">
        <v>3321</v>
      </c>
      <c r="B3323" s="8" t="s">
        <v>3321</v>
      </c>
      <c r="C3323" s="8" t="s">
        <v>7431</v>
      </c>
      <c r="D3323" s="13">
        <v>500</v>
      </c>
      <c r="E3323" s="13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19">
        <f t="shared" si="306"/>
        <v>107.4</v>
      </c>
      <c r="P3323" s="11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3.2" x14ac:dyDescent="0.3">
      <c r="A3324" s="7">
        <v>3322</v>
      </c>
      <c r="B3324" s="8" t="s">
        <v>3322</v>
      </c>
      <c r="C3324" s="8" t="s">
        <v>7432</v>
      </c>
      <c r="D3324" s="13">
        <v>3300</v>
      </c>
      <c r="E3324" s="13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19">
        <f t="shared" si="306"/>
        <v>101.51515151515152</v>
      </c>
      <c r="P3324" s="11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3.2" x14ac:dyDescent="0.3">
      <c r="A3325" s="7">
        <v>3323</v>
      </c>
      <c r="B3325" s="8" t="s">
        <v>3323</v>
      </c>
      <c r="C3325" s="8" t="s">
        <v>7433</v>
      </c>
      <c r="D3325" s="13">
        <v>1000</v>
      </c>
      <c r="E3325" s="13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19">
        <f t="shared" si="306"/>
        <v>125.89999999999999</v>
      </c>
      <c r="P3325" s="11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28.8" x14ac:dyDescent="0.3">
      <c r="A3326" s="7">
        <v>3324</v>
      </c>
      <c r="B3326" s="8" t="s">
        <v>3324</v>
      </c>
      <c r="C3326" s="8" t="s">
        <v>7434</v>
      </c>
      <c r="D3326" s="13">
        <v>1500</v>
      </c>
      <c r="E3326" s="13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19">
        <f t="shared" si="306"/>
        <v>101.66666666666666</v>
      </c>
      <c r="P3326" s="11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3.2" x14ac:dyDescent="0.3">
      <c r="A3327" s="7">
        <v>3325</v>
      </c>
      <c r="B3327" s="8" t="s">
        <v>3325</v>
      </c>
      <c r="C3327" s="8" t="s">
        <v>7435</v>
      </c>
      <c r="D3327" s="13">
        <v>400</v>
      </c>
      <c r="E3327" s="13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19">
        <f t="shared" si="306"/>
        <v>112.5</v>
      </c>
      <c r="P3327" s="11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3.2" x14ac:dyDescent="0.3">
      <c r="A3328" s="7">
        <v>3326</v>
      </c>
      <c r="B3328" s="8" t="s">
        <v>3326</v>
      </c>
      <c r="C3328" s="8" t="s">
        <v>7436</v>
      </c>
      <c r="D3328" s="13">
        <v>8000</v>
      </c>
      <c r="E3328" s="13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19">
        <f t="shared" si="306"/>
        <v>101.375</v>
      </c>
      <c r="P3328" s="11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3.2" x14ac:dyDescent="0.3">
      <c r="A3329" s="7">
        <v>3327</v>
      </c>
      <c r="B3329" s="8" t="s">
        <v>3327</v>
      </c>
      <c r="C3329" s="8" t="s">
        <v>7437</v>
      </c>
      <c r="D3329" s="13">
        <v>800</v>
      </c>
      <c r="E3329" s="13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19">
        <f t="shared" si="306"/>
        <v>101.25</v>
      </c>
      <c r="P3329" s="11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3.2" x14ac:dyDescent="0.3">
      <c r="A3330" s="7">
        <v>3328</v>
      </c>
      <c r="B3330" s="8" t="s">
        <v>3328</v>
      </c>
      <c r="C3330" s="8" t="s">
        <v>7438</v>
      </c>
      <c r="D3330" s="13">
        <v>1800</v>
      </c>
      <c r="E3330" s="13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19">
        <f t="shared" si="306"/>
        <v>146.38888888888889</v>
      </c>
      <c r="P3330" s="11">
        <f t="shared" si="307"/>
        <v>292.77777777777777</v>
      </c>
      <c r="Q3330" s="7" t="str">
        <f t="shared" si="308"/>
        <v>theater</v>
      </c>
      <c r="R3330" s="7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3.2" x14ac:dyDescent="0.3">
      <c r="A3331" s="7">
        <v>3329</v>
      </c>
      <c r="B3331" s="8" t="s">
        <v>3329</v>
      </c>
      <c r="C3331" s="8" t="s">
        <v>7439</v>
      </c>
      <c r="D3331" s="13">
        <v>1000</v>
      </c>
      <c r="E3331" s="13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19">
        <f t="shared" ref="O3331:O3394" si="312">E3331/D3331*100</f>
        <v>116.8</v>
      </c>
      <c r="P3331" s="11">
        <f t="shared" ref="P3331:P3394" si="313">E3331/L3331</f>
        <v>44.92307692307692</v>
      </c>
      <c r="Q3331" s="7" t="str">
        <f t="shared" ref="Q3331:Q3394" si="314">LEFT(N3331, SEARCH("/",N3331,1)-1)</f>
        <v>theater</v>
      </c>
      <c r="R3331" s="7" t="str">
        <f t="shared" ref="R3331:R3394" si="315">RIGHT(N3331,LEN(N3331)-SEARCH("/",N3331,1))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3.2" x14ac:dyDescent="0.3">
      <c r="A3332" s="7">
        <v>3330</v>
      </c>
      <c r="B3332" s="8" t="s">
        <v>3330</v>
      </c>
      <c r="C3332" s="8" t="s">
        <v>7440</v>
      </c>
      <c r="D3332" s="13">
        <v>1500</v>
      </c>
      <c r="E3332" s="13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19">
        <f t="shared" si="312"/>
        <v>106.26666666666667</v>
      </c>
      <c r="P3332" s="11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3.2" x14ac:dyDescent="0.3">
      <c r="A3333" s="7">
        <v>3331</v>
      </c>
      <c r="B3333" s="8" t="s">
        <v>3331</v>
      </c>
      <c r="C3333" s="8" t="s">
        <v>7441</v>
      </c>
      <c r="D3333" s="13">
        <v>5000</v>
      </c>
      <c r="E3333" s="13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19">
        <f t="shared" si="312"/>
        <v>104.52</v>
      </c>
      <c r="P3333" s="11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3.2" x14ac:dyDescent="0.3">
      <c r="A3334" s="7">
        <v>3332</v>
      </c>
      <c r="B3334" s="8" t="s">
        <v>3332</v>
      </c>
      <c r="C3334" s="8" t="s">
        <v>7442</v>
      </c>
      <c r="D3334" s="13">
        <v>6000</v>
      </c>
      <c r="E3334" s="13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19">
        <f t="shared" si="312"/>
        <v>100</v>
      </c>
      <c r="P3334" s="11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3.2" x14ac:dyDescent="0.3">
      <c r="A3335" s="7">
        <v>3333</v>
      </c>
      <c r="B3335" s="8" t="s">
        <v>3333</v>
      </c>
      <c r="C3335" s="8" t="s">
        <v>7443</v>
      </c>
      <c r="D3335" s="13">
        <v>3500</v>
      </c>
      <c r="E3335" s="13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19">
        <f t="shared" si="312"/>
        <v>104.57142857142858</v>
      </c>
      <c r="P3335" s="11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8.8" x14ac:dyDescent="0.3">
      <c r="A3336" s="7">
        <v>3334</v>
      </c>
      <c r="B3336" s="8" t="s">
        <v>3334</v>
      </c>
      <c r="C3336" s="8" t="s">
        <v>7444</v>
      </c>
      <c r="D3336" s="13">
        <v>3871</v>
      </c>
      <c r="E3336" s="13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19">
        <f t="shared" si="312"/>
        <v>138.62051149573753</v>
      </c>
      <c r="P3336" s="11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3.2" x14ac:dyDescent="0.3">
      <c r="A3337" s="7">
        <v>3335</v>
      </c>
      <c r="B3337" s="8" t="s">
        <v>3335</v>
      </c>
      <c r="C3337" s="8" t="s">
        <v>7445</v>
      </c>
      <c r="D3337" s="13">
        <v>5000</v>
      </c>
      <c r="E3337" s="13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19">
        <f t="shared" si="312"/>
        <v>100.32000000000001</v>
      </c>
      <c r="P3337" s="11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3.2" x14ac:dyDescent="0.3">
      <c r="A3338" s="7">
        <v>3336</v>
      </c>
      <c r="B3338" s="8" t="s">
        <v>3336</v>
      </c>
      <c r="C3338" s="8" t="s">
        <v>7446</v>
      </c>
      <c r="D3338" s="13">
        <v>250</v>
      </c>
      <c r="E3338" s="13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19">
        <f t="shared" si="312"/>
        <v>100</v>
      </c>
      <c r="P3338" s="11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3.2" x14ac:dyDescent="0.3">
      <c r="A3339" s="7">
        <v>3337</v>
      </c>
      <c r="B3339" s="8" t="s">
        <v>3337</v>
      </c>
      <c r="C3339" s="8" t="s">
        <v>7447</v>
      </c>
      <c r="D3339" s="13">
        <v>2500</v>
      </c>
      <c r="E3339" s="13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19">
        <f t="shared" si="312"/>
        <v>110.2</v>
      </c>
      <c r="P3339" s="11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28.8" x14ac:dyDescent="0.3">
      <c r="A3340" s="7">
        <v>3338</v>
      </c>
      <c r="B3340" s="8" t="s">
        <v>3338</v>
      </c>
      <c r="C3340" s="8" t="s">
        <v>7448</v>
      </c>
      <c r="D3340" s="13">
        <v>15000</v>
      </c>
      <c r="E3340" s="13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19">
        <f t="shared" si="312"/>
        <v>102.18</v>
      </c>
      <c r="P3340" s="11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28.8" x14ac:dyDescent="0.3">
      <c r="A3341" s="7">
        <v>3339</v>
      </c>
      <c r="B3341" s="8" t="s">
        <v>3339</v>
      </c>
      <c r="C3341" s="8" t="s">
        <v>7449</v>
      </c>
      <c r="D3341" s="13">
        <v>8000</v>
      </c>
      <c r="E3341" s="13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19">
        <f t="shared" si="312"/>
        <v>104.35000000000001</v>
      </c>
      <c r="P3341" s="11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3.2" x14ac:dyDescent="0.3">
      <c r="A3342" s="7">
        <v>3340</v>
      </c>
      <c r="B3342" s="8" t="s">
        <v>3340</v>
      </c>
      <c r="C3342" s="8" t="s">
        <v>7450</v>
      </c>
      <c r="D3342" s="13">
        <v>3000</v>
      </c>
      <c r="E3342" s="13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19">
        <f t="shared" si="312"/>
        <v>138.16666666666666</v>
      </c>
      <c r="P3342" s="11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3.2" x14ac:dyDescent="0.3">
      <c r="A3343" s="7">
        <v>3341</v>
      </c>
      <c r="B3343" s="8" t="s">
        <v>3341</v>
      </c>
      <c r="C3343" s="8" t="s">
        <v>7451</v>
      </c>
      <c r="D3343" s="13">
        <v>3350</v>
      </c>
      <c r="E3343" s="13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19">
        <f t="shared" si="312"/>
        <v>100</v>
      </c>
      <c r="P3343" s="11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28.8" x14ac:dyDescent="0.3">
      <c r="A3344" s="7">
        <v>3342</v>
      </c>
      <c r="B3344" s="8" t="s">
        <v>3342</v>
      </c>
      <c r="C3344" s="8" t="s">
        <v>7452</v>
      </c>
      <c r="D3344" s="13">
        <v>6000</v>
      </c>
      <c r="E3344" s="13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19">
        <f t="shared" si="312"/>
        <v>101.66666666666666</v>
      </c>
      <c r="P3344" s="11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3.2" x14ac:dyDescent="0.3">
      <c r="A3345" s="7">
        <v>3343</v>
      </c>
      <c r="B3345" s="8" t="s">
        <v>3343</v>
      </c>
      <c r="C3345" s="8" t="s">
        <v>7453</v>
      </c>
      <c r="D3345" s="13">
        <v>700</v>
      </c>
      <c r="E3345" s="13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19">
        <f t="shared" si="312"/>
        <v>171.42857142857142</v>
      </c>
      <c r="P3345" s="11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3.2" x14ac:dyDescent="0.3">
      <c r="A3346" s="7">
        <v>3344</v>
      </c>
      <c r="B3346" s="8" t="s">
        <v>3344</v>
      </c>
      <c r="C3346" s="8" t="s">
        <v>7454</v>
      </c>
      <c r="D3346" s="13">
        <v>4500</v>
      </c>
      <c r="E3346" s="13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19">
        <f t="shared" si="312"/>
        <v>101.44444444444444</v>
      </c>
      <c r="P3346" s="11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3.2" x14ac:dyDescent="0.3">
      <c r="A3347" s="7">
        <v>3345</v>
      </c>
      <c r="B3347" s="8" t="s">
        <v>3345</v>
      </c>
      <c r="C3347" s="8" t="s">
        <v>7455</v>
      </c>
      <c r="D3347" s="13">
        <v>500</v>
      </c>
      <c r="E3347" s="13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19">
        <f t="shared" si="312"/>
        <v>130</v>
      </c>
      <c r="P3347" s="11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3.2" x14ac:dyDescent="0.3">
      <c r="A3348" s="7">
        <v>3346</v>
      </c>
      <c r="B3348" s="8" t="s">
        <v>3346</v>
      </c>
      <c r="C3348" s="8" t="s">
        <v>7456</v>
      </c>
      <c r="D3348" s="13">
        <v>1500</v>
      </c>
      <c r="E3348" s="13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19">
        <f t="shared" si="312"/>
        <v>110.00000000000001</v>
      </c>
      <c r="P3348" s="11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43.2" x14ac:dyDescent="0.3">
      <c r="A3349" s="7">
        <v>3347</v>
      </c>
      <c r="B3349" s="8" t="s">
        <v>3347</v>
      </c>
      <c r="C3349" s="8" t="s">
        <v>7457</v>
      </c>
      <c r="D3349" s="13">
        <v>2000</v>
      </c>
      <c r="E3349" s="13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19">
        <f t="shared" si="312"/>
        <v>119.44999999999999</v>
      </c>
      <c r="P3349" s="11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3.2" x14ac:dyDescent="0.3">
      <c r="A3350" s="7">
        <v>3348</v>
      </c>
      <c r="B3350" s="8" t="s">
        <v>3266</v>
      </c>
      <c r="C3350" s="8" t="s">
        <v>7458</v>
      </c>
      <c r="D3350" s="13">
        <v>5500</v>
      </c>
      <c r="E3350" s="13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19">
        <f t="shared" si="312"/>
        <v>100.2909090909091</v>
      </c>
      <c r="P3350" s="11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3.2" x14ac:dyDescent="0.3">
      <c r="A3351" s="7">
        <v>3349</v>
      </c>
      <c r="B3351" s="8" t="s">
        <v>3348</v>
      </c>
      <c r="C3351" s="8" t="s">
        <v>7459</v>
      </c>
      <c r="D3351" s="13">
        <v>1000</v>
      </c>
      <c r="E3351" s="13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19">
        <f t="shared" si="312"/>
        <v>153.4</v>
      </c>
      <c r="P3351" s="11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43.2" x14ac:dyDescent="0.3">
      <c r="A3352" s="7">
        <v>3350</v>
      </c>
      <c r="B3352" s="8" t="s">
        <v>3349</v>
      </c>
      <c r="C3352" s="8" t="s">
        <v>7460</v>
      </c>
      <c r="D3352" s="13">
        <v>3500</v>
      </c>
      <c r="E3352" s="13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19">
        <f t="shared" si="312"/>
        <v>104.42857142857143</v>
      </c>
      <c r="P3352" s="11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3.2" x14ac:dyDescent="0.3">
      <c r="A3353" s="7">
        <v>3351</v>
      </c>
      <c r="B3353" s="8" t="s">
        <v>3350</v>
      </c>
      <c r="C3353" s="8" t="s">
        <v>7461</v>
      </c>
      <c r="D3353" s="13">
        <v>5000</v>
      </c>
      <c r="E3353" s="13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19">
        <f t="shared" si="312"/>
        <v>101.1</v>
      </c>
      <c r="P3353" s="11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3.2" x14ac:dyDescent="0.3">
      <c r="A3354" s="7">
        <v>3352</v>
      </c>
      <c r="B3354" s="8" t="s">
        <v>3351</v>
      </c>
      <c r="C3354" s="8" t="s">
        <v>7462</v>
      </c>
      <c r="D3354" s="13">
        <v>5000</v>
      </c>
      <c r="E3354" s="13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19">
        <f t="shared" si="312"/>
        <v>107.52</v>
      </c>
      <c r="P3354" s="11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3.2" x14ac:dyDescent="0.3">
      <c r="A3355" s="7">
        <v>3353</v>
      </c>
      <c r="B3355" s="8" t="s">
        <v>3352</v>
      </c>
      <c r="C3355" s="8" t="s">
        <v>7463</v>
      </c>
      <c r="D3355" s="13">
        <v>500</v>
      </c>
      <c r="E3355" s="13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19">
        <f t="shared" si="312"/>
        <v>315</v>
      </c>
      <c r="P3355" s="11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28.8" x14ac:dyDescent="0.3">
      <c r="A3356" s="7">
        <v>3354</v>
      </c>
      <c r="B3356" s="8" t="s">
        <v>3353</v>
      </c>
      <c r="C3356" s="8" t="s">
        <v>7464</v>
      </c>
      <c r="D3356" s="13">
        <v>3000</v>
      </c>
      <c r="E3356" s="13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19">
        <f t="shared" si="312"/>
        <v>101.93333333333334</v>
      </c>
      <c r="P3356" s="11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3.2" x14ac:dyDescent="0.3">
      <c r="A3357" s="7">
        <v>3355</v>
      </c>
      <c r="B3357" s="8" t="s">
        <v>3354</v>
      </c>
      <c r="C3357" s="8" t="s">
        <v>7465</v>
      </c>
      <c r="D3357" s="13">
        <v>1750</v>
      </c>
      <c r="E3357" s="13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19">
        <f t="shared" si="312"/>
        <v>126.28571428571429</v>
      </c>
      <c r="P3357" s="11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3.2" x14ac:dyDescent="0.3">
      <c r="A3358" s="7">
        <v>3356</v>
      </c>
      <c r="B3358" s="8" t="s">
        <v>3355</v>
      </c>
      <c r="C3358" s="8" t="s">
        <v>7466</v>
      </c>
      <c r="D3358" s="13">
        <v>1500</v>
      </c>
      <c r="E3358" s="13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19">
        <f t="shared" si="312"/>
        <v>101.4</v>
      </c>
      <c r="P3358" s="11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3.2" x14ac:dyDescent="0.3">
      <c r="A3359" s="7">
        <v>3357</v>
      </c>
      <c r="B3359" s="8" t="s">
        <v>3356</v>
      </c>
      <c r="C3359" s="8" t="s">
        <v>7467</v>
      </c>
      <c r="D3359" s="13">
        <v>2000</v>
      </c>
      <c r="E3359" s="13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19">
        <f t="shared" si="312"/>
        <v>101</v>
      </c>
      <c r="P3359" s="11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3.2" x14ac:dyDescent="0.3">
      <c r="A3360" s="7">
        <v>3358</v>
      </c>
      <c r="B3360" s="8" t="s">
        <v>3357</v>
      </c>
      <c r="C3360" s="8" t="s">
        <v>7468</v>
      </c>
      <c r="D3360" s="13">
        <v>10000</v>
      </c>
      <c r="E3360" s="13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19">
        <f t="shared" si="312"/>
        <v>102.99000000000001</v>
      </c>
      <c r="P3360" s="11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28.8" x14ac:dyDescent="0.3">
      <c r="A3361" s="7">
        <v>3359</v>
      </c>
      <c r="B3361" s="8" t="s">
        <v>3358</v>
      </c>
      <c r="C3361" s="8" t="s">
        <v>7469</v>
      </c>
      <c r="D3361" s="13">
        <v>4000</v>
      </c>
      <c r="E3361" s="13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19">
        <f t="shared" si="312"/>
        <v>106.25</v>
      </c>
      <c r="P3361" s="11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28.8" x14ac:dyDescent="0.3">
      <c r="A3362" s="7">
        <v>3360</v>
      </c>
      <c r="B3362" s="8" t="s">
        <v>3359</v>
      </c>
      <c r="C3362" s="8" t="s">
        <v>7470</v>
      </c>
      <c r="D3362" s="13">
        <v>9000</v>
      </c>
      <c r="E3362" s="13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19">
        <f t="shared" si="312"/>
        <v>101.37777777777779</v>
      </c>
      <c r="P3362" s="11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43.2" x14ac:dyDescent="0.3">
      <c r="A3363" s="7">
        <v>3361</v>
      </c>
      <c r="B3363" s="8" t="s">
        <v>3360</v>
      </c>
      <c r="C3363" s="8" t="s">
        <v>7471</v>
      </c>
      <c r="D3363" s="13">
        <v>5000</v>
      </c>
      <c r="E3363" s="13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19">
        <f t="shared" si="312"/>
        <v>113.46000000000001</v>
      </c>
      <c r="P3363" s="11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3.2" x14ac:dyDescent="0.3">
      <c r="A3364" s="7">
        <v>3362</v>
      </c>
      <c r="B3364" s="8" t="s">
        <v>3361</v>
      </c>
      <c r="C3364" s="8" t="s">
        <v>7472</v>
      </c>
      <c r="D3364" s="13">
        <v>500</v>
      </c>
      <c r="E3364" s="13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19">
        <f t="shared" si="312"/>
        <v>218.00000000000003</v>
      </c>
      <c r="P3364" s="11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3.2" x14ac:dyDescent="0.3">
      <c r="A3365" s="7">
        <v>3363</v>
      </c>
      <c r="B3365" s="8" t="s">
        <v>3362</v>
      </c>
      <c r="C3365" s="8" t="s">
        <v>7473</v>
      </c>
      <c r="D3365" s="13">
        <v>7750</v>
      </c>
      <c r="E3365" s="13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19">
        <f t="shared" si="312"/>
        <v>101.41935483870968</v>
      </c>
      <c r="P3365" s="11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3.2" x14ac:dyDescent="0.3">
      <c r="A3366" s="7">
        <v>3364</v>
      </c>
      <c r="B3366" s="8" t="s">
        <v>3363</v>
      </c>
      <c r="C3366" s="8" t="s">
        <v>7474</v>
      </c>
      <c r="D3366" s="13">
        <v>3000</v>
      </c>
      <c r="E3366" s="13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19">
        <f t="shared" si="312"/>
        <v>105.93333333333332</v>
      </c>
      <c r="P3366" s="11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3.2" x14ac:dyDescent="0.3">
      <c r="A3367" s="7">
        <v>3365</v>
      </c>
      <c r="B3367" s="8" t="s">
        <v>3364</v>
      </c>
      <c r="C3367" s="8" t="s">
        <v>7475</v>
      </c>
      <c r="D3367" s="13">
        <v>2500</v>
      </c>
      <c r="E3367" s="13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19">
        <f t="shared" si="312"/>
        <v>104</v>
      </c>
      <c r="P3367" s="11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3.2" x14ac:dyDescent="0.3">
      <c r="A3368" s="7">
        <v>3366</v>
      </c>
      <c r="B3368" s="8" t="s">
        <v>3365</v>
      </c>
      <c r="C3368" s="8" t="s">
        <v>7476</v>
      </c>
      <c r="D3368" s="13">
        <v>500</v>
      </c>
      <c r="E3368" s="13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19">
        <f t="shared" si="312"/>
        <v>221</v>
      </c>
      <c r="P3368" s="11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3.2" x14ac:dyDescent="0.3">
      <c r="A3369" s="7">
        <v>3367</v>
      </c>
      <c r="B3369" s="8" t="s">
        <v>3366</v>
      </c>
      <c r="C3369" s="8" t="s">
        <v>7477</v>
      </c>
      <c r="D3369" s="13">
        <v>750</v>
      </c>
      <c r="E3369" s="13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19">
        <f t="shared" si="312"/>
        <v>118.66666666666667</v>
      </c>
      <c r="P3369" s="11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3.2" x14ac:dyDescent="0.3">
      <c r="A3370" s="7">
        <v>3368</v>
      </c>
      <c r="B3370" s="8" t="s">
        <v>3367</v>
      </c>
      <c r="C3370" s="8" t="s">
        <v>7478</v>
      </c>
      <c r="D3370" s="13">
        <v>1000</v>
      </c>
      <c r="E3370" s="13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19">
        <f t="shared" si="312"/>
        <v>104.60000000000001</v>
      </c>
      <c r="P3370" s="11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3.2" x14ac:dyDescent="0.3">
      <c r="A3371" s="7">
        <v>3369</v>
      </c>
      <c r="B3371" s="8" t="s">
        <v>3368</v>
      </c>
      <c r="C3371" s="8" t="s">
        <v>7479</v>
      </c>
      <c r="D3371" s="13">
        <v>5000</v>
      </c>
      <c r="E3371" s="13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19">
        <f t="shared" si="312"/>
        <v>103.89999999999999</v>
      </c>
      <c r="P3371" s="11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28.8" x14ac:dyDescent="0.3">
      <c r="A3372" s="7">
        <v>3370</v>
      </c>
      <c r="B3372" s="8" t="s">
        <v>3369</v>
      </c>
      <c r="C3372" s="8" t="s">
        <v>7480</v>
      </c>
      <c r="D3372" s="13">
        <v>1500</v>
      </c>
      <c r="E3372" s="13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19">
        <f t="shared" si="312"/>
        <v>117.73333333333333</v>
      </c>
      <c r="P3372" s="11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8.8" x14ac:dyDescent="0.3">
      <c r="A3373" s="7">
        <v>3371</v>
      </c>
      <c r="B3373" s="8" t="s">
        <v>3370</v>
      </c>
      <c r="C3373" s="8" t="s">
        <v>7481</v>
      </c>
      <c r="D3373" s="13">
        <v>200</v>
      </c>
      <c r="E3373" s="13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19">
        <f t="shared" si="312"/>
        <v>138.5</v>
      </c>
      <c r="P3373" s="11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3.2" x14ac:dyDescent="0.3">
      <c r="A3374" s="7">
        <v>3372</v>
      </c>
      <c r="B3374" s="8" t="s">
        <v>3371</v>
      </c>
      <c r="C3374" s="8" t="s">
        <v>7482</v>
      </c>
      <c r="D3374" s="13">
        <v>1000</v>
      </c>
      <c r="E3374" s="13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19">
        <f t="shared" si="312"/>
        <v>103.49999999999999</v>
      </c>
      <c r="P3374" s="11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3.2" x14ac:dyDescent="0.3">
      <c r="A3375" s="7">
        <v>3373</v>
      </c>
      <c r="B3375" s="8" t="s">
        <v>3372</v>
      </c>
      <c r="C3375" s="8" t="s">
        <v>7483</v>
      </c>
      <c r="D3375" s="13">
        <v>2000</v>
      </c>
      <c r="E3375" s="13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19">
        <f t="shared" si="312"/>
        <v>100.25</v>
      </c>
      <c r="P3375" s="11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3.2" x14ac:dyDescent="0.3">
      <c r="A3376" s="7">
        <v>3374</v>
      </c>
      <c r="B3376" s="8" t="s">
        <v>3373</v>
      </c>
      <c r="C3376" s="8" t="s">
        <v>7484</v>
      </c>
      <c r="D3376" s="13">
        <v>3500</v>
      </c>
      <c r="E3376" s="13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19">
        <f t="shared" si="312"/>
        <v>106.57142857142856</v>
      </c>
      <c r="P3376" s="11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3.2" x14ac:dyDescent="0.3">
      <c r="A3377" s="7">
        <v>3375</v>
      </c>
      <c r="B3377" s="8" t="s">
        <v>3374</v>
      </c>
      <c r="C3377" s="8" t="s">
        <v>7485</v>
      </c>
      <c r="D3377" s="13">
        <v>3000</v>
      </c>
      <c r="E3377" s="13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19">
        <f t="shared" si="312"/>
        <v>100</v>
      </c>
      <c r="P3377" s="11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3.2" x14ac:dyDescent="0.3">
      <c r="A3378" s="7">
        <v>3376</v>
      </c>
      <c r="B3378" s="8" t="s">
        <v>3375</v>
      </c>
      <c r="C3378" s="8" t="s">
        <v>7486</v>
      </c>
      <c r="D3378" s="13">
        <v>8000</v>
      </c>
      <c r="E3378" s="13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19">
        <f t="shared" si="312"/>
        <v>100.01249999999999</v>
      </c>
      <c r="P3378" s="11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3.2" x14ac:dyDescent="0.3">
      <c r="A3379" s="7">
        <v>3377</v>
      </c>
      <c r="B3379" s="8" t="s">
        <v>3376</v>
      </c>
      <c r="C3379" s="8" t="s">
        <v>7487</v>
      </c>
      <c r="D3379" s="13">
        <v>8000</v>
      </c>
      <c r="E3379" s="13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19">
        <f t="shared" si="312"/>
        <v>101.05</v>
      </c>
      <c r="P3379" s="11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3.2" x14ac:dyDescent="0.3">
      <c r="A3380" s="7">
        <v>3378</v>
      </c>
      <c r="B3380" s="8" t="s">
        <v>3377</v>
      </c>
      <c r="C3380" s="8" t="s">
        <v>7488</v>
      </c>
      <c r="D3380" s="13">
        <v>550</v>
      </c>
      <c r="E3380" s="13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19">
        <f t="shared" si="312"/>
        <v>107.63636363636364</v>
      </c>
      <c r="P3380" s="11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43.2" x14ac:dyDescent="0.3">
      <c r="A3381" s="7">
        <v>3379</v>
      </c>
      <c r="B3381" s="8" t="s">
        <v>3378</v>
      </c>
      <c r="C3381" s="8" t="s">
        <v>7489</v>
      </c>
      <c r="D3381" s="13">
        <v>2000</v>
      </c>
      <c r="E3381" s="13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19">
        <f t="shared" si="312"/>
        <v>103.64999999999999</v>
      </c>
      <c r="P3381" s="11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43.2" x14ac:dyDescent="0.3">
      <c r="A3382" s="7">
        <v>3380</v>
      </c>
      <c r="B3382" s="8" t="s">
        <v>3379</v>
      </c>
      <c r="C3382" s="8" t="s">
        <v>7490</v>
      </c>
      <c r="D3382" s="13">
        <v>3000</v>
      </c>
      <c r="E3382" s="13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19">
        <f t="shared" si="312"/>
        <v>104.43333333333334</v>
      </c>
      <c r="P3382" s="11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3.2" x14ac:dyDescent="0.3">
      <c r="A3383" s="7">
        <v>3381</v>
      </c>
      <c r="B3383" s="8" t="s">
        <v>3380</v>
      </c>
      <c r="C3383" s="8" t="s">
        <v>7491</v>
      </c>
      <c r="D3383" s="13">
        <v>4000</v>
      </c>
      <c r="E3383" s="13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19">
        <f t="shared" si="312"/>
        <v>102.25</v>
      </c>
      <c r="P3383" s="11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3.2" x14ac:dyDescent="0.3">
      <c r="A3384" s="7">
        <v>3382</v>
      </c>
      <c r="B3384" s="8" t="s">
        <v>3381</v>
      </c>
      <c r="C3384" s="8" t="s">
        <v>7492</v>
      </c>
      <c r="D3384" s="13">
        <v>3500</v>
      </c>
      <c r="E3384" s="13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19">
        <f t="shared" si="312"/>
        <v>100.74285714285713</v>
      </c>
      <c r="P3384" s="11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3.2" x14ac:dyDescent="0.3">
      <c r="A3385" s="7">
        <v>3383</v>
      </c>
      <c r="B3385" s="8" t="s">
        <v>3382</v>
      </c>
      <c r="C3385" s="8" t="s">
        <v>7493</v>
      </c>
      <c r="D3385" s="13">
        <v>1750</v>
      </c>
      <c r="E3385" s="13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19">
        <f t="shared" si="312"/>
        <v>111.71428571428572</v>
      </c>
      <c r="P3385" s="11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3.2" x14ac:dyDescent="0.3">
      <c r="A3386" s="7">
        <v>3384</v>
      </c>
      <c r="B3386" s="8" t="s">
        <v>3383</v>
      </c>
      <c r="C3386" s="8" t="s">
        <v>7494</v>
      </c>
      <c r="D3386" s="13">
        <v>6000</v>
      </c>
      <c r="E3386" s="13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19">
        <f t="shared" si="312"/>
        <v>100.01100000000001</v>
      </c>
      <c r="P3386" s="11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43.2" x14ac:dyDescent="0.3">
      <c r="A3387" s="7">
        <v>3385</v>
      </c>
      <c r="B3387" s="8" t="s">
        <v>3384</v>
      </c>
      <c r="C3387" s="8" t="s">
        <v>7495</v>
      </c>
      <c r="D3387" s="13">
        <v>2000</v>
      </c>
      <c r="E3387" s="13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19">
        <f t="shared" si="312"/>
        <v>100</v>
      </c>
      <c r="P3387" s="11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3.2" x14ac:dyDescent="0.3">
      <c r="A3388" s="7">
        <v>3386</v>
      </c>
      <c r="B3388" s="8" t="s">
        <v>3385</v>
      </c>
      <c r="C3388" s="8" t="s">
        <v>7496</v>
      </c>
      <c r="D3388" s="13">
        <v>2000</v>
      </c>
      <c r="E3388" s="13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19">
        <f t="shared" si="312"/>
        <v>105</v>
      </c>
      <c r="P3388" s="11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43.2" x14ac:dyDescent="0.3">
      <c r="A3389" s="7">
        <v>3387</v>
      </c>
      <c r="B3389" s="8" t="s">
        <v>3386</v>
      </c>
      <c r="C3389" s="8" t="s">
        <v>7497</v>
      </c>
      <c r="D3389" s="13">
        <v>3000</v>
      </c>
      <c r="E3389" s="13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19">
        <f t="shared" si="312"/>
        <v>116.86666666666667</v>
      </c>
      <c r="P3389" s="11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43.2" x14ac:dyDescent="0.3">
      <c r="A3390" s="7">
        <v>3388</v>
      </c>
      <c r="B3390" s="8" t="s">
        <v>3387</v>
      </c>
      <c r="C3390" s="8" t="s">
        <v>7498</v>
      </c>
      <c r="D3390" s="13">
        <v>1500</v>
      </c>
      <c r="E3390" s="13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19">
        <f t="shared" si="312"/>
        <v>103.8</v>
      </c>
      <c r="P3390" s="11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3.2" x14ac:dyDescent="0.3">
      <c r="A3391" s="7">
        <v>3389</v>
      </c>
      <c r="B3391" s="8" t="s">
        <v>3388</v>
      </c>
      <c r="C3391" s="8" t="s">
        <v>7499</v>
      </c>
      <c r="D3391" s="13">
        <v>10000</v>
      </c>
      <c r="E3391" s="13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19">
        <f t="shared" si="312"/>
        <v>114.5</v>
      </c>
      <c r="P3391" s="11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43.2" x14ac:dyDescent="0.3">
      <c r="A3392" s="7">
        <v>3390</v>
      </c>
      <c r="B3392" s="8" t="s">
        <v>3389</v>
      </c>
      <c r="C3392" s="8" t="s">
        <v>7500</v>
      </c>
      <c r="D3392" s="13">
        <v>1500</v>
      </c>
      <c r="E3392" s="13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19">
        <f t="shared" si="312"/>
        <v>102.4</v>
      </c>
      <c r="P3392" s="11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3.2" x14ac:dyDescent="0.3">
      <c r="A3393" s="7">
        <v>3391</v>
      </c>
      <c r="B3393" s="8" t="s">
        <v>3390</v>
      </c>
      <c r="C3393" s="8" t="s">
        <v>7501</v>
      </c>
      <c r="D3393" s="13">
        <v>500</v>
      </c>
      <c r="E3393" s="13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19">
        <f t="shared" si="312"/>
        <v>223</v>
      </c>
      <c r="P3393" s="11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43.2" x14ac:dyDescent="0.3">
      <c r="A3394" s="7">
        <v>3392</v>
      </c>
      <c r="B3394" s="8" t="s">
        <v>3391</v>
      </c>
      <c r="C3394" s="8" t="s">
        <v>7502</v>
      </c>
      <c r="D3394" s="13">
        <v>500</v>
      </c>
      <c r="E3394" s="13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19">
        <f t="shared" si="312"/>
        <v>100</v>
      </c>
      <c r="P3394" s="11">
        <f t="shared" si="313"/>
        <v>41.666666666666664</v>
      </c>
      <c r="Q3394" s="7" t="str">
        <f t="shared" si="314"/>
        <v>theater</v>
      </c>
      <c r="R3394" s="7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3.2" x14ac:dyDescent="0.3">
      <c r="A3395" s="7">
        <v>3393</v>
      </c>
      <c r="B3395" s="8" t="s">
        <v>3392</v>
      </c>
      <c r="C3395" s="8" t="s">
        <v>7503</v>
      </c>
      <c r="D3395" s="13">
        <v>1500</v>
      </c>
      <c r="E3395" s="13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19">
        <f t="shared" ref="O3395:O3458" si="318">E3395/D3395*100</f>
        <v>105.80000000000001</v>
      </c>
      <c r="P3395" s="11">
        <f t="shared" ref="P3395:P3458" si="319">E3395/L3395</f>
        <v>36.06818181818182</v>
      </c>
      <c r="Q3395" s="7" t="str">
        <f t="shared" ref="Q3395:Q3458" si="320">LEFT(N3395, SEARCH("/",N3395,1)-1)</f>
        <v>theater</v>
      </c>
      <c r="R3395" s="7" t="str">
        <f t="shared" ref="R3395:R3458" si="321">RIGHT(N3395,LEN(N3395)-SEARCH("/",N3395,1))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3.2" x14ac:dyDescent="0.3">
      <c r="A3396" s="7">
        <v>3394</v>
      </c>
      <c r="B3396" s="8" t="s">
        <v>3393</v>
      </c>
      <c r="C3396" s="8" t="s">
        <v>7504</v>
      </c>
      <c r="D3396" s="13">
        <v>550</v>
      </c>
      <c r="E3396" s="13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19">
        <f t="shared" si="318"/>
        <v>142.36363636363635</v>
      </c>
      <c r="P3396" s="11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28.8" x14ac:dyDescent="0.3">
      <c r="A3397" s="7">
        <v>3395</v>
      </c>
      <c r="B3397" s="8" t="s">
        <v>3394</v>
      </c>
      <c r="C3397" s="8" t="s">
        <v>7505</v>
      </c>
      <c r="D3397" s="13">
        <v>500</v>
      </c>
      <c r="E3397" s="13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19">
        <f t="shared" si="318"/>
        <v>184</v>
      </c>
      <c r="P3397" s="11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3.2" x14ac:dyDescent="0.3">
      <c r="A3398" s="7">
        <v>3396</v>
      </c>
      <c r="B3398" s="8" t="s">
        <v>3395</v>
      </c>
      <c r="C3398" s="8" t="s">
        <v>7506</v>
      </c>
      <c r="D3398" s="13">
        <v>1500</v>
      </c>
      <c r="E3398" s="13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19">
        <f t="shared" si="318"/>
        <v>104.33333333333333</v>
      </c>
      <c r="P3398" s="11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28.8" x14ac:dyDescent="0.3">
      <c r="A3399" s="7">
        <v>3397</v>
      </c>
      <c r="B3399" s="8" t="s">
        <v>3396</v>
      </c>
      <c r="C3399" s="8" t="s">
        <v>7507</v>
      </c>
      <c r="D3399" s="13">
        <v>250</v>
      </c>
      <c r="E3399" s="13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19">
        <f t="shared" si="318"/>
        <v>112.00000000000001</v>
      </c>
      <c r="P3399" s="11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3.2" x14ac:dyDescent="0.3">
      <c r="A3400" s="7">
        <v>3398</v>
      </c>
      <c r="B3400" s="8" t="s">
        <v>3397</v>
      </c>
      <c r="C3400" s="8" t="s">
        <v>7508</v>
      </c>
      <c r="D3400" s="13">
        <v>4000</v>
      </c>
      <c r="E3400" s="13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19">
        <f t="shared" si="318"/>
        <v>111.07499999999999</v>
      </c>
      <c r="P3400" s="11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3.2" x14ac:dyDescent="0.3">
      <c r="A3401" s="7">
        <v>3399</v>
      </c>
      <c r="B3401" s="8" t="s">
        <v>3398</v>
      </c>
      <c r="C3401" s="8" t="s">
        <v>7509</v>
      </c>
      <c r="D3401" s="13">
        <v>1200</v>
      </c>
      <c r="E3401" s="13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19">
        <f t="shared" si="318"/>
        <v>103.75000000000001</v>
      </c>
      <c r="P3401" s="11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3.2" x14ac:dyDescent="0.3">
      <c r="A3402" s="7">
        <v>3400</v>
      </c>
      <c r="B3402" s="8" t="s">
        <v>3399</v>
      </c>
      <c r="C3402" s="8" t="s">
        <v>7510</v>
      </c>
      <c r="D3402" s="13">
        <v>10000</v>
      </c>
      <c r="E3402" s="13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19">
        <f t="shared" si="318"/>
        <v>100.41</v>
      </c>
      <c r="P3402" s="11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3.2" x14ac:dyDescent="0.3">
      <c r="A3403" s="7">
        <v>3401</v>
      </c>
      <c r="B3403" s="8" t="s">
        <v>3400</v>
      </c>
      <c r="C3403" s="8" t="s">
        <v>7511</v>
      </c>
      <c r="D3403" s="13">
        <v>2900</v>
      </c>
      <c r="E3403" s="13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19">
        <f t="shared" si="318"/>
        <v>101.86206896551724</v>
      </c>
      <c r="P3403" s="11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3.2" x14ac:dyDescent="0.3">
      <c r="A3404" s="7">
        <v>3402</v>
      </c>
      <c r="B3404" s="8" t="s">
        <v>3401</v>
      </c>
      <c r="C3404" s="8" t="s">
        <v>7512</v>
      </c>
      <c r="D3404" s="13">
        <v>15000</v>
      </c>
      <c r="E3404" s="13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19">
        <f t="shared" si="318"/>
        <v>109.76666666666665</v>
      </c>
      <c r="P3404" s="11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3.2" x14ac:dyDescent="0.3">
      <c r="A3405" s="7">
        <v>3403</v>
      </c>
      <c r="B3405" s="8" t="s">
        <v>3402</v>
      </c>
      <c r="C3405" s="8" t="s">
        <v>7513</v>
      </c>
      <c r="D3405" s="13">
        <v>2000</v>
      </c>
      <c r="E3405" s="13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19">
        <f t="shared" si="318"/>
        <v>100</v>
      </c>
      <c r="P3405" s="11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43.2" x14ac:dyDescent="0.3">
      <c r="A3406" s="7">
        <v>3404</v>
      </c>
      <c r="B3406" s="8" t="s">
        <v>3403</v>
      </c>
      <c r="C3406" s="8" t="s">
        <v>7514</v>
      </c>
      <c r="D3406" s="13">
        <v>500</v>
      </c>
      <c r="E3406" s="13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19">
        <f t="shared" si="318"/>
        <v>122</v>
      </c>
      <c r="P3406" s="11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3.2" x14ac:dyDescent="0.3">
      <c r="A3407" s="7">
        <v>3405</v>
      </c>
      <c r="B3407" s="8" t="s">
        <v>3404</v>
      </c>
      <c r="C3407" s="8" t="s">
        <v>7515</v>
      </c>
      <c r="D3407" s="13">
        <v>350</v>
      </c>
      <c r="E3407" s="13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19">
        <f t="shared" si="318"/>
        <v>137.57142857142856</v>
      </c>
      <c r="P3407" s="11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28.8" x14ac:dyDescent="0.3">
      <c r="A3408" s="7">
        <v>3406</v>
      </c>
      <c r="B3408" s="8" t="s">
        <v>3405</v>
      </c>
      <c r="C3408" s="8" t="s">
        <v>7516</v>
      </c>
      <c r="D3408" s="13">
        <v>10000</v>
      </c>
      <c r="E3408" s="13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19">
        <f t="shared" si="318"/>
        <v>100.31000000000002</v>
      </c>
      <c r="P3408" s="11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57.6" x14ac:dyDescent="0.3">
      <c r="A3409" s="7">
        <v>3407</v>
      </c>
      <c r="B3409" s="8" t="s">
        <v>3406</v>
      </c>
      <c r="C3409" s="8" t="s">
        <v>7517</v>
      </c>
      <c r="D3409" s="13">
        <v>2000</v>
      </c>
      <c r="E3409" s="13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19">
        <f t="shared" si="318"/>
        <v>107.1</v>
      </c>
      <c r="P3409" s="11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3.2" x14ac:dyDescent="0.3">
      <c r="A3410" s="7">
        <v>3408</v>
      </c>
      <c r="B3410" s="8" t="s">
        <v>3407</v>
      </c>
      <c r="C3410" s="8" t="s">
        <v>7518</v>
      </c>
      <c r="D3410" s="13">
        <v>500</v>
      </c>
      <c r="E3410" s="13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19">
        <f t="shared" si="318"/>
        <v>211</v>
      </c>
      <c r="P3410" s="11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3.2" x14ac:dyDescent="0.3">
      <c r="A3411" s="7">
        <v>3409</v>
      </c>
      <c r="B3411" s="8" t="s">
        <v>3408</v>
      </c>
      <c r="C3411" s="8" t="s">
        <v>7519</v>
      </c>
      <c r="D3411" s="13">
        <v>500</v>
      </c>
      <c r="E3411" s="13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19">
        <f t="shared" si="318"/>
        <v>123.6</v>
      </c>
      <c r="P3411" s="11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3.2" x14ac:dyDescent="0.3">
      <c r="A3412" s="7">
        <v>3410</v>
      </c>
      <c r="B3412" s="8" t="s">
        <v>3409</v>
      </c>
      <c r="C3412" s="8" t="s">
        <v>7520</v>
      </c>
      <c r="D3412" s="13">
        <v>3000</v>
      </c>
      <c r="E3412" s="13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19">
        <f t="shared" si="318"/>
        <v>108.5</v>
      </c>
      <c r="P3412" s="11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3.2" x14ac:dyDescent="0.3">
      <c r="A3413" s="7">
        <v>3411</v>
      </c>
      <c r="B3413" s="8" t="s">
        <v>3410</v>
      </c>
      <c r="C3413" s="8" t="s">
        <v>7521</v>
      </c>
      <c r="D3413" s="13">
        <v>15000</v>
      </c>
      <c r="E3413" s="13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19">
        <f t="shared" si="318"/>
        <v>103.56666666666668</v>
      </c>
      <c r="P3413" s="11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3.2" x14ac:dyDescent="0.3">
      <c r="A3414" s="7">
        <v>3412</v>
      </c>
      <c r="B3414" s="8" t="s">
        <v>3411</v>
      </c>
      <c r="C3414" s="8" t="s">
        <v>7522</v>
      </c>
      <c r="D3414" s="13">
        <v>3000</v>
      </c>
      <c r="E3414" s="13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19">
        <f t="shared" si="318"/>
        <v>100</v>
      </c>
      <c r="P3414" s="11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43.2" x14ac:dyDescent="0.3">
      <c r="A3415" s="7">
        <v>3413</v>
      </c>
      <c r="B3415" s="8" t="s">
        <v>3412</v>
      </c>
      <c r="C3415" s="8" t="s">
        <v>7523</v>
      </c>
      <c r="D3415" s="13">
        <v>500</v>
      </c>
      <c r="E3415" s="13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19">
        <f t="shared" si="318"/>
        <v>130</v>
      </c>
      <c r="P3415" s="11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3.2" x14ac:dyDescent="0.3">
      <c r="A3416" s="7">
        <v>3414</v>
      </c>
      <c r="B3416" s="8" t="s">
        <v>3413</v>
      </c>
      <c r="C3416" s="8" t="s">
        <v>7524</v>
      </c>
      <c r="D3416" s="13">
        <v>3000</v>
      </c>
      <c r="E3416" s="13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19">
        <f t="shared" si="318"/>
        <v>103.49999999999999</v>
      </c>
      <c r="P3416" s="11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28.8" x14ac:dyDescent="0.3">
      <c r="A3417" s="7">
        <v>3415</v>
      </c>
      <c r="B3417" s="8" t="s">
        <v>3414</v>
      </c>
      <c r="C3417" s="8" t="s">
        <v>7525</v>
      </c>
      <c r="D3417" s="13">
        <v>200</v>
      </c>
      <c r="E3417" s="13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19">
        <f t="shared" si="318"/>
        <v>100</v>
      </c>
      <c r="P3417" s="11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43.2" x14ac:dyDescent="0.3">
      <c r="A3418" s="7">
        <v>3416</v>
      </c>
      <c r="B3418" s="8" t="s">
        <v>3415</v>
      </c>
      <c r="C3418" s="8" t="s">
        <v>7526</v>
      </c>
      <c r="D3418" s="13">
        <v>4000</v>
      </c>
      <c r="E3418" s="13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19">
        <f t="shared" si="318"/>
        <v>119.6</v>
      </c>
      <c r="P3418" s="11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3.2" x14ac:dyDescent="0.3">
      <c r="A3419" s="7">
        <v>3417</v>
      </c>
      <c r="B3419" s="8" t="s">
        <v>3416</v>
      </c>
      <c r="C3419" s="8" t="s">
        <v>7527</v>
      </c>
      <c r="D3419" s="13">
        <v>1700</v>
      </c>
      <c r="E3419" s="13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19">
        <f t="shared" si="318"/>
        <v>100.00058823529412</v>
      </c>
      <c r="P3419" s="11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3.2" x14ac:dyDescent="0.3">
      <c r="A3420" s="7">
        <v>3418</v>
      </c>
      <c r="B3420" s="8" t="s">
        <v>3417</v>
      </c>
      <c r="C3420" s="8" t="s">
        <v>7528</v>
      </c>
      <c r="D3420" s="13">
        <v>4000</v>
      </c>
      <c r="E3420" s="13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19">
        <f t="shared" si="318"/>
        <v>100.875</v>
      </c>
      <c r="P3420" s="11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57.6" x14ac:dyDescent="0.3">
      <c r="A3421" s="7">
        <v>3419</v>
      </c>
      <c r="B3421" s="8" t="s">
        <v>3418</v>
      </c>
      <c r="C3421" s="8" t="s">
        <v>7529</v>
      </c>
      <c r="D3421" s="13">
        <v>2750</v>
      </c>
      <c r="E3421" s="13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19">
        <f t="shared" si="318"/>
        <v>106.54545454545455</v>
      </c>
      <c r="P3421" s="11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3.2" x14ac:dyDescent="0.3">
      <c r="A3422" s="7">
        <v>3420</v>
      </c>
      <c r="B3422" s="8" t="s">
        <v>3419</v>
      </c>
      <c r="C3422" s="8" t="s">
        <v>7530</v>
      </c>
      <c r="D3422" s="13">
        <v>700</v>
      </c>
      <c r="E3422" s="13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19">
        <f t="shared" si="318"/>
        <v>138</v>
      </c>
      <c r="P3422" s="11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3.2" x14ac:dyDescent="0.3">
      <c r="A3423" s="7">
        <v>3421</v>
      </c>
      <c r="B3423" s="8" t="s">
        <v>3420</v>
      </c>
      <c r="C3423" s="8" t="s">
        <v>7531</v>
      </c>
      <c r="D3423" s="13">
        <v>10000</v>
      </c>
      <c r="E3423" s="13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19">
        <f t="shared" si="318"/>
        <v>101.15</v>
      </c>
      <c r="P3423" s="11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3.2" x14ac:dyDescent="0.3">
      <c r="A3424" s="7">
        <v>3422</v>
      </c>
      <c r="B3424" s="8" t="s">
        <v>3421</v>
      </c>
      <c r="C3424" s="8" t="s">
        <v>7532</v>
      </c>
      <c r="D3424" s="13">
        <v>3000</v>
      </c>
      <c r="E3424" s="13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19">
        <f t="shared" si="318"/>
        <v>109.1</v>
      </c>
      <c r="P3424" s="11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3.2" x14ac:dyDescent="0.3">
      <c r="A3425" s="7">
        <v>3423</v>
      </c>
      <c r="B3425" s="8" t="s">
        <v>3422</v>
      </c>
      <c r="C3425" s="8" t="s">
        <v>7533</v>
      </c>
      <c r="D3425" s="13">
        <v>250</v>
      </c>
      <c r="E3425" s="13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19">
        <f t="shared" si="318"/>
        <v>140</v>
      </c>
      <c r="P3425" s="11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3.2" x14ac:dyDescent="0.3">
      <c r="A3426" s="7">
        <v>3424</v>
      </c>
      <c r="B3426" s="8" t="s">
        <v>3423</v>
      </c>
      <c r="C3426" s="8" t="s">
        <v>7534</v>
      </c>
      <c r="D3426" s="13">
        <v>6000</v>
      </c>
      <c r="E3426" s="13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19">
        <f t="shared" si="318"/>
        <v>103.58333333333334</v>
      </c>
      <c r="P3426" s="11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3.2" x14ac:dyDescent="0.3">
      <c r="A3427" s="7">
        <v>3425</v>
      </c>
      <c r="B3427" s="8" t="s">
        <v>3424</v>
      </c>
      <c r="C3427" s="8" t="s">
        <v>7535</v>
      </c>
      <c r="D3427" s="13">
        <v>30000</v>
      </c>
      <c r="E3427" s="13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19">
        <f t="shared" si="318"/>
        <v>102.97033333333331</v>
      </c>
      <c r="P3427" s="11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3.2" x14ac:dyDescent="0.3">
      <c r="A3428" s="7">
        <v>3426</v>
      </c>
      <c r="B3428" s="8" t="s">
        <v>3425</v>
      </c>
      <c r="C3428" s="8" t="s">
        <v>7536</v>
      </c>
      <c r="D3428" s="13">
        <v>3750</v>
      </c>
      <c r="E3428" s="13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19">
        <f t="shared" si="318"/>
        <v>108.13333333333333</v>
      </c>
      <c r="P3428" s="11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3.2" x14ac:dyDescent="0.3">
      <c r="A3429" s="7">
        <v>3427</v>
      </c>
      <c r="B3429" s="8" t="s">
        <v>3426</v>
      </c>
      <c r="C3429" s="8" t="s">
        <v>7537</v>
      </c>
      <c r="D3429" s="13">
        <v>1500</v>
      </c>
      <c r="E3429" s="13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19">
        <f t="shared" si="318"/>
        <v>100</v>
      </c>
      <c r="P3429" s="11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3.2" x14ac:dyDescent="0.3">
      <c r="A3430" s="7">
        <v>3428</v>
      </c>
      <c r="B3430" s="8" t="s">
        <v>3427</v>
      </c>
      <c r="C3430" s="8" t="s">
        <v>7538</v>
      </c>
      <c r="D3430" s="13">
        <v>2000</v>
      </c>
      <c r="E3430" s="13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19">
        <f t="shared" si="318"/>
        <v>102.75000000000001</v>
      </c>
      <c r="P3430" s="11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3.2" x14ac:dyDescent="0.3">
      <c r="A3431" s="7">
        <v>3429</v>
      </c>
      <c r="B3431" s="8" t="s">
        <v>3428</v>
      </c>
      <c r="C3431" s="8" t="s">
        <v>7539</v>
      </c>
      <c r="D3431" s="13">
        <v>150</v>
      </c>
      <c r="E3431" s="13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19">
        <f t="shared" si="318"/>
        <v>130</v>
      </c>
      <c r="P3431" s="11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3.2" x14ac:dyDescent="0.3">
      <c r="A3432" s="7">
        <v>3430</v>
      </c>
      <c r="B3432" s="8" t="s">
        <v>3429</v>
      </c>
      <c r="C3432" s="8" t="s">
        <v>7540</v>
      </c>
      <c r="D3432" s="13">
        <v>2000</v>
      </c>
      <c r="E3432" s="13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19">
        <f t="shared" si="318"/>
        <v>108.54949999999999</v>
      </c>
      <c r="P3432" s="11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3.2" x14ac:dyDescent="0.3">
      <c r="A3433" s="7">
        <v>3431</v>
      </c>
      <c r="B3433" s="8" t="s">
        <v>3430</v>
      </c>
      <c r="C3433" s="8" t="s">
        <v>7541</v>
      </c>
      <c r="D3433" s="13">
        <v>2000</v>
      </c>
      <c r="E3433" s="13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19">
        <f t="shared" si="318"/>
        <v>100</v>
      </c>
      <c r="P3433" s="11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3.2" x14ac:dyDescent="0.3">
      <c r="A3434" s="7">
        <v>3432</v>
      </c>
      <c r="B3434" s="8" t="s">
        <v>3431</v>
      </c>
      <c r="C3434" s="8" t="s">
        <v>7542</v>
      </c>
      <c r="D3434" s="13">
        <v>2000</v>
      </c>
      <c r="E3434" s="13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19">
        <f t="shared" si="318"/>
        <v>109.65</v>
      </c>
      <c r="P3434" s="11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3.2" x14ac:dyDescent="0.3">
      <c r="A3435" s="7">
        <v>3433</v>
      </c>
      <c r="B3435" s="8" t="s">
        <v>3432</v>
      </c>
      <c r="C3435" s="8" t="s">
        <v>7543</v>
      </c>
      <c r="D3435" s="13">
        <v>9500</v>
      </c>
      <c r="E3435" s="13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19">
        <f t="shared" si="318"/>
        <v>100.26315789473684</v>
      </c>
      <c r="P3435" s="11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3.2" x14ac:dyDescent="0.3">
      <c r="A3436" s="7">
        <v>3434</v>
      </c>
      <c r="B3436" s="8" t="s">
        <v>3433</v>
      </c>
      <c r="C3436" s="8" t="s">
        <v>7544</v>
      </c>
      <c r="D3436" s="13">
        <v>10000</v>
      </c>
      <c r="E3436" s="13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19">
        <f t="shared" si="318"/>
        <v>105.55000000000001</v>
      </c>
      <c r="P3436" s="11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3.2" x14ac:dyDescent="0.3">
      <c r="A3437" s="7">
        <v>3435</v>
      </c>
      <c r="B3437" s="8" t="s">
        <v>3434</v>
      </c>
      <c r="C3437" s="8" t="s">
        <v>7545</v>
      </c>
      <c r="D3437" s="13">
        <v>1000</v>
      </c>
      <c r="E3437" s="13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19">
        <f t="shared" si="318"/>
        <v>112.00000000000001</v>
      </c>
      <c r="P3437" s="11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3.2" x14ac:dyDescent="0.3">
      <c r="A3438" s="7">
        <v>3436</v>
      </c>
      <c r="B3438" s="8" t="s">
        <v>3435</v>
      </c>
      <c r="C3438" s="8" t="s">
        <v>7546</v>
      </c>
      <c r="D3438" s="13">
        <v>5000</v>
      </c>
      <c r="E3438" s="13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19">
        <f t="shared" si="318"/>
        <v>105.89999999999999</v>
      </c>
      <c r="P3438" s="11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43.2" x14ac:dyDescent="0.3">
      <c r="A3439" s="7">
        <v>3437</v>
      </c>
      <c r="B3439" s="8" t="s">
        <v>3436</v>
      </c>
      <c r="C3439" s="8" t="s">
        <v>7547</v>
      </c>
      <c r="D3439" s="13">
        <v>3000</v>
      </c>
      <c r="E3439" s="13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19">
        <f t="shared" si="318"/>
        <v>101</v>
      </c>
      <c r="P3439" s="11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3.2" x14ac:dyDescent="0.3">
      <c r="A3440" s="7">
        <v>3438</v>
      </c>
      <c r="B3440" s="8" t="s">
        <v>3437</v>
      </c>
      <c r="C3440" s="8" t="s">
        <v>7548</v>
      </c>
      <c r="D3440" s="13">
        <v>2500</v>
      </c>
      <c r="E3440" s="13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19">
        <f t="shared" si="318"/>
        <v>104.2</v>
      </c>
      <c r="P3440" s="11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28.8" x14ac:dyDescent="0.3">
      <c r="A3441" s="7">
        <v>3439</v>
      </c>
      <c r="B3441" s="8" t="s">
        <v>3438</v>
      </c>
      <c r="C3441" s="8" t="s">
        <v>7549</v>
      </c>
      <c r="D3441" s="13">
        <v>1200</v>
      </c>
      <c r="E3441" s="13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19">
        <f t="shared" si="318"/>
        <v>134.67833333333334</v>
      </c>
      <c r="P3441" s="11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3.2" x14ac:dyDescent="0.3">
      <c r="A3442" s="7">
        <v>3440</v>
      </c>
      <c r="B3442" s="8" t="s">
        <v>3439</v>
      </c>
      <c r="C3442" s="8" t="s">
        <v>7550</v>
      </c>
      <c r="D3442" s="13">
        <v>5000</v>
      </c>
      <c r="E3442" s="13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19">
        <f t="shared" si="318"/>
        <v>105.2184</v>
      </c>
      <c r="P3442" s="11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3.2" x14ac:dyDescent="0.3">
      <c r="A3443" s="7">
        <v>3441</v>
      </c>
      <c r="B3443" s="8" t="s">
        <v>3440</v>
      </c>
      <c r="C3443" s="8" t="s">
        <v>7551</v>
      </c>
      <c r="D3443" s="13">
        <v>2500</v>
      </c>
      <c r="E3443" s="13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19">
        <f t="shared" si="318"/>
        <v>102.60000000000001</v>
      </c>
      <c r="P3443" s="11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3.2" x14ac:dyDescent="0.3">
      <c r="A3444" s="7">
        <v>3442</v>
      </c>
      <c r="B3444" s="8" t="s">
        <v>3441</v>
      </c>
      <c r="C3444" s="8" t="s">
        <v>7552</v>
      </c>
      <c r="D3444" s="13">
        <v>250</v>
      </c>
      <c r="E3444" s="13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19">
        <f t="shared" si="318"/>
        <v>100</v>
      </c>
      <c r="P3444" s="11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3.2" x14ac:dyDescent="0.3">
      <c r="A3445" s="7">
        <v>3443</v>
      </c>
      <c r="B3445" s="8" t="s">
        <v>3442</v>
      </c>
      <c r="C3445" s="8" t="s">
        <v>7553</v>
      </c>
      <c r="D3445" s="13">
        <v>1000</v>
      </c>
      <c r="E3445" s="13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19">
        <f t="shared" si="318"/>
        <v>185.5</v>
      </c>
      <c r="P3445" s="11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3.2" x14ac:dyDescent="0.3">
      <c r="A3446" s="7">
        <v>3444</v>
      </c>
      <c r="B3446" s="8" t="s">
        <v>3443</v>
      </c>
      <c r="C3446" s="8" t="s">
        <v>7554</v>
      </c>
      <c r="D3446" s="13">
        <v>300</v>
      </c>
      <c r="E3446" s="13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19">
        <f t="shared" si="318"/>
        <v>289</v>
      </c>
      <c r="P3446" s="11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3.2" x14ac:dyDescent="0.3">
      <c r="A3447" s="7">
        <v>3445</v>
      </c>
      <c r="B3447" s="8" t="s">
        <v>3444</v>
      </c>
      <c r="C3447" s="8" t="s">
        <v>7555</v>
      </c>
      <c r="D3447" s="13">
        <v>2000</v>
      </c>
      <c r="E3447" s="13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19">
        <f t="shared" si="318"/>
        <v>100</v>
      </c>
      <c r="P3447" s="11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3.2" x14ac:dyDescent="0.3">
      <c r="A3448" s="7">
        <v>3446</v>
      </c>
      <c r="B3448" s="8" t="s">
        <v>3445</v>
      </c>
      <c r="C3448" s="8" t="s">
        <v>7556</v>
      </c>
      <c r="D3448" s="13">
        <v>1000</v>
      </c>
      <c r="E3448" s="13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19">
        <f t="shared" si="318"/>
        <v>108.2</v>
      </c>
      <c r="P3448" s="11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28.8" x14ac:dyDescent="0.3">
      <c r="A3449" s="7">
        <v>3447</v>
      </c>
      <c r="B3449" s="8" t="s">
        <v>3446</v>
      </c>
      <c r="C3449" s="8" t="s">
        <v>7557</v>
      </c>
      <c r="D3449" s="13">
        <v>1000</v>
      </c>
      <c r="E3449" s="13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19">
        <f t="shared" si="318"/>
        <v>107.80000000000001</v>
      </c>
      <c r="P3449" s="11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3.2" x14ac:dyDescent="0.3">
      <c r="A3450" s="7">
        <v>3448</v>
      </c>
      <c r="B3450" s="8" t="s">
        <v>3447</v>
      </c>
      <c r="C3450" s="8" t="s">
        <v>7558</v>
      </c>
      <c r="D3450" s="13">
        <v>2100</v>
      </c>
      <c r="E3450" s="13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19">
        <f t="shared" si="318"/>
        <v>109.76190476190477</v>
      </c>
      <c r="P3450" s="11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3.2" x14ac:dyDescent="0.3">
      <c r="A3451" s="7">
        <v>3449</v>
      </c>
      <c r="B3451" s="8" t="s">
        <v>3448</v>
      </c>
      <c r="C3451" s="8" t="s">
        <v>7559</v>
      </c>
      <c r="D3451" s="13">
        <v>800</v>
      </c>
      <c r="E3451" s="13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19">
        <f t="shared" si="318"/>
        <v>170.625</v>
      </c>
      <c r="P3451" s="11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3.2" x14ac:dyDescent="0.3">
      <c r="A3452" s="7">
        <v>3450</v>
      </c>
      <c r="B3452" s="8" t="s">
        <v>3449</v>
      </c>
      <c r="C3452" s="8" t="s">
        <v>7560</v>
      </c>
      <c r="D3452" s="13">
        <v>500</v>
      </c>
      <c r="E3452" s="13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19">
        <f t="shared" si="318"/>
        <v>152</v>
      </c>
      <c r="P3452" s="11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3.2" x14ac:dyDescent="0.3">
      <c r="A3453" s="7">
        <v>3451</v>
      </c>
      <c r="B3453" s="8" t="s">
        <v>3450</v>
      </c>
      <c r="C3453" s="8" t="s">
        <v>7561</v>
      </c>
      <c r="D3453" s="13">
        <v>650</v>
      </c>
      <c r="E3453" s="13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19">
        <f t="shared" si="318"/>
        <v>101.23076923076924</v>
      </c>
      <c r="P3453" s="11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3.2" x14ac:dyDescent="0.3">
      <c r="A3454" s="7">
        <v>3452</v>
      </c>
      <c r="B3454" s="8" t="s">
        <v>3451</v>
      </c>
      <c r="C3454" s="8" t="s">
        <v>7562</v>
      </c>
      <c r="D3454" s="13">
        <v>1000</v>
      </c>
      <c r="E3454" s="13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19">
        <f t="shared" si="318"/>
        <v>153.19999999999999</v>
      </c>
      <c r="P3454" s="11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3.2" x14ac:dyDescent="0.3">
      <c r="A3455" s="7">
        <v>3453</v>
      </c>
      <c r="B3455" s="8" t="s">
        <v>3452</v>
      </c>
      <c r="C3455" s="8" t="s">
        <v>7563</v>
      </c>
      <c r="D3455" s="13">
        <v>300</v>
      </c>
      <c r="E3455" s="13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19">
        <f t="shared" si="318"/>
        <v>128.33333333333334</v>
      </c>
      <c r="P3455" s="11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43.2" x14ac:dyDescent="0.3">
      <c r="A3456" s="7">
        <v>3454</v>
      </c>
      <c r="B3456" s="8" t="s">
        <v>3453</v>
      </c>
      <c r="C3456" s="8" t="s">
        <v>7564</v>
      </c>
      <c r="D3456" s="13">
        <v>700</v>
      </c>
      <c r="E3456" s="13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19">
        <f t="shared" si="318"/>
        <v>100.71428571428571</v>
      </c>
      <c r="P3456" s="11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3.2" x14ac:dyDescent="0.3">
      <c r="A3457" s="7">
        <v>3455</v>
      </c>
      <c r="B3457" s="8" t="s">
        <v>3454</v>
      </c>
      <c r="C3457" s="8" t="s">
        <v>7565</v>
      </c>
      <c r="D3457" s="13">
        <v>10000</v>
      </c>
      <c r="E3457" s="13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19">
        <f t="shared" si="318"/>
        <v>100.64999999999999</v>
      </c>
      <c r="P3457" s="11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3.2" x14ac:dyDescent="0.3">
      <c r="A3458" s="7">
        <v>3456</v>
      </c>
      <c r="B3458" s="8" t="s">
        <v>3455</v>
      </c>
      <c r="C3458" s="8" t="s">
        <v>7566</v>
      </c>
      <c r="D3458" s="13">
        <v>3000</v>
      </c>
      <c r="E3458" s="13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19">
        <f t="shared" si="318"/>
        <v>191.3</v>
      </c>
      <c r="P3458" s="11">
        <f t="shared" si="319"/>
        <v>358.6875</v>
      </c>
      <c r="Q3458" s="7" t="str">
        <f t="shared" si="320"/>
        <v>theater</v>
      </c>
      <c r="R3458" s="7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28.8" x14ac:dyDescent="0.3">
      <c r="A3459" s="7">
        <v>3457</v>
      </c>
      <c r="B3459" s="8" t="s">
        <v>3456</v>
      </c>
      <c r="C3459" s="8" t="s">
        <v>7567</v>
      </c>
      <c r="D3459" s="13">
        <v>2000</v>
      </c>
      <c r="E3459" s="13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19">
        <f t="shared" ref="O3459:O3522" si="324">E3459/D3459*100</f>
        <v>140.19999999999999</v>
      </c>
      <c r="P3459" s="11">
        <f t="shared" ref="P3459:P3522" si="325">E3459/L3459</f>
        <v>50.981818181818184</v>
      </c>
      <c r="Q3459" s="7" t="str">
        <f t="shared" ref="Q3459:Q3522" si="326">LEFT(N3459, SEARCH("/",N3459,1)-1)</f>
        <v>theater</v>
      </c>
      <c r="R3459" s="7" t="str">
        <f t="shared" ref="R3459:R3522" si="327">RIGHT(N3459,LEN(N3459)-SEARCH("/",N3459,1))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3.2" x14ac:dyDescent="0.3">
      <c r="A3460" s="7">
        <v>3458</v>
      </c>
      <c r="B3460" s="8" t="s">
        <v>3457</v>
      </c>
      <c r="C3460" s="8" t="s">
        <v>7568</v>
      </c>
      <c r="D3460" s="13">
        <v>978</v>
      </c>
      <c r="E3460" s="13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19">
        <f t="shared" si="324"/>
        <v>124.33537832310839</v>
      </c>
      <c r="P3460" s="11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3.2" x14ac:dyDescent="0.3">
      <c r="A3461" s="7">
        <v>3459</v>
      </c>
      <c r="B3461" s="8" t="s">
        <v>3458</v>
      </c>
      <c r="C3461" s="8" t="s">
        <v>7569</v>
      </c>
      <c r="D3461" s="13">
        <v>500</v>
      </c>
      <c r="E3461" s="13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19">
        <f t="shared" si="324"/>
        <v>126.2</v>
      </c>
      <c r="P3461" s="11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3.2" x14ac:dyDescent="0.3">
      <c r="A3462" s="7">
        <v>3460</v>
      </c>
      <c r="B3462" s="8" t="s">
        <v>3459</v>
      </c>
      <c r="C3462" s="8" t="s">
        <v>7570</v>
      </c>
      <c r="D3462" s="13">
        <v>500</v>
      </c>
      <c r="E3462" s="13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19">
        <f t="shared" si="324"/>
        <v>190</v>
      </c>
      <c r="P3462" s="11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3.2" x14ac:dyDescent="0.3">
      <c r="A3463" s="7">
        <v>3461</v>
      </c>
      <c r="B3463" s="8" t="s">
        <v>3460</v>
      </c>
      <c r="C3463" s="8" t="s">
        <v>7571</v>
      </c>
      <c r="D3463" s="13">
        <v>500</v>
      </c>
      <c r="E3463" s="13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19">
        <f t="shared" si="324"/>
        <v>139</v>
      </c>
      <c r="P3463" s="11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3.2" x14ac:dyDescent="0.3">
      <c r="A3464" s="7">
        <v>3462</v>
      </c>
      <c r="B3464" s="8" t="s">
        <v>3461</v>
      </c>
      <c r="C3464" s="8" t="s">
        <v>7572</v>
      </c>
      <c r="D3464" s="13">
        <v>250</v>
      </c>
      <c r="E3464" s="13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19">
        <f t="shared" si="324"/>
        <v>202</v>
      </c>
      <c r="P3464" s="11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3.2" x14ac:dyDescent="0.3">
      <c r="A3465" s="7">
        <v>3463</v>
      </c>
      <c r="B3465" s="8" t="s">
        <v>3462</v>
      </c>
      <c r="C3465" s="8" t="s">
        <v>7573</v>
      </c>
      <c r="D3465" s="13">
        <v>10000</v>
      </c>
      <c r="E3465" s="13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19">
        <f t="shared" si="324"/>
        <v>103.38000000000001</v>
      </c>
      <c r="P3465" s="11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43.2" x14ac:dyDescent="0.3">
      <c r="A3466" s="7">
        <v>3464</v>
      </c>
      <c r="B3466" s="8" t="s">
        <v>3463</v>
      </c>
      <c r="C3466" s="8" t="s">
        <v>7574</v>
      </c>
      <c r="D3466" s="13">
        <v>5000</v>
      </c>
      <c r="E3466" s="13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19">
        <f t="shared" si="324"/>
        <v>102.3236</v>
      </c>
      <c r="P3466" s="11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3.2" x14ac:dyDescent="0.3">
      <c r="A3467" s="7">
        <v>3465</v>
      </c>
      <c r="B3467" s="8" t="s">
        <v>3464</v>
      </c>
      <c r="C3467" s="8" t="s">
        <v>7575</v>
      </c>
      <c r="D3467" s="13">
        <v>2000</v>
      </c>
      <c r="E3467" s="13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19">
        <f t="shared" si="324"/>
        <v>103</v>
      </c>
      <c r="P3467" s="11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28.8" x14ac:dyDescent="0.3">
      <c r="A3468" s="7">
        <v>3466</v>
      </c>
      <c r="B3468" s="8" t="s">
        <v>3465</v>
      </c>
      <c r="C3468" s="8" t="s">
        <v>7576</v>
      </c>
      <c r="D3468" s="13">
        <v>3500</v>
      </c>
      <c r="E3468" s="13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19">
        <f t="shared" si="324"/>
        <v>127.14285714285714</v>
      </c>
      <c r="P3468" s="11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3">
      <c r="A3469" s="7">
        <v>3467</v>
      </c>
      <c r="B3469" s="8" t="s">
        <v>3466</v>
      </c>
      <c r="C3469" s="8" t="s">
        <v>7577</v>
      </c>
      <c r="D3469" s="13">
        <v>3000</v>
      </c>
      <c r="E3469" s="13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19">
        <f t="shared" si="324"/>
        <v>101</v>
      </c>
      <c r="P3469" s="11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3.2" x14ac:dyDescent="0.3">
      <c r="A3470" s="7">
        <v>3468</v>
      </c>
      <c r="B3470" s="8" t="s">
        <v>3467</v>
      </c>
      <c r="C3470" s="8" t="s">
        <v>7578</v>
      </c>
      <c r="D3470" s="13">
        <v>10000</v>
      </c>
      <c r="E3470" s="13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19">
        <f t="shared" si="324"/>
        <v>121.78</v>
      </c>
      <c r="P3470" s="11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43.2" x14ac:dyDescent="0.3">
      <c r="A3471" s="7">
        <v>3469</v>
      </c>
      <c r="B3471" s="8" t="s">
        <v>3468</v>
      </c>
      <c r="C3471" s="8" t="s">
        <v>7579</v>
      </c>
      <c r="D3471" s="13">
        <v>2800</v>
      </c>
      <c r="E3471" s="13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19">
        <f t="shared" si="324"/>
        <v>113.39285714285714</v>
      </c>
      <c r="P3471" s="11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8.8" x14ac:dyDescent="0.3">
      <c r="A3472" s="7">
        <v>3470</v>
      </c>
      <c r="B3472" s="8" t="s">
        <v>3469</v>
      </c>
      <c r="C3472" s="8" t="s">
        <v>7580</v>
      </c>
      <c r="D3472" s="13">
        <v>250</v>
      </c>
      <c r="E3472" s="13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19">
        <f t="shared" si="324"/>
        <v>150</v>
      </c>
      <c r="P3472" s="11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3.2" x14ac:dyDescent="0.3">
      <c r="A3473" s="7">
        <v>3471</v>
      </c>
      <c r="B3473" s="8" t="s">
        <v>3470</v>
      </c>
      <c r="C3473" s="8" t="s">
        <v>7581</v>
      </c>
      <c r="D3473" s="13">
        <v>500</v>
      </c>
      <c r="E3473" s="13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19">
        <f t="shared" si="324"/>
        <v>214.6</v>
      </c>
      <c r="P3473" s="11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3.2" x14ac:dyDescent="0.3">
      <c r="A3474" s="7">
        <v>3472</v>
      </c>
      <c r="B3474" s="8" t="s">
        <v>3471</v>
      </c>
      <c r="C3474" s="8" t="s">
        <v>7582</v>
      </c>
      <c r="D3474" s="13">
        <v>2000</v>
      </c>
      <c r="E3474" s="13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19">
        <f t="shared" si="324"/>
        <v>102.05</v>
      </c>
      <c r="P3474" s="11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3.2" x14ac:dyDescent="0.3">
      <c r="A3475" s="7">
        <v>3473</v>
      </c>
      <c r="B3475" s="8" t="s">
        <v>3472</v>
      </c>
      <c r="C3475" s="8" t="s">
        <v>7583</v>
      </c>
      <c r="D3475" s="13">
        <v>4900</v>
      </c>
      <c r="E3475" s="13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19">
        <f t="shared" si="324"/>
        <v>100</v>
      </c>
      <c r="P3475" s="11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3.2" x14ac:dyDescent="0.3">
      <c r="A3476" s="7">
        <v>3474</v>
      </c>
      <c r="B3476" s="8" t="s">
        <v>3473</v>
      </c>
      <c r="C3476" s="8" t="s">
        <v>7584</v>
      </c>
      <c r="D3476" s="13">
        <v>2000</v>
      </c>
      <c r="E3476" s="13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19">
        <f t="shared" si="324"/>
        <v>101</v>
      </c>
      <c r="P3476" s="11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3.2" x14ac:dyDescent="0.3">
      <c r="A3477" s="7">
        <v>3475</v>
      </c>
      <c r="B3477" s="8" t="s">
        <v>3474</v>
      </c>
      <c r="C3477" s="8" t="s">
        <v>7585</v>
      </c>
      <c r="D3477" s="13">
        <v>300</v>
      </c>
      <c r="E3477" s="13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19">
        <f t="shared" si="324"/>
        <v>113.33333333333333</v>
      </c>
      <c r="P3477" s="11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3.2" x14ac:dyDescent="0.3">
      <c r="A3478" s="7">
        <v>3476</v>
      </c>
      <c r="B3478" s="8" t="s">
        <v>3475</v>
      </c>
      <c r="C3478" s="8" t="s">
        <v>7586</v>
      </c>
      <c r="D3478" s="13">
        <v>300</v>
      </c>
      <c r="E3478" s="13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19">
        <f t="shared" si="324"/>
        <v>104</v>
      </c>
      <c r="P3478" s="11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3.2" x14ac:dyDescent="0.3">
      <c r="A3479" s="7">
        <v>3477</v>
      </c>
      <c r="B3479" s="8" t="s">
        <v>3476</v>
      </c>
      <c r="C3479" s="8" t="s">
        <v>7587</v>
      </c>
      <c r="D3479" s="13">
        <v>1800</v>
      </c>
      <c r="E3479" s="13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19">
        <f t="shared" si="324"/>
        <v>115.33333333333333</v>
      </c>
      <c r="P3479" s="11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3.2" x14ac:dyDescent="0.3">
      <c r="A3480" s="7">
        <v>3478</v>
      </c>
      <c r="B3480" s="8" t="s">
        <v>3477</v>
      </c>
      <c r="C3480" s="8" t="s">
        <v>7588</v>
      </c>
      <c r="D3480" s="13">
        <v>2000</v>
      </c>
      <c r="E3480" s="13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19">
        <f t="shared" si="324"/>
        <v>112.85000000000001</v>
      </c>
      <c r="P3480" s="11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3.2" x14ac:dyDescent="0.3">
      <c r="A3481" s="7">
        <v>3479</v>
      </c>
      <c r="B3481" s="8" t="s">
        <v>3478</v>
      </c>
      <c r="C3481" s="8" t="s">
        <v>7589</v>
      </c>
      <c r="D3481" s="13">
        <v>1500</v>
      </c>
      <c r="E3481" s="13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19">
        <f t="shared" si="324"/>
        <v>127.86666666666666</v>
      </c>
      <c r="P3481" s="11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3.2" x14ac:dyDescent="0.3">
      <c r="A3482" s="7">
        <v>3480</v>
      </c>
      <c r="B3482" s="8" t="s">
        <v>3479</v>
      </c>
      <c r="C3482" s="8" t="s">
        <v>7590</v>
      </c>
      <c r="D3482" s="13">
        <v>1500</v>
      </c>
      <c r="E3482" s="13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19">
        <f t="shared" si="324"/>
        <v>142.66666666666669</v>
      </c>
      <c r="P3482" s="11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3.2" x14ac:dyDescent="0.3">
      <c r="A3483" s="7">
        <v>3481</v>
      </c>
      <c r="B3483" s="8" t="s">
        <v>3480</v>
      </c>
      <c r="C3483" s="8" t="s">
        <v>7591</v>
      </c>
      <c r="D3483" s="13">
        <v>10000</v>
      </c>
      <c r="E3483" s="13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19">
        <f t="shared" si="324"/>
        <v>118.8</v>
      </c>
      <c r="P3483" s="11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3.2" x14ac:dyDescent="0.3">
      <c r="A3484" s="7">
        <v>3482</v>
      </c>
      <c r="B3484" s="8" t="s">
        <v>3481</v>
      </c>
      <c r="C3484" s="8" t="s">
        <v>7592</v>
      </c>
      <c r="D3484" s="13">
        <v>3000</v>
      </c>
      <c r="E3484" s="13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19">
        <f t="shared" si="324"/>
        <v>138.33333333333334</v>
      </c>
      <c r="P3484" s="11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3.2" x14ac:dyDescent="0.3">
      <c r="A3485" s="7">
        <v>3483</v>
      </c>
      <c r="B3485" s="8" t="s">
        <v>3482</v>
      </c>
      <c r="C3485" s="8" t="s">
        <v>7593</v>
      </c>
      <c r="D3485" s="13">
        <v>3350</v>
      </c>
      <c r="E3485" s="13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19">
        <f t="shared" si="324"/>
        <v>159.9402985074627</v>
      </c>
      <c r="P3485" s="11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43.2" x14ac:dyDescent="0.3">
      <c r="A3486" s="7">
        <v>3484</v>
      </c>
      <c r="B3486" s="8" t="s">
        <v>3483</v>
      </c>
      <c r="C3486" s="8" t="s">
        <v>7594</v>
      </c>
      <c r="D3486" s="13">
        <v>2500</v>
      </c>
      <c r="E3486" s="13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19">
        <f t="shared" si="324"/>
        <v>114.24000000000001</v>
      </c>
      <c r="P3486" s="11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3.2" x14ac:dyDescent="0.3">
      <c r="A3487" s="7">
        <v>3485</v>
      </c>
      <c r="B3487" s="8" t="s">
        <v>3484</v>
      </c>
      <c r="C3487" s="8" t="s">
        <v>7595</v>
      </c>
      <c r="D3487" s="13">
        <v>1650</v>
      </c>
      <c r="E3487" s="13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19">
        <f t="shared" si="324"/>
        <v>100.60606060606061</v>
      </c>
      <c r="P3487" s="11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3.2" x14ac:dyDescent="0.3">
      <c r="A3488" s="7">
        <v>3486</v>
      </c>
      <c r="B3488" s="8" t="s">
        <v>3485</v>
      </c>
      <c r="C3488" s="8" t="s">
        <v>7596</v>
      </c>
      <c r="D3488" s="13">
        <v>3000</v>
      </c>
      <c r="E3488" s="13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19">
        <f t="shared" si="324"/>
        <v>155.20000000000002</v>
      </c>
      <c r="P3488" s="11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3.2" x14ac:dyDescent="0.3">
      <c r="A3489" s="7">
        <v>3487</v>
      </c>
      <c r="B3489" s="8" t="s">
        <v>3486</v>
      </c>
      <c r="C3489" s="8" t="s">
        <v>7597</v>
      </c>
      <c r="D3489" s="13">
        <v>2000</v>
      </c>
      <c r="E3489" s="13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19">
        <f t="shared" si="324"/>
        <v>127.75000000000001</v>
      </c>
      <c r="P3489" s="11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43.2" x14ac:dyDescent="0.3">
      <c r="A3490" s="7">
        <v>3488</v>
      </c>
      <c r="B3490" s="8" t="s">
        <v>3487</v>
      </c>
      <c r="C3490" s="8" t="s">
        <v>7598</v>
      </c>
      <c r="D3490" s="13">
        <v>3000</v>
      </c>
      <c r="E3490" s="13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19">
        <f t="shared" si="324"/>
        <v>121.2</v>
      </c>
      <c r="P3490" s="11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3.2" x14ac:dyDescent="0.3">
      <c r="A3491" s="7">
        <v>3489</v>
      </c>
      <c r="B3491" s="8" t="s">
        <v>3488</v>
      </c>
      <c r="C3491" s="8" t="s">
        <v>7599</v>
      </c>
      <c r="D3491" s="13">
        <v>5000</v>
      </c>
      <c r="E3491" s="13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19">
        <f t="shared" si="324"/>
        <v>112.7</v>
      </c>
      <c r="P3491" s="11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3.2" x14ac:dyDescent="0.3">
      <c r="A3492" s="7">
        <v>3490</v>
      </c>
      <c r="B3492" s="8" t="s">
        <v>3489</v>
      </c>
      <c r="C3492" s="8" t="s">
        <v>7600</v>
      </c>
      <c r="D3492" s="13">
        <v>1000</v>
      </c>
      <c r="E3492" s="13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19">
        <f t="shared" si="324"/>
        <v>127.49999999999999</v>
      </c>
      <c r="P3492" s="11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3.2" x14ac:dyDescent="0.3">
      <c r="A3493" s="7">
        <v>3491</v>
      </c>
      <c r="B3493" s="8" t="s">
        <v>3490</v>
      </c>
      <c r="C3493" s="8" t="s">
        <v>7601</v>
      </c>
      <c r="D3493" s="13">
        <v>500</v>
      </c>
      <c r="E3493" s="13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19">
        <f t="shared" si="324"/>
        <v>158.20000000000002</v>
      </c>
      <c r="P3493" s="11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3.2" x14ac:dyDescent="0.3">
      <c r="A3494" s="7">
        <v>3492</v>
      </c>
      <c r="B3494" s="8" t="s">
        <v>3491</v>
      </c>
      <c r="C3494" s="8" t="s">
        <v>7602</v>
      </c>
      <c r="D3494" s="13">
        <v>3800</v>
      </c>
      <c r="E3494" s="13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19">
        <f t="shared" si="324"/>
        <v>105.26894736842105</v>
      </c>
      <c r="P3494" s="11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3.2" x14ac:dyDescent="0.3">
      <c r="A3495" s="7">
        <v>3493</v>
      </c>
      <c r="B3495" s="8" t="s">
        <v>3492</v>
      </c>
      <c r="C3495" s="8" t="s">
        <v>7603</v>
      </c>
      <c r="D3495" s="13">
        <v>1500</v>
      </c>
      <c r="E3495" s="13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19">
        <f t="shared" si="324"/>
        <v>100</v>
      </c>
      <c r="P3495" s="11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3.2" x14ac:dyDescent="0.3">
      <c r="A3496" s="7">
        <v>3494</v>
      </c>
      <c r="B3496" s="8" t="s">
        <v>3493</v>
      </c>
      <c r="C3496" s="8" t="s">
        <v>7604</v>
      </c>
      <c r="D3496" s="13">
        <v>400</v>
      </c>
      <c r="E3496" s="13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19">
        <f t="shared" si="324"/>
        <v>100</v>
      </c>
      <c r="P3496" s="11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3.2" x14ac:dyDescent="0.3">
      <c r="A3497" s="7">
        <v>3495</v>
      </c>
      <c r="B3497" s="8" t="s">
        <v>3494</v>
      </c>
      <c r="C3497" s="8" t="s">
        <v>7605</v>
      </c>
      <c r="D3497" s="13">
        <v>5000</v>
      </c>
      <c r="E3497" s="13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19">
        <f t="shared" si="324"/>
        <v>106.86</v>
      </c>
      <c r="P3497" s="11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43.2" x14ac:dyDescent="0.3">
      <c r="A3498" s="7">
        <v>3496</v>
      </c>
      <c r="B3498" s="8" t="s">
        <v>3495</v>
      </c>
      <c r="C3498" s="8" t="s">
        <v>7606</v>
      </c>
      <c r="D3498" s="13">
        <v>3000</v>
      </c>
      <c r="E3498" s="13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19">
        <f t="shared" si="324"/>
        <v>124.4</v>
      </c>
      <c r="P3498" s="11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43.2" x14ac:dyDescent="0.3">
      <c r="A3499" s="7">
        <v>3497</v>
      </c>
      <c r="B3499" s="8" t="s">
        <v>3496</v>
      </c>
      <c r="C3499" s="8" t="s">
        <v>7607</v>
      </c>
      <c r="D3499" s="13">
        <v>1551</v>
      </c>
      <c r="E3499" s="13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19">
        <f t="shared" si="324"/>
        <v>108.70406189555126</v>
      </c>
      <c r="P3499" s="11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43.2" x14ac:dyDescent="0.3">
      <c r="A3500" s="7">
        <v>3498</v>
      </c>
      <c r="B3500" s="8" t="s">
        <v>3497</v>
      </c>
      <c r="C3500" s="8" t="s">
        <v>7608</v>
      </c>
      <c r="D3500" s="13">
        <v>1650</v>
      </c>
      <c r="E3500" s="13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19">
        <f t="shared" si="324"/>
        <v>102.42424242424242</v>
      </c>
      <c r="P3500" s="11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3.2" x14ac:dyDescent="0.3">
      <c r="A3501" s="7">
        <v>3499</v>
      </c>
      <c r="B3501" s="8" t="s">
        <v>3498</v>
      </c>
      <c r="C3501" s="8" t="s">
        <v>7609</v>
      </c>
      <c r="D3501" s="13">
        <v>2000</v>
      </c>
      <c r="E3501" s="13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19">
        <f t="shared" si="324"/>
        <v>105.5</v>
      </c>
      <c r="P3501" s="11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43.2" x14ac:dyDescent="0.3">
      <c r="A3502" s="7">
        <v>3500</v>
      </c>
      <c r="B3502" s="8" t="s">
        <v>3499</v>
      </c>
      <c r="C3502" s="8" t="s">
        <v>7610</v>
      </c>
      <c r="D3502" s="13">
        <v>1000</v>
      </c>
      <c r="E3502" s="13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19">
        <f t="shared" si="324"/>
        <v>106.3</v>
      </c>
      <c r="P3502" s="11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3.2" x14ac:dyDescent="0.3">
      <c r="A3503" s="7">
        <v>3501</v>
      </c>
      <c r="B3503" s="8" t="s">
        <v>3500</v>
      </c>
      <c r="C3503" s="8" t="s">
        <v>7611</v>
      </c>
      <c r="D3503" s="13">
        <v>1500</v>
      </c>
      <c r="E3503" s="13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19">
        <f t="shared" si="324"/>
        <v>100.66666666666666</v>
      </c>
      <c r="P3503" s="11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3.2" x14ac:dyDescent="0.3">
      <c r="A3504" s="7">
        <v>3502</v>
      </c>
      <c r="B3504" s="8" t="s">
        <v>3501</v>
      </c>
      <c r="C3504" s="8" t="s">
        <v>7612</v>
      </c>
      <c r="D3504" s="13">
        <v>4000</v>
      </c>
      <c r="E3504" s="13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19">
        <f t="shared" si="324"/>
        <v>105.4</v>
      </c>
      <c r="P3504" s="11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3.2" x14ac:dyDescent="0.3">
      <c r="A3505" s="7">
        <v>3503</v>
      </c>
      <c r="B3505" s="8" t="s">
        <v>3502</v>
      </c>
      <c r="C3505" s="8" t="s">
        <v>7613</v>
      </c>
      <c r="D3505" s="13">
        <v>2500</v>
      </c>
      <c r="E3505" s="13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19">
        <f t="shared" si="324"/>
        <v>107.55999999999999</v>
      </c>
      <c r="P3505" s="11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3.2" x14ac:dyDescent="0.3">
      <c r="A3506" s="7">
        <v>3504</v>
      </c>
      <c r="B3506" s="8" t="s">
        <v>3503</v>
      </c>
      <c r="C3506" s="8" t="s">
        <v>7614</v>
      </c>
      <c r="D3506" s="13">
        <v>1000</v>
      </c>
      <c r="E3506" s="13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19">
        <f t="shared" si="324"/>
        <v>100</v>
      </c>
      <c r="P3506" s="11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86.4" x14ac:dyDescent="0.3">
      <c r="A3507" s="7">
        <v>3505</v>
      </c>
      <c r="B3507" s="8" t="s">
        <v>3504</v>
      </c>
      <c r="C3507" s="8" t="s">
        <v>7615</v>
      </c>
      <c r="D3507" s="13">
        <v>2500</v>
      </c>
      <c r="E3507" s="13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19">
        <f t="shared" si="324"/>
        <v>103.76</v>
      </c>
      <c r="P3507" s="11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3.2" x14ac:dyDescent="0.3">
      <c r="A3508" s="7">
        <v>3506</v>
      </c>
      <c r="B3508" s="8" t="s">
        <v>3505</v>
      </c>
      <c r="C3508" s="8" t="s">
        <v>7616</v>
      </c>
      <c r="D3508" s="13">
        <v>3000</v>
      </c>
      <c r="E3508" s="13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19">
        <f t="shared" si="324"/>
        <v>101.49999999999999</v>
      </c>
      <c r="P3508" s="11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28.8" x14ac:dyDescent="0.3">
      <c r="A3509" s="7">
        <v>3507</v>
      </c>
      <c r="B3509" s="8" t="s">
        <v>3506</v>
      </c>
      <c r="C3509" s="8" t="s">
        <v>7617</v>
      </c>
      <c r="D3509" s="13">
        <v>10000</v>
      </c>
      <c r="E3509" s="13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19">
        <f t="shared" si="324"/>
        <v>104.4</v>
      </c>
      <c r="P3509" s="11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3.2" x14ac:dyDescent="0.3">
      <c r="A3510" s="7">
        <v>3508</v>
      </c>
      <c r="B3510" s="8" t="s">
        <v>3507</v>
      </c>
      <c r="C3510" s="8" t="s">
        <v>7618</v>
      </c>
      <c r="D3510" s="13">
        <v>100</v>
      </c>
      <c r="E3510" s="13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19">
        <f t="shared" si="324"/>
        <v>180</v>
      </c>
      <c r="P3510" s="11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3.2" x14ac:dyDescent="0.3">
      <c r="A3511" s="7">
        <v>3509</v>
      </c>
      <c r="B3511" s="8" t="s">
        <v>3508</v>
      </c>
      <c r="C3511" s="8" t="s">
        <v>7619</v>
      </c>
      <c r="D3511" s="13">
        <v>3000</v>
      </c>
      <c r="E3511" s="13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19">
        <f t="shared" si="324"/>
        <v>106.33333333333333</v>
      </c>
      <c r="P3511" s="11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43.2" x14ac:dyDescent="0.3">
      <c r="A3512" s="7">
        <v>3510</v>
      </c>
      <c r="B3512" s="8" t="s">
        <v>3509</v>
      </c>
      <c r="C3512" s="8" t="s">
        <v>7620</v>
      </c>
      <c r="D3512" s="13">
        <v>900</v>
      </c>
      <c r="E3512" s="13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19">
        <f t="shared" si="324"/>
        <v>100.55555555555556</v>
      </c>
      <c r="P3512" s="11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3.2" x14ac:dyDescent="0.3">
      <c r="A3513" s="7">
        <v>3511</v>
      </c>
      <c r="B3513" s="8" t="s">
        <v>3510</v>
      </c>
      <c r="C3513" s="8" t="s">
        <v>7621</v>
      </c>
      <c r="D3513" s="13">
        <v>1500</v>
      </c>
      <c r="E3513" s="13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19">
        <f t="shared" si="324"/>
        <v>101.2</v>
      </c>
      <c r="P3513" s="11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3.2" x14ac:dyDescent="0.3">
      <c r="A3514" s="7">
        <v>3512</v>
      </c>
      <c r="B3514" s="8" t="s">
        <v>3511</v>
      </c>
      <c r="C3514" s="8" t="s">
        <v>7622</v>
      </c>
      <c r="D3514" s="13">
        <v>1000</v>
      </c>
      <c r="E3514" s="13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19">
        <f t="shared" si="324"/>
        <v>100</v>
      </c>
      <c r="P3514" s="11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3.2" x14ac:dyDescent="0.3">
      <c r="A3515" s="7">
        <v>3513</v>
      </c>
      <c r="B3515" s="8" t="s">
        <v>3512</v>
      </c>
      <c r="C3515" s="8" t="s">
        <v>7623</v>
      </c>
      <c r="D3515" s="13">
        <v>2800</v>
      </c>
      <c r="E3515" s="13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19">
        <f t="shared" si="324"/>
        <v>118.39285714285714</v>
      </c>
      <c r="P3515" s="11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3.2" x14ac:dyDescent="0.3">
      <c r="A3516" s="7">
        <v>3514</v>
      </c>
      <c r="B3516" s="8" t="s">
        <v>3513</v>
      </c>
      <c r="C3516" s="8" t="s">
        <v>7624</v>
      </c>
      <c r="D3516" s="13">
        <v>500</v>
      </c>
      <c r="E3516" s="13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19">
        <f t="shared" si="324"/>
        <v>110.00000000000001</v>
      </c>
      <c r="P3516" s="11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3.2" x14ac:dyDescent="0.3">
      <c r="A3517" s="7">
        <v>3515</v>
      </c>
      <c r="B3517" s="8" t="s">
        <v>3514</v>
      </c>
      <c r="C3517" s="8" t="s">
        <v>7625</v>
      </c>
      <c r="D3517" s="13">
        <v>3000</v>
      </c>
      <c r="E3517" s="13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19">
        <f t="shared" si="324"/>
        <v>102.66666666666666</v>
      </c>
      <c r="P3517" s="11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3.2" x14ac:dyDescent="0.3">
      <c r="A3518" s="7">
        <v>3516</v>
      </c>
      <c r="B3518" s="8" t="s">
        <v>3515</v>
      </c>
      <c r="C3518" s="8" t="s">
        <v>7626</v>
      </c>
      <c r="D3518" s="13">
        <v>2500</v>
      </c>
      <c r="E3518" s="13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19">
        <f t="shared" si="324"/>
        <v>100</v>
      </c>
      <c r="P3518" s="11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3.2" x14ac:dyDescent="0.3">
      <c r="A3519" s="7">
        <v>3517</v>
      </c>
      <c r="B3519" s="8" t="s">
        <v>3516</v>
      </c>
      <c r="C3519" s="8" t="s">
        <v>7627</v>
      </c>
      <c r="D3519" s="13">
        <v>4000</v>
      </c>
      <c r="E3519" s="13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19">
        <f t="shared" si="324"/>
        <v>100</v>
      </c>
      <c r="P3519" s="11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3.2" x14ac:dyDescent="0.3">
      <c r="A3520" s="7">
        <v>3518</v>
      </c>
      <c r="B3520" s="8" t="s">
        <v>3517</v>
      </c>
      <c r="C3520" s="8" t="s">
        <v>7628</v>
      </c>
      <c r="D3520" s="13">
        <v>1500</v>
      </c>
      <c r="E3520" s="13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19">
        <f t="shared" si="324"/>
        <v>110.04599999999999</v>
      </c>
      <c r="P3520" s="11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3.2" x14ac:dyDescent="0.3">
      <c r="A3521" s="7">
        <v>3519</v>
      </c>
      <c r="B3521" s="8" t="s">
        <v>3518</v>
      </c>
      <c r="C3521" s="8" t="s">
        <v>7629</v>
      </c>
      <c r="D3521" s="13">
        <v>2000</v>
      </c>
      <c r="E3521" s="13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19">
        <f t="shared" si="324"/>
        <v>101.35000000000001</v>
      </c>
      <c r="P3521" s="11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28.8" x14ac:dyDescent="0.3">
      <c r="A3522" s="7">
        <v>3520</v>
      </c>
      <c r="B3522" s="8" t="s">
        <v>3519</v>
      </c>
      <c r="C3522" s="8" t="s">
        <v>7630</v>
      </c>
      <c r="D3522" s="13">
        <v>2000</v>
      </c>
      <c r="E3522" s="13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19">
        <f t="shared" si="324"/>
        <v>100.75</v>
      </c>
      <c r="P3522" s="11">
        <f t="shared" si="325"/>
        <v>95.952380952380949</v>
      </c>
      <c r="Q3522" s="7" t="str">
        <f t="shared" si="326"/>
        <v>theater</v>
      </c>
      <c r="R3522" s="7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43.2" x14ac:dyDescent="0.3">
      <c r="A3523" s="7">
        <v>3521</v>
      </c>
      <c r="B3523" s="8" t="s">
        <v>3520</v>
      </c>
      <c r="C3523" s="8" t="s">
        <v>7631</v>
      </c>
      <c r="D3523" s="13">
        <v>350</v>
      </c>
      <c r="E3523" s="13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19">
        <f t="shared" ref="O3523:O3586" si="330">E3523/D3523*100</f>
        <v>169.42857142857144</v>
      </c>
      <c r="P3523" s="11">
        <f t="shared" ref="P3523:P3586" si="331">E3523/L3523</f>
        <v>45.615384615384613</v>
      </c>
      <c r="Q3523" s="7" t="str">
        <f t="shared" ref="Q3523:Q3586" si="332">LEFT(N3523, SEARCH("/",N3523,1)-1)</f>
        <v>theater</v>
      </c>
      <c r="R3523" s="7" t="str">
        <f t="shared" ref="R3523:R3586" si="333">RIGHT(N3523,LEN(N3523)-SEARCH("/",N3523,1))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3.2" x14ac:dyDescent="0.3">
      <c r="A3524" s="7">
        <v>3522</v>
      </c>
      <c r="B3524" s="8" t="s">
        <v>3521</v>
      </c>
      <c r="C3524" s="8" t="s">
        <v>7632</v>
      </c>
      <c r="D3524" s="13">
        <v>1395</v>
      </c>
      <c r="E3524" s="13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19">
        <f t="shared" si="330"/>
        <v>100</v>
      </c>
      <c r="P3524" s="11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3.2" x14ac:dyDescent="0.3">
      <c r="A3525" s="7">
        <v>3523</v>
      </c>
      <c r="B3525" s="8" t="s">
        <v>3522</v>
      </c>
      <c r="C3525" s="8" t="s">
        <v>7633</v>
      </c>
      <c r="D3525" s="13">
        <v>4000</v>
      </c>
      <c r="E3525" s="13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19">
        <f t="shared" si="330"/>
        <v>113.65</v>
      </c>
      <c r="P3525" s="11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3.2" x14ac:dyDescent="0.3">
      <c r="A3526" s="7">
        <v>3524</v>
      </c>
      <c r="B3526" s="8" t="s">
        <v>3523</v>
      </c>
      <c r="C3526" s="8" t="s">
        <v>7634</v>
      </c>
      <c r="D3526" s="13">
        <v>10000</v>
      </c>
      <c r="E3526" s="13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19">
        <f t="shared" si="330"/>
        <v>101.56</v>
      </c>
      <c r="P3526" s="11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3.2" x14ac:dyDescent="0.3">
      <c r="A3527" s="7">
        <v>3525</v>
      </c>
      <c r="B3527" s="8" t="s">
        <v>3524</v>
      </c>
      <c r="C3527" s="8" t="s">
        <v>7635</v>
      </c>
      <c r="D3527" s="13">
        <v>500</v>
      </c>
      <c r="E3527" s="13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19">
        <f t="shared" si="330"/>
        <v>106</v>
      </c>
      <c r="P3527" s="11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3.2" x14ac:dyDescent="0.3">
      <c r="A3528" s="7">
        <v>3526</v>
      </c>
      <c r="B3528" s="8" t="s">
        <v>3525</v>
      </c>
      <c r="C3528" s="8" t="s">
        <v>7636</v>
      </c>
      <c r="D3528" s="13">
        <v>3300</v>
      </c>
      <c r="E3528" s="13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19">
        <f t="shared" si="330"/>
        <v>102</v>
      </c>
      <c r="P3528" s="11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3.2" x14ac:dyDescent="0.3">
      <c r="A3529" s="7">
        <v>3527</v>
      </c>
      <c r="B3529" s="8" t="s">
        <v>3526</v>
      </c>
      <c r="C3529" s="8" t="s">
        <v>7637</v>
      </c>
      <c r="D3529" s="13">
        <v>6000</v>
      </c>
      <c r="E3529" s="13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19">
        <f t="shared" si="330"/>
        <v>116.91666666666667</v>
      </c>
      <c r="P3529" s="11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3.2" x14ac:dyDescent="0.3">
      <c r="A3530" s="7">
        <v>3528</v>
      </c>
      <c r="B3530" s="8" t="s">
        <v>3527</v>
      </c>
      <c r="C3530" s="8" t="s">
        <v>7638</v>
      </c>
      <c r="D3530" s="13">
        <v>1650</v>
      </c>
      <c r="E3530" s="13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19">
        <f t="shared" si="330"/>
        <v>101.15151515151514</v>
      </c>
      <c r="P3530" s="11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3.2" x14ac:dyDescent="0.3">
      <c r="A3531" s="7">
        <v>3529</v>
      </c>
      <c r="B3531" s="8" t="s">
        <v>3528</v>
      </c>
      <c r="C3531" s="8" t="s">
        <v>7639</v>
      </c>
      <c r="D3531" s="13">
        <v>500</v>
      </c>
      <c r="E3531" s="13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19">
        <f t="shared" si="330"/>
        <v>132</v>
      </c>
      <c r="P3531" s="11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3.2" x14ac:dyDescent="0.3">
      <c r="A3532" s="7">
        <v>3530</v>
      </c>
      <c r="B3532" s="8" t="s">
        <v>3529</v>
      </c>
      <c r="C3532" s="8" t="s">
        <v>7640</v>
      </c>
      <c r="D3532" s="13">
        <v>2750</v>
      </c>
      <c r="E3532" s="13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19">
        <f t="shared" si="330"/>
        <v>100</v>
      </c>
      <c r="P3532" s="11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3">
      <c r="A3533" s="7">
        <v>3531</v>
      </c>
      <c r="B3533" s="8" t="s">
        <v>3530</v>
      </c>
      <c r="C3533" s="8" t="s">
        <v>7641</v>
      </c>
      <c r="D3533" s="13">
        <v>1000</v>
      </c>
      <c r="E3533" s="13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19">
        <f t="shared" si="330"/>
        <v>128</v>
      </c>
      <c r="P3533" s="11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43.2" x14ac:dyDescent="0.3">
      <c r="A3534" s="7">
        <v>3532</v>
      </c>
      <c r="B3534" s="8" t="s">
        <v>3531</v>
      </c>
      <c r="C3534" s="8" t="s">
        <v>7642</v>
      </c>
      <c r="D3534" s="13">
        <v>960</v>
      </c>
      <c r="E3534" s="13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19">
        <f t="shared" si="330"/>
        <v>118.95833333333334</v>
      </c>
      <c r="P3534" s="11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43.2" x14ac:dyDescent="0.3">
      <c r="A3535" s="7">
        <v>3533</v>
      </c>
      <c r="B3535" s="8" t="s">
        <v>3532</v>
      </c>
      <c r="C3535" s="8" t="s">
        <v>7643</v>
      </c>
      <c r="D3535" s="13">
        <v>500</v>
      </c>
      <c r="E3535" s="13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19">
        <f t="shared" si="330"/>
        <v>126.2</v>
      </c>
      <c r="P3535" s="11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28.8" x14ac:dyDescent="0.3">
      <c r="A3536" s="7">
        <v>3534</v>
      </c>
      <c r="B3536" s="8" t="s">
        <v>3533</v>
      </c>
      <c r="C3536" s="8" t="s">
        <v>7644</v>
      </c>
      <c r="D3536" s="13">
        <v>5000</v>
      </c>
      <c r="E3536" s="13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19">
        <f t="shared" si="330"/>
        <v>156.20000000000002</v>
      </c>
      <c r="P3536" s="11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3.2" x14ac:dyDescent="0.3">
      <c r="A3537" s="7">
        <v>3535</v>
      </c>
      <c r="B3537" s="8" t="s">
        <v>3534</v>
      </c>
      <c r="C3537" s="8" t="s">
        <v>7645</v>
      </c>
      <c r="D3537" s="13">
        <v>2000</v>
      </c>
      <c r="E3537" s="13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19">
        <f t="shared" si="330"/>
        <v>103.15</v>
      </c>
      <c r="P3537" s="11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3.2" x14ac:dyDescent="0.3">
      <c r="A3538" s="7">
        <v>3536</v>
      </c>
      <c r="B3538" s="8" t="s">
        <v>3535</v>
      </c>
      <c r="C3538" s="8" t="s">
        <v>7646</v>
      </c>
      <c r="D3538" s="13">
        <v>150</v>
      </c>
      <c r="E3538" s="13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19">
        <f t="shared" si="330"/>
        <v>153.33333333333334</v>
      </c>
      <c r="P3538" s="11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3.2" x14ac:dyDescent="0.3">
      <c r="A3539" s="7">
        <v>3537</v>
      </c>
      <c r="B3539" s="8" t="s">
        <v>3536</v>
      </c>
      <c r="C3539" s="8" t="s">
        <v>7647</v>
      </c>
      <c r="D3539" s="13">
        <v>675</v>
      </c>
      <c r="E3539" s="13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19">
        <f t="shared" si="330"/>
        <v>180.44444444444446</v>
      </c>
      <c r="P3539" s="11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3.2" x14ac:dyDescent="0.3">
      <c r="A3540" s="7">
        <v>3538</v>
      </c>
      <c r="B3540" s="8" t="s">
        <v>3537</v>
      </c>
      <c r="C3540" s="8" t="s">
        <v>7648</v>
      </c>
      <c r="D3540" s="13">
        <v>2000</v>
      </c>
      <c r="E3540" s="13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19">
        <f t="shared" si="330"/>
        <v>128.44999999999999</v>
      </c>
      <c r="P3540" s="11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3.2" x14ac:dyDescent="0.3">
      <c r="A3541" s="7">
        <v>3539</v>
      </c>
      <c r="B3541" s="8" t="s">
        <v>3538</v>
      </c>
      <c r="C3541" s="8" t="s">
        <v>7649</v>
      </c>
      <c r="D3541" s="13">
        <v>600</v>
      </c>
      <c r="E3541" s="13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19">
        <f t="shared" si="330"/>
        <v>119.66666666666667</v>
      </c>
      <c r="P3541" s="11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43.2" x14ac:dyDescent="0.3">
      <c r="A3542" s="7">
        <v>3540</v>
      </c>
      <c r="B3542" s="8" t="s">
        <v>3539</v>
      </c>
      <c r="C3542" s="8" t="s">
        <v>7650</v>
      </c>
      <c r="D3542" s="13">
        <v>300</v>
      </c>
      <c r="E3542" s="13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19">
        <f t="shared" si="330"/>
        <v>123</v>
      </c>
      <c r="P3542" s="11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3.2" x14ac:dyDescent="0.3">
      <c r="A3543" s="7">
        <v>3541</v>
      </c>
      <c r="B3543" s="8" t="s">
        <v>3540</v>
      </c>
      <c r="C3543" s="8" t="s">
        <v>7651</v>
      </c>
      <c r="D3543" s="13">
        <v>1200</v>
      </c>
      <c r="E3543" s="13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19">
        <f t="shared" si="330"/>
        <v>105</v>
      </c>
      <c r="P3543" s="11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3.2" x14ac:dyDescent="0.3">
      <c r="A3544" s="7">
        <v>3542</v>
      </c>
      <c r="B3544" s="8" t="s">
        <v>3541</v>
      </c>
      <c r="C3544" s="8" t="s">
        <v>7652</v>
      </c>
      <c r="D3544" s="13">
        <v>5500</v>
      </c>
      <c r="E3544" s="13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19">
        <f t="shared" si="330"/>
        <v>102.23636363636363</v>
      </c>
      <c r="P3544" s="11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3.2" x14ac:dyDescent="0.3">
      <c r="A3545" s="7">
        <v>3543</v>
      </c>
      <c r="B3545" s="8" t="s">
        <v>3542</v>
      </c>
      <c r="C3545" s="8" t="s">
        <v>7653</v>
      </c>
      <c r="D3545" s="13">
        <v>1500</v>
      </c>
      <c r="E3545" s="13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19">
        <f t="shared" si="330"/>
        <v>104.66666666666666</v>
      </c>
      <c r="P3545" s="11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8.8" x14ac:dyDescent="0.3">
      <c r="A3546" s="7">
        <v>3544</v>
      </c>
      <c r="B3546" s="8" t="s">
        <v>3543</v>
      </c>
      <c r="C3546" s="8" t="s">
        <v>7654</v>
      </c>
      <c r="D3546" s="13">
        <v>2500</v>
      </c>
      <c r="E3546" s="13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19">
        <f t="shared" si="330"/>
        <v>100</v>
      </c>
      <c r="P3546" s="11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3.2" x14ac:dyDescent="0.3">
      <c r="A3547" s="7">
        <v>3545</v>
      </c>
      <c r="B3547" s="8" t="s">
        <v>3544</v>
      </c>
      <c r="C3547" s="8" t="s">
        <v>7655</v>
      </c>
      <c r="D3547" s="13">
        <v>250</v>
      </c>
      <c r="E3547" s="13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19">
        <f t="shared" si="330"/>
        <v>100.4</v>
      </c>
      <c r="P3547" s="11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3.2" x14ac:dyDescent="0.3">
      <c r="A3548" s="7">
        <v>3546</v>
      </c>
      <c r="B3548" s="8" t="s">
        <v>3545</v>
      </c>
      <c r="C3548" s="8" t="s">
        <v>7656</v>
      </c>
      <c r="D3548" s="13">
        <v>1100</v>
      </c>
      <c r="E3548" s="13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19">
        <f t="shared" si="330"/>
        <v>102.27272727272727</v>
      </c>
      <c r="P3548" s="11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3.2" x14ac:dyDescent="0.3">
      <c r="A3549" s="7">
        <v>3547</v>
      </c>
      <c r="B3549" s="8" t="s">
        <v>3546</v>
      </c>
      <c r="C3549" s="8" t="s">
        <v>7657</v>
      </c>
      <c r="D3549" s="13">
        <v>35000</v>
      </c>
      <c r="E3549" s="13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19">
        <f t="shared" si="330"/>
        <v>114.40928571428573</v>
      </c>
      <c r="P3549" s="11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3.2" x14ac:dyDescent="0.3">
      <c r="A3550" s="7">
        <v>3548</v>
      </c>
      <c r="B3550" s="8" t="s">
        <v>3547</v>
      </c>
      <c r="C3550" s="8" t="s">
        <v>7658</v>
      </c>
      <c r="D3550" s="13">
        <v>2100</v>
      </c>
      <c r="E3550" s="13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19">
        <f t="shared" si="330"/>
        <v>101.9047619047619</v>
      </c>
      <c r="P3550" s="11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3.2" x14ac:dyDescent="0.3">
      <c r="A3551" s="7">
        <v>3549</v>
      </c>
      <c r="B3551" s="8" t="s">
        <v>3548</v>
      </c>
      <c r="C3551" s="8" t="s">
        <v>7659</v>
      </c>
      <c r="D3551" s="13">
        <v>1000</v>
      </c>
      <c r="E3551" s="13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19">
        <f t="shared" si="330"/>
        <v>102</v>
      </c>
      <c r="P3551" s="11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3.2" x14ac:dyDescent="0.3">
      <c r="A3552" s="7">
        <v>3550</v>
      </c>
      <c r="B3552" s="8" t="s">
        <v>3549</v>
      </c>
      <c r="C3552" s="8" t="s">
        <v>7660</v>
      </c>
      <c r="D3552" s="13">
        <v>2500</v>
      </c>
      <c r="E3552" s="13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19">
        <f t="shared" si="330"/>
        <v>104.80000000000001</v>
      </c>
      <c r="P3552" s="11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3.2" x14ac:dyDescent="0.3">
      <c r="A3553" s="7">
        <v>3551</v>
      </c>
      <c r="B3553" s="8" t="s">
        <v>3550</v>
      </c>
      <c r="C3553" s="8" t="s">
        <v>7661</v>
      </c>
      <c r="D3553" s="13">
        <v>1500</v>
      </c>
      <c r="E3553" s="13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19">
        <f t="shared" si="330"/>
        <v>101.83333333333333</v>
      </c>
      <c r="P3553" s="11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3.2" x14ac:dyDescent="0.3">
      <c r="A3554" s="7">
        <v>3552</v>
      </c>
      <c r="B3554" s="8" t="s">
        <v>3551</v>
      </c>
      <c r="C3554" s="8" t="s">
        <v>7662</v>
      </c>
      <c r="D3554" s="13">
        <v>773</v>
      </c>
      <c r="E3554" s="13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19">
        <f t="shared" si="330"/>
        <v>100</v>
      </c>
      <c r="P3554" s="11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3.2" x14ac:dyDescent="0.3">
      <c r="A3555" s="7">
        <v>3553</v>
      </c>
      <c r="B3555" s="8" t="s">
        <v>3552</v>
      </c>
      <c r="C3555" s="8" t="s">
        <v>7663</v>
      </c>
      <c r="D3555" s="13">
        <v>5500</v>
      </c>
      <c r="E3555" s="13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19">
        <f t="shared" si="330"/>
        <v>106.27272727272728</v>
      </c>
      <c r="P3555" s="11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3.2" x14ac:dyDescent="0.3">
      <c r="A3556" s="7">
        <v>3554</v>
      </c>
      <c r="B3556" s="8" t="s">
        <v>3553</v>
      </c>
      <c r="C3556" s="8" t="s">
        <v>7664</v>
      </c>
      <c r="D3556" s="13">
        <v>5000</v>
      </c>
      <c r="E3556" s="13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19">
        <f t="shared" si="330"/>
        <v>113.42219999999999</v>
      </c>
      <c r="P3556" s="11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3.2" x14ac:dyDescent="0.3">
      <c r="A3557" s="7">
        <v>3555</v>
      </c>
      <c r="B3557" s="8" t="s">
        <v>3554</v>
      </c>
      <c r="C3557" s="8" t="s">
        <v>7665</v>
      </c>
      <c r="D3557" s="13">
        <v>2400</v>
      </c>
      <c r="E3557" s="13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19">
        <f t="shared" si="330"/>
        <v>100</v>
      </c>
      <c r="P3557" s="11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3.2" x14ac:dyDescent="0.3">
      <c r="A3558" s="7">
        <v>3556</v>
      </c>
      <c r="B3558" s="8" t="s">
        <v>3555</v>
      </c>
      <c r="C3558" s="8" t="s">
        <v>7666</v>
      </c>
      <c r="D3558" s="13">
        <v>2200</v>
      </c>
      <c r="E3558" s="13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19">
        <f t="shared" si="330"/>
        <v>100.45454545454547</v>
      </c>
      <c r="P3558" s="11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43.2" x14ac:dyDescent="0.3">
      <c r="A3559" s="7">
        <v>3557</v>
      </c>
      <c r="B3559" s="8" t="s">
        <v>3556</v>
      </c>
      <c r="C3559" s="8" t="s">
        <v>7667</v>
      </c>
      <c r="D3559" s="13">
        <v>100000</v>
      </c>
      <c r="E3559" s="13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19">
        <f t="shared" si="330"/>
        <v>100.03599999999999</v>
      </c>
      <c r="P3559" s="11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3.2" x14ac:dyDescent="0.3">
      <c r="A3560" s="7">
        <v>3558</v>
      </c>
      <c r="B3560" s="8" t="s">
        <v>3557</v>
      </c>
      <c r="C3560" s="8" t="s">
        <v>7668</v>
      </c>
      <c r="D3560" s="13">
        <v>350</v>
      </c>
      <c r="E3560" s="13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19">
        <f t="shared" si="330"/>
        <v>144</v>
      </c>
      <c r="P3560" s="11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43.2" x14ac:dyDescent="0.3">
      <c r="A3561" s="7">
        <v>3559</v>
      </c>
      <c r="B3561" s="8" t="s">
        <v>3558</v>
      </c>
      <c r="C3561" s="8" t="s">
        <v>7669</v>
      </c>
      <c r="D3561" s="13">
        <v>1000</v>
      </c>
      <c r="E3561" s="13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19">
        <f t="shared" si="330"/>
        <v>103.49999999999999</v>
      </c>
      <c r="P3561" s="11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3.2" x14ac:dyDescent="0.3">
      <c r="A3562" s="7">
        <v>3560</v>
      </c>
      <c r="B3562" s="8" t="s">
        <v>3559</v>
      </c>
      <c r="C3562" s="8" t="s">
        <v>7670</v>
      </c>
      <c r="D3562" s="13">
        <v>3200</v>
      </c>
      <c r="E3562" s="13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19">
        <f t="shared" si="330"/>
        <v>108.43750000000001</v>
      </c>
      <c r="P3562" s="11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00.8" x14ac:dyDescent="0.3">
      <c r="A3563" s="7">
        <v>3561</v>
      </c>
      <c r="B3563" s="8" t="s">
        <v>3560</v>
      </c>
      <c r="C3563" s="8" t="s">
        <v>7671</v>
      </c>
      <c r="D3563" s="13">
        <v>2500</v>
      </c>
      <c r="E3563" s="13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19">
        <f t="shared" si="330"/>
        <v>102.4</v>
      </c>
      <c r="P3563" s="11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3.2" x14ac:dyDescent="0.3">
      <c r="A3564" s="7">
        <v>3562</v>
      </c>
      <c r="B3564" s="8" t="s">
        <v>3561</v>
      </c>
      <c r="C3564" s="8" t="s">
        <v>7672</v>
      </c>
      <c r="D3564" s="13">
        <v>315</v>
      </c>
      <c r="E3564" s="13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19">
        <f t="shared" si="330"/>
        <v>148.88888888888889</v>
      </c>
      <c r="P3564" s="11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3.2" x14ac:dyDescent="0.3">
      <c r="A3565" s="7">
        <v>3563</v>
      </c>
      <c r="B3565" s="8" t="s">
        <v>3562</v>
      </c>
      <c r="C3565" s="8" t="s">
        <v>7673</v>
      </c>
      <c r="D3565" s="13">
        <v>500</v>
      </c>
      <c r="E3565" s="13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19">
        <f t="shared" si="330"/>
        <v>105.49000000000002</v>
      </c>
      <c r="P3565" s="11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8.8" x14ac:dyDescent="0.3">
      <c r="A3566" s="7">
        <v>3564</v>
      </c>
      <c r="B3566" s="8" t="s">
        <v>3563</v>
      </c>
      <c r="C3566" s="8" t="s">
        <v>7674</v>
      </c>
      <c r="D3566" s="13">
        <v>1000</v>
      </c>
      <c r="E3566" s="13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19">
        <f t="shared" si="330"/>
        <v>100.49999999999999</v>
      </c>
      <c r="P3566" s="11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3.2" x14ac:dyDescent="0.3">
      <c r="A3567" s="7">
        <v>3565</v>
      </c>
      <c r="B3567" s="8" t="s">
        <v>3564</v>
      </c>
      <c r="C3567" s="8" t="s">
        <v>7675</v>
      </c>
      <c r="D3567" s="13">
        <v>900</v>
      </c>
      <c r="E3567" s="13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19">
        <f t="shared" si="330"/>
        <v>130.55555555555557</v>
      </c>
      <c r="P3567" s="11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3.2" x14ac:dyDescent="0.3">
      <c r="A3568" s="7">
        <v>3566</v>
      </c>
      <c r="B3568" s="8" t="s">
        <v>3565</v>
      </c>
      <c r="C3568" s="8" t="s">
        <v>7676</v>
      </c>
      <c r="D3568" s="13">
        <v>2000</v>
      </c>
      <c r="E3568" s="13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19">
        <f t="shared" si="330"/>
        <v>104.75000000000001</v>
      </c>
      <c r="P3568" s="11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3.2" x14ac:dyDescent="0.3">
      <c r="A3569" s="7">
        <v>3567</v>
      </c>
      <c r="B3569" s="8" t="s">
        <v>3566</v>
      </c>
      <c r="C3569" s="8" t="s">
        <v>7677</v>
      </c>
      <c r="D3569" s="13">
        <v>1000</v>
      </c>
      <c r="E3569" s="13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19">
        <f t="shared" si="330"/>
        <v>108.80000000000001</v>
      </c>
      <c r="P3569" s="11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3.2" x14ac:dyDescent="0.3">
      <c r="A3570" s="7">
        <v>3568</v>
      </c>
      <c r="B3570" s="8" t="s">
        <v>3567</v>
      </c>
      <c r="C3570" s="8" t="s">
        <v>7678</v>
      </c>
      <c r="D3570" s="13">
        <v>1000</v>
      </c>
      <c r="E3570" s="13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19">
        <f t="shared" si="330"/>
        <v>111.00000000000001</v>
      </c>
      <c r="P3570" s="11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3.2" x14ac:dyDescent="0.3">
      <c r="A3571" s="7">
        <v>3569</v>
      </c>
      <c r="B3571" s="8" t="s">
        <v>3568</v>
      </c>
      <c r="C3571" s="8" t="s">
        <v>7679</v>
      </c>
      <c r="D3571" s="13">
        <v>5000</v>
      </c>
      <c r="E3571" s="13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19">
        <f t="shared" si="330"/>
        <v>100.47999999999999</v>
      </c>
      <c r="P3571" s="11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3.2" x14ac:dyDescent="0.3">
      <c r="A3572" s="7">
        <v>3570</v>
      </c>
      <c r="B3572" s="8" t="s">
        <v>3569</v>
      </c>
      <c r="C3572" s="8" t="s">
        <v>7680</v>
      </c>
      <c r="D3572" s="13">
        <v>2000</v>
      </c>
      <c r="E3572" s="13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19">
        <f t="shared" si="330"/>
        <v>114.35</v>
      </c>
      <c r="P3572" s="11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3.2" x14ac:dyDescent="0.3">
      <c r="A3573" s="7">
        <v>3571</v>
      </c>
      <c r="B3573" s="8" t="s">
        <v>3570</v>
      </c>
      <c r="C3573" s="8" t="s">
        <v>7681</v>
      </c>
      <c r="D3573" s="13">
        <v>1500</v>
      </c>
      <c r="E3573" s="13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19">
        <f t="shared" si="330"/>
        <v>122.06666666666666</v>
      </c>
      <c r="P3573" s="11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8.8" x14ac:dyDescent="0.3">
      <c r="A3574" s="7">
        <v>3572</v>
      </c>
      <c r="B3574" s="8" t="s">
        <v>3571</v>
      </c>
      <c r="C3574" s="8" t="s">
        <v>7682</v>
      </c>
      <c r="D3574" s="13">
        <v>500</v>
      </c>
      <c r="E3574" s="13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19">
        <f t="shared" si="330"/>
        <v>100</v>
      </c>
      <c r="P3574" s="11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28.8" x14ac:dyDescent="0.3">
      <c r="A3575" s="7">
        <v>3573</v>
      </c>
      <c r="B3575" s="8" t="s">
        <v>3572</v>
      </c>
      <c r="C3575" s="8" t="s">
        <v>7683</v>
      </c>
      <c r="D3575" s="13">
        <v>3000</v>
      </c>
      <c r="E3575" s="13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19">
        <f t="shared" si="330"/>
        <v>102.8</v>
      </c>
      <c r="P3575" s="11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3.2" x14ac:dyDescent="0.3">
      <c r="A3576" s="7">
        <v>3574</v>
      </c>
      <c r="B3576" s="8" t="s">
        <v>3573</v>
      </c>
      <c r="C3576" s="8" t="s">
        <v>7684</v>
      </c>
      <c r="D3576" s="13">
        <v>5800</v>
      </c>
      <c r="E3576" s="13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19">
        <f t="shared" si="330"/>
        <v>106.12068965517241</v>
      </c>
      <c r="P3576" s="11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3.2" x14ac:dyDescent="0.3">
      <c r="A3577" s="7">
        <v>3575</v>
      </c>
      <c r="B3577" s="8" t="s">
        <v>3574</v>
      </c>
      <c r="C3577" s="8" t="s">
        <v>7685</v>
      </c>
      <c r="D3577" s="13">
        <v>10000</v>
      </c>
      <c r="E3577" s="13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19">
        <f t="shared" si="330"/>
        <v>101.33000000000001</v>
      </c>
      <c r="P3577" s="11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3.2" x14ac:dyDescent="0.3">
      <c r="A3578" s="7">
        <v>3576</v>
      </c>
      <c r="B3578" s="8" t="s">
        <v>3575</v>
      </c>
      <c r="C3578" s="8" t="s">
        <v>7686</v>
      </c>
      <c r="D3578" s="13">
        <v>100</v>
      </c>
      <c r="E3578" s="13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19">
        <f t="shared" si="330"/>
        <v>100</v>
      </c>
      <c r="P3578" s="11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3.2" x14ac:dyDescent="0.3">
      <c r="A3579" s="7">
        <v>3577</v>
      </c>
      <c r="B3579" s="8" t="s">
        <v>3576</v>
      </c>
      <c r="C3579" s="8" t="s">
        <v>7687</v>
      </c>
      <c r="D3579" s="13">
        <v>600</v>
      </c>
      <c r="E3579" s="13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19">
        <f t="shared" si="330"/>
        <v>130</v>
      </c>
      <c r="P3579" s="11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3.2" x14ac:dyDescent="0.3">
      <c r="A3580" s="7">
        <v>3578</v>
      </c>
      <c r="B3580" s="8" t="s">
        <v>3577</v>
      </c>
      <c r="C3580" s="8" t="s">
        <v>7688</v>
      </c>
      <c r="D3580" s="13">
        <v>1500</v>
      </c>
      <c r="E3580" s="13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19">
        <f t="shared" si="330"/>
        <v>100.01333333333334</v>
      </c>
      <c r="P3580" s="11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3.2" x14ac:dyDescent="0.3">
      <c r="A3581" s="7">
        <v>3579</v>
      </c>
      <c r="B3581" s="8" t="s">
        <v>3578</v>
      </c>
      <c r="C3581" s="8" t="s">
        <v>7689</v>
      </c>
      <c r="D3581" s="13">
        <v>500</v>
      </c>
      <c r="E3581" s="13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19">
        <f t="shared" si="330"/>
        <v>100</v>
      </c>
      <c r="P3581" s="11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3.2" x14ac:dyDescent="0.3">
      <c r="A3582" s="7">
        <v>3580</v>
      </c>
      <c r="B3582" s="8" t="s">
        <v>3579</v>
      </c>
      <c r="C3582" s="8" t="s">
        <v>7690</v>
      </c>
      <c r="D3582" s="13">
        <v>900</v>
      </c>
      <c r="E3582" s="13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19">
        <f t="shared" si="330"/>
        <v>113.88888888888889</v>
      </c>
      <c r="P3582" s="11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3.2" x14ac:dyDescent="0.3">
      <c r="A3583" s="7">
        <v>3581</v>
      </c>
      <c r="B3583" s="8" t="s">
        <v>3580</v>
      </c>
      <c r="C3583" s="8" t="s">
        <v>7691</v>
      </c>
      <c r="D3583" s="13">
        <v>1500</v>
      </c>
      <c r="E3583" s="13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19">
        <f t="shared" si="330"/>
        <v>100</v>
      </c>
      <c r="P3583" s="11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3.2" x14ac:dyDescent="0.3">
      <c r="A3584" s="7">
        <v>3582</v>
      </c>
      <c r="B3584" s="8" t="s">
        <v>3581</v>
      </c>
      <c r="C3584" s="8" t="s">
        <v>7692</v>
      </c>
      <c r="D3584" s="13">
        <v>1000</v>
      </c>
      <c r="E3584" s="13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19">
        <f t="shared" si="330"/>
        <v>287</v>
      </c>
      <c r="P3584" s="11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3.2" x14ac:dyDescent="0.3">
      <c r="A3585" s="7">
        <v>3583</v>
      </c>
      <c r="B3585" s="8" t="s">
        <v>3582</v>
      </c>
      <c r="C3585" s="8" t="s">
        <v>7693</v>
      </c>
      <c r="D3585" s="13">
        <v>3000</v>
      </c>
      <c r="E3585" s="13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19">
        <f t="shared" si="330"/>
        <v>108.5</v>
      </c>
      <c r="P3585" s="11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86.4" x14ac:dyDescent="0.3">
      <c r="A3586" s="7">
        <v>3584</v>
      </c>
      <c r="B3586" s="8" t="s">
        <v>3583</v>
      </c>
      <c r="C3586" s="8" t="s">
        <v>7694</v>
      </c>
      <c r="D3586" s="13">
        <v>3000</v>
      </c>
      <c r="E3586" s="13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19">
        <f t="shared" si="330"/>
        <v>115.5</v>
      </c>
      <c r="P3586" s="11">
        <f t="shared" si="331"/>
        <v>30.9375</v>
      </c>
      <c r="Q3586" s="7" t="str">
        <f t="shared" si="332"/>
        <v>theater</v>
      </c>
      <c r="R3586" s="7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3.2" x14ac:dyDescent="0.3">
      <c r="A3587" s="7">
        <v>3585</v>
      </c>
      <c r="B3587" s="8" t="s">
        <v>3584</v>
      </c>
      <c r="C3587" s="8" t="s">
        <v>7695</v>
      </c>
      <c r="D3587" s="13">
        <v>3400</v>
      </c>
      <c r="E3587" s="13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19">
        <f t="shared" ref="O3587:O3650" si="336">E3587/D3587*100</f>
        <v>119.11764705882352</v>
      </c>
      <c r="P3587" s="11">
        <f t="shared" ref="P3587:P3650" si="337">E3587/L3587</f>
        <v>176.08695652173913</v>
      </c>
      <c r="Q3587" s="7" t="str">
        <f t="shared" ref="Q3587:Q3650" si="338">LEFT(N3587, SEARCH("/",N3587,1)-1)</f>
        <v>theater</v>
      </c>
      <c r="R3587" s="7" t="str">
        <f t="shared" ref="R3587:R3650" si="339">RIGHT(N3587,LEN(N3587)-SEARCH("/",N3587,1))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x14ac:dyDescent="0.3">
      <c r="A3588" s="7">
        <v>3586</v>
      </c>
      <c r="B3588" s="8" t="s">
        <v>3585</v>
      </c>
      <c r="C3588" s="8" t="s">
        <v>7696</v>
      </c>
      <c r="D3588" s="13">
        <v>7500</v>
      </c>
      <c r="E3588" s="13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19">
        <f t="shared" si="336"/>
        <v>109.42666666666668</v>
      </c>
      <c r="P3588" s="11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3.2" x14ac:dyDescent="0.3">
      <c r="A3589" s="7">
        <v>3587</v>
      </c>
      <c r="B3589" s="8" t="s">
        <v>3586</v>
      </c>
      <c r="C3589" s="8" t="s">
        <v>7697</v>
      </c>
      <c r="D3589" s="13">
        <v>500</v>
      </c>
      <c r="E3589" s="13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19">
        <f t="shared" si="336"/>
        <v>126.6</v>
      </c>
      <c r="P3589" s="11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3.2" x14ac:dyDescent="0.3">
      <c r="A3590" s="7">
        <v>3588</v>
      </c>
      <c r="B3590" s="8" t="s">
        <v>3587</v>
      </c>
      <c r="C3590" s="8" t="s">
        <v>7698</v>
      </c>
      <c r="D3590" s="13">
        <v>200</v>
      </c>
      <c r="E3590" s="13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19">
        <f t="shared" si="336"/>
        <v>100.49999999999999</v>
      </c>
      <c r="P3590" s="11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3.2" x14ac:dyDescent="0.3">
      <c r="A3591" s="7">
        <v>3589</v>
      </c>
      <c r="B3591" s="8" t="s">
        <v>3588</v>
      </c>
      <c r="C3591" s="8" t="s">
        <v>7699</v>
      </c>
      <c r="D3591" s="13">
        <v>4000</v>
      </c>
      <c r="E3591" s="13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19">
        <f t="shared" si="336"/>
        <v>127.49999999999999</v>
      </c>
      <c r="P3591" s="11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3.2" x14ac:dyDescent="0.3">
      <c r="A3592" s="7">
        <v>3590</v>
      </c>
      <c r="B3592" s="8" t="s">
        <v>3589</v>
      </c>
      <c r="C3592" s="8" t="s">
        <v>7700</v>
      </c>
      <c r="D3592" s="13">
        <v>5000</v>
      </c>
      <c r="E3592" s="13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19">
        <f t="shared" si="336"/>
        <v>100.05999999999999</v>
      </c>
      <c r="P3592" s="11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3.2" x14ac:dyDescent="0.3">
      <c r="A3593" s="7">
        <v>3591</v>
      </c>
      <c r="B3593" s="8" t="s">
        <v>3590</v>
      </c>
      <c r="C3593" s="8" t="s">
        <v>7701</v>
      </c>
      <c r="D3593" s="13">
        <v>700</v>
      </c>
      <c r="E3593" s="13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19">
        <f t="shared" si="336"/>
        <v>175</v>
      </c>
      <c r="P3593" s="11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3.2" x14ac:dyDescent="0.3">
      <c r="A3594" s="7">
        <v>3592</v>
      </c>
      <c r="B3594" s="8" t="s">
        <v>3591</v>
      </c>
      <c r="C3594" s="8" t="s">
        <v>7702</v>
      </c>
      <c r="D3594" s="13">
        <v>2000</v>
      </c>
      <c r="E3594" s="13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19">
        <f t="shared" si="336"/>
        <v>127.25</v>
      </c>
      <c r="P3594" s="11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3.2" x14ac:dyDescent="0.3">
      <c r="A3595" s="7">
        <v>3593</v>
      </c>
      <c r="B3595" s="8" t="s">
        <v>3592</v>
      </c>
      <c r="C3595" s="8" t="s">
        <v>7703</v>
      </c>
      <c r="D3595" s="13">
        <v>3000</v>
      </c>
      <c r="E3595" s="13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19">
        <f t="shared" si="336"/>
        <v>110.63333333333334</v>
      </c>
      <c r="P3595" s="11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3.2" x14ac:dyDescent="0.3">
      <c r="A3596" s="7">
        <v>3594</v>
      </c>
      <c r="B3596" s="8" t="s">
        <v>3593</v>
      </c>
      <c r="C3596" s="8" t="s">
        <v>7704</v>
      </c>
      <c r="D3596" s="13">
        <v>1600</v>
      </c>
      <c r="E3596" s="13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19">
        <f t="shared" si="336"/>
        <v>125.93749999999999</v>
      </c>
      <c r="P3596" s="11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28.8" x14ac:dyDescent="0.3">
      <c r="A3597" s="7">
        <v>3595</v>
      </c>
      <c r="B3597" s="8" t="s">
        <v>3594</v>
      </c>
      <c r="C3597" s="8" t="s">
        <v>7705</v>
      </c>
      <c r="D3597" s="13">
        <v>2600</v>
      </c>
      <c r="E3597" s="13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19">
        <f t="shared" si="336"/>
        <v>118.5</v>
      </c>
      <c r="P3597" s="11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3.2" x14ac:dyDescent="0.3">
      <c r="A3598" s="7">
        <v>3596</v>
      </c>
      <c r="B3598" s="8" t="s">
        <v>3595</v>
      </c>
      <c r="C3598" s="8" t="s">
        <v>7706</v>
      </c>
      <c r="D3598" s="13">
        <v>1100</v>
      </c>
      <c r="E3598" s="13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19">
        <f t="shared" si="336"/>
        <v>107.72727272727273</v>
      </c>
      <c r="P3598" s="11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28.8" x14ac:dyDescent="0.3">
      <c r="A3599" s="7">
        <v>3597</v>
      </c>
      <c r="B3599" s="8" t="s">
        <v>3596</v>
      </c>
      <c r="C3599" s="8" t="s">
        <v>7707</v>
      </c>
      <c r="D3599" s="13">
        <v>2500</v>
      </c>
      <c r="E3599" s="13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19">
        <f t="shared" si="336"/>
        <v>102.60000000000001</v>
      </c>
      <c r="P3599" s="11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3.2" x14ac:dyDescent="0.3">
      <c r="A3600" s="7">
        <v>3598</v>
      </c>
      <c r="B3600" s="8" t="s">
        <v>3597</v>
      </c>
      <c r="C3600" s="8" t="s">
        <v>7708</v>
      </c>
      <c r="D3600" s="13">
        <v>1000</v>
      </c>
      <c r="E3600" s="13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19">
        <f t="shared" si="336"/>
        <v>110.1</v>
      </c>
      <c r="P3600" s="11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3.2" x14ac:dyDescent="0.3">
      <c r="A3601" s="7">
        <v>3599</v>
      </c>
      <c r="B3601" s="8" t="s">
        <v>3598</v>
      </c>
      <c r="C3601" s="8" t="s">
        <v>7709</v>
      </c>
      <c r="D3601" s="13">
        <v>500</v>
      </c>
      <c r="E3601" s="13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19">
        <f t="shared" si="336"/>
        <v>202</v>
      </c>
      <c r="P3601" s="11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28.8" x14ac:dyDescent="0.3">
      <c r="A3602" s="7">
        <v>3600</v>
      </c>
      <c r="B3602" s="8" t="s">
        <v>3599</v>
      </c>
      <c r="C3602" s="8" t="s">
        <v>7710</v>
      </c>
      <c r="D3602" s="13">
        <v>10</v>
      </c>
      <c r="E3602" s="13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19">
        <f t="shared" si="336"/>
        <v>130</v>
      </c>
      <c r="P3602" s="11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3.2" x14ac:dyDescent="0.3">
      <c r="A3603" s="7">
        <v>3601</v>
      </c>
      <c r="B3603" s="8" t="s">
        <v>3600</v>
      </c>
      <c r="C3603" s="8" t="s">
        <v>7711</v>
      </c>
      <c r="D3603" s="13">
        <v>2000</v>
      </c>
      <c r="E3603" s="13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19">
        <f t="shared" si="336"/>
        <v>104.35000000000001</v>
      </c>
      <c r="P3603" s="11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43.2" x14ac:dyDescent="0.3">
      <c r="A3604" s="7">
        <v>3602</v>
      </c>
      <c r="B3604" s="8" t="s">
        <v>3601</v>
      </c>
      <c r="C3604" s="8" t="s">
        <v>7712</v>
      </c>
      <c r="D3604" s="13">
        <v>4000</v>
      </c>
      <c r="E3604" s="13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19">
        <f t="shared" si="336"/>
        <v>100.05</v>
      </c>
      <c r="P3604" s="11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3.2" x14ac:dyDescent="0.3">
      <c r="A3605" s="7">
        <v>3603</v>
      </c>
      <c r="B3605" s="8" t="s">
        <v>3602</v>
      </c>
      <c r="C3605" s="8" t="s">
        <v>7713</v>
      </c>
      <c r="D3605" s="13">
        <v>1500</v>
      </c>
      <c r="E3605" s="13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19">
        <f t="shared" si="336"/>
        <v>170.66666666666669</v>
      </c>
      <c r="P3605" s="11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3.2" x14ac:dyDescent="0.3">
      <c r="A3606" s="7">
        <v>3604</v>
      </c>
      <c r="B3606" s="8" t="s">
        <v>3603</v>
      </c>
      <c r="C3606" s="8" t="s">
        <v>7714</v>
      </c>
      <c r="D3606" s="13">
        <v>3000</v>
      </c>
      <c r="E3606" s="13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19">
        <f t="shared" si="336"/>
        <v>112.83333333333334</v>
      </c>
      <c r="P3606" s="11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43.2" x14ac:dyDescent="0.3">
      <c r="A3607" s="7">
        <v>3605</v>
      </c>
      <c r="B3607" s="8" t="s">
        <v>3604</v>
      </c>
      <c r="C3607" s="8" t="s">
        <v>7715</v>
      </c>
      <c r="D3607" s="13">
        <v>250</v>
      </c>
      <c r="E3607" s="13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19">
        <f t="shared" si="336"/>
        <v>184</v>
      </c>
      <c r="P3607" s="11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3.2" x14ac:dyDescent="0.3">
      <c r="A3608" s="7">
        <v>3606</v>
      </c>
      <c r="B3608" s="8" t="s">
        <v>3605</v>
      </c>
      <c r="C3608" s="8" t="s">
        <v>7716</v>
      </c>
      <c r="D3608" s="13">
        <v>3000</v>
      </c>
      <c r="E3608" s="13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19">
        <f t="shared" si="336"/>
        <v>130.26666666666665</v>
      </c>
      <c r="P3608" s="11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28.8" x14ac:dyDescent="0.3">
      <c r="A3609" s="7">
        <v>3607</v>
      </c>
      <c r="B3609" s="8" t="s">
        <v>3606</v>
      </c>
      <c r="C3609" s="8" t="s">
        <v>7717</v>
      </c>
      <c r="D3609" s="13">
        <v>550</v>
      </c>
      <c r="E3609" s="13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19">
        <f t="shared" si="336"/>
        <v>105.45454545454544</v>
      </c>
      <c r="P3609" s="11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3.2" x14ac:dyDescent="0.3">
      <c r="A3610" s="7">
        <v>3608</v>
      </c>
      <c r="B3610" s="8" t="s">
        <v>3607</v>
      </c>
      <c r="C3610" s="8" t="s">
        <v>7718</v>
      </c>
      <c r="D3610" s="13">
        <v>800</v>
      </c>
      <c r="E3610" s="13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19">
        <f t="shared" si="336"/>
        <v>100</v>
      </c>
      <c r="P3610" s="11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3.2" x14ac:dyDescent="0.3">
      <c r="A3611" s="7">
        <v>3609</v>
      </c>
      <c r="B3611" s="8" t="s">
        <v>3608</v>
      </c>
      <c r="C3611" s="8" t="s">
        <v>7719</v>
      </c>
      <c r="D3611" s="13">
        <v>1960</v>
      </c>
      <c r="E3611" s="13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19">
        <f t="shared" si="336"/>
        <v>153.31632653061226</v>
      </c>
      <c r="P3611" s="11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3.2" x14ac:dyDescent="0.3">
      <c r="A3612" s="7">
        <v>3610</v>
      </c>
      <c r="B3612" s="8" t="s">
        <v>3609</v>
      </c>
      <c r="C3612" s="8" t="s">
        <v>7720</v>
      </c>
      <c r="D3612" s="13">
        <v>1000</v>
      </c>
      <c r="E3612" s="13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19">
        <f t="shared" si="336"/>
        <v>162.30000000000001</v>
      </c>
      <c r="P3612" s="11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3.2" x14ac:dyDescent="0.3">
      <c r="A3613" s="7">
        <v>3611</v>
      </c>
      <c r="B3613" s="8" t="s">
        <v>3610</v>
      </c>
      <c r="C3613" s="8" t="s">
        <v>7721</v>
      </c>
      <c r="D3613" s="13">
        <v>2500</v>
      </c>
      <c r="E3613" s="13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19">
        <f t="shared" si="336"/>
        <v>136</v>
      </c>
      <c r="P3613" s="11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3.2" x14ac:dyDescent="0.3">
      <c r="A3614" s="7">
        <v>3612</v>
      </c>
      <c r="B3614" s="8" t="s">
        <v>3611</v>
      </c>
      <c r="C3614" s="8" t="s">
        <v>7722</v>
      </c>
      <c r="D3614" s="13">
        <v>5000</v>
      </c>
      <c r="E3614" s="13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19">
        <f t="shared" si="336"/>
        <v>144.4</v>
      </c>
      <c r="P3614" s="11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28.8" x14ac:dyDescent="0.3">
      <c r="A3615" s="7">
        <v>3613</v>
      </c>
      <c r="B3615" s="8" t="s">
        <v>3612</v>
      </c>
      <c r="C3615" s="8" t="s">
        <v>7723</v>
      </c>
      <c r="D3615" s="13">
        <v>1250</v>
      </c>
      <c r="E3615" s="13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19">
        <f t="shared" si="336"/>
        <v>100</v>
      </c>
      <c r="P3615" s="11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3.2" x14ac:dyDescent="0.3">
      <c r="A3616" s="7">
        <v>3614</v>
      </c>
      <c r="B3616" s="8" t="s">
        <v>3439</v>
      </c>
      <c r="C3616" s="8" t="s">
        <v>7724</v>
      </c>
      <c r="D3616" s="13">
        <v>2500</v>
      </c>
      <c r="E3616" s="13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19">
        <f t="shared" si="336"/>
        <v>100.8</v>
      </c>
      <c r="P3616" s="11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3.2" x14ac:dyDescent="0.3">
      <c r="A3617" s="7">
        <v>3615</v>
      </c>
      <c r="B3617" s="8" t="s">
        <v>3613</v>
      </c>
      <c r="C3617" s="8" t="s">
        <v>7725</v>
      </c>
      <c r="D3617" s="13">
        <v>2500</v>
      </c>
      <c r="E3617" s="13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19">
        <f t="shared" si="336"/>
        <v>106.80000000000001</v>
      </c>
      <c r="P3617" s="11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3.2" x14ac:dyDescent="0.3">
      <c r="A3618" s="7">
        <v>3616</v>
      </c>
      <c r="B3618" s="8" t="s">
        <v>3614</v>
      </c>
      <c r="C3618" s="8" t="s">
        <v>7726</v>
      </c>
      <c r="D3618" s="13">
        <v>2500</v>
      </c>
      <c r="E3618" s="13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19">
        <f t="shared" si="336"/>
        <v>124.8</v>
      </c>
      <c r="P3618" s="11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3.2" x14ac:dyDescent="0.3">
      <c r="A3619" s="7">
        <v>3617</v>
      </c>
      <c r="B3619" s="8" t="s">
        <v>3615</v>
      </c>
      <c r="C3619" s="8" t="s">
        <v>7727</v>
      </c>
      <c r="D3619" s="13">
        <v>740</v>
      </c>
      <c r="E3619" s="13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19">
        <f t="shared" si="336"/>
        <v>118.91891891891892</v>
      </c>
      <c r="P3619" s="11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3.2" x14ac:dyDescent="0.3">
      <c r="A3620" s="7">
        <v>3618</v>
      </c>
      <c r="B3620" s="8" t="s">
        <v>3616</v>
      </c>
      <c r="C3620" s="8" t="s">
        <v>7728</v>
      </c>
      <c r="D3620" s="13">
        <v>2000</v>
      </c>
      <c r="E3620" s="13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19">
        <f t="shared" si="336"/>
        <v>101</v>
      </c>
      <c r="P3620" s="11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3.2" x14ac:dyDescent="0.3">
      <c r="A3621" s="7">
        <v>3619</v>
      </c>
      <c r="B3621" s="8" t="s">
        <v>3617</v>
      </c>
      <c r="C3621" s="8" t="s">
        <v>7729</v>
      </c>
      <c r="D3621" s="13">
        <v>1000</v>
      </c>
      <c r="E3621" s="13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19">
        <f t="shared" si="336"/>
        <v>112.99999999999999</v>
      </c>
      <c r="P3621" s="11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3.2" x14ac:dyDescent="0.3">
      <c r="A3622" s="7">
        <v>3620</v>
      </c>
      <c r="B3622" s="8" t="s">
        <v>3618</v>
      </c>
      <c r="C3622" s="8" t="s">
        <v>7730</v>
      </c>
      <c r="D3622" s="13">
        <v>10500</v>
      </c>
      <c r="E3622" s="13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19">
        <f t="shared" si="336"/>
        <v>105.19047619047619</v>
      </c>
      <c r="P3622" s="11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3.2" x14ac:dyDescent="0.3">
      <c r="A3623" s="7">
        <v>3621</v>
      </c>
      <c r="B3623" s="8" t="s">
        <v>3619</v>
      </c>
      <c r="C3623" s="8" t="s">
        <v>7731</v>
      </c>
      <c r="D3623" s="13">
        <v>3000</v>
      </c>
      <c r="E3623" s="13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19">
        <f t="shared" si="336"/>
        <v>109.73333333333332</v>
      </c>
      <c r="P3623" s="11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28.8" x14ac:dyDescent="0.3">
      <c r="A3624" s="7">
        <v>3622</v>
      </c>
      <c r="B3624" s="8" t="s">
        <v>3620</v>
      </c>
      <c r="C3624" s="8" t="s">
        <v>7732</v>
      </c>
      <c r="D3624" s="13">
        <v>1000</v>
      </c>
      <c r="E3624" s="13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19">
        <f t="shared" si="336"/>
        <v>100.099</v>
      </c>
      <c r="P3624" s="11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28.8" x14ac:dyDescent="0.3">
      <c r="A3625" s="7">
        <v>3623</v>
      </c>
      <c r="B3625" s="8" t="s">
        <v>3621</v>
      </c>
      <c r="C3625" s="8" t="s">
        <v>7733</v>
      </c>
      <c r="D3625" s="13">
        <v>2500</v>
      </c>
      <c r="E3625" s="13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19">
        <f t="shared" si="336"/>
        <v>120</v>
      </c>
      <c r="P3625" s="11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2" x14ac:dyDescent="0.3">
      <c r="A3626" s="7">
        <v>3624</v>
      </c>
      <c r="B3626" s="8" t="s">
        <v>3622</v>
      </c>
      <c r="C3626" s="8" t="s">
        <v>7734</v>
      </c>
      <c r="D3626" s="13">
        <v>3000</v>
      </c>
      <c r="E3626" s="13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19">
        <f t="shared" si="336"/>
        <v>104.93333333333332</v>
      </c>
      <c r="P3626" s="11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43.2" x14ac:dyDescent="0.3">
      <c r="A3627" s="7">
        <v>3625</v>
      </c>
      <c r="B3627" s="8" t="s">
        <v>3623</v>
      </c>
      <c r="C3627" s="8" t="s">
        <v>7735</v>
      </c>
      <c r="D3627" s="13">
        <v>3000</v>
      </c>
      <c r="E3627" s="13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19">
        <f t="shared" si="336"/>
        <v>102.66666666666666</v>
      </c>
      <c r="P3627" s="11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3.2" x14ac:dyDescent="0.3">
      <c r="A3628" s="7">
        <v>3626</v>
      </c>
      <c r="B3628" s="8" t="s">
        <v>3624</v>
      </c>
      <c r="C3628" s="8" t="s">
        <v>7736</v>
      </c>
      <c r="D3628" s="13">
        <v>4000</v>
      </c>
      <c r="E3628" s="13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19">
        <f t="shared" si="336"/>
        <v>101.82500000000002</v>
      </c>
      <c r="P3628" s="11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3.2" x14ac:dyDescent="0.3">
      <c r="A3629" s="7">
        <v>3627</v>
      </c>
      <c r="B3629" s="8" t="s">
        <v>3625</v>
      </c>
      <c r="C3629" s="8" t="s">
        <v>7737</v>
      </c>
      <c r="D3629" s="13">
        <v>2000</v>
      </c>
      <c r="E3629" s="13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19">
        <f t="shared" si="336"/>
        <v>100</v>
      </c>
      <c r="P3629" s="11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3.2" x14ac:dyDescent="0.3">
      <c r="A3630" s="7">
        <v>3628</v>
      </c>
      <c r="B3630" s="8" t="s">
        <v>3626</v>
      </c>
      <c r="C3630" s="8" t="s">
        <v>7738</v>
      </c>
      <c r="D3630" s="13">
        <v>100000</v>
      </c>
      <c r="E3630" s="13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19">
        <f t="shared" si="336"/>
        <v>0</v>
      </c>
      <c r="P3630" s="11" t="e">
        <f t="shared" si="337"/>
        <v>#DIV/0!</v>
      </c>
      <c r="Q3630" s="7" t="str">
        <f t="shared" si="338"/>
        <v>theater</v>
      </c>
      <c r="R3630" s="7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43.2" x14ac:dyDescent="0.3">
      <c r="A3631" s="7">
        <v>3629</v>
      </c>
      <c r="B3631" s="8" t="s">
        <v>3627</v>
      </c>
      <c r="C3631" s="8" t="s">
        <v>7739</v>
      </c>
      <c r="D3631" s="13">
        <v>1000000</v>
      </c>
      <c r="E3631" s="13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19">
        <f t="shared" si="336"/>
        <v>1.9999999999999998E-4</v>
      </c>
      <c r="P3631" s="11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3.2" x14ac:dyDescent="0.3">
      <c r="A3632" s="7">
        <v>3630</v>
      </c>
      <c r="B3632" s="8" t="s">
        <v>3628</v>
      </c>
      <c r="C3632" s="8" t="s">
        <v>7740</v>
      </c>
      <c r="D3632" s="13">
        <v>3000</v>
      </c>
      <c r="E3632" s="13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19">
        <f t="shared" si="336"/>
        <v>3.3333333333333333E-2</v>
      </c>
      <c r="P3632" s="11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43.2" x14ac:dyDescent="0.3">
      <c r="A3633" s="7">
        <v>3631</v>
      </c>
      <c r="B3633" s="8" t="s">
        <v>3629</v>
      </c>
      <c r="C3633" s="8" t="s">
        <v>7741</v>
      </c>
      <c r="D3633" s="13">
        <v>17100</v>
      </c>
      <c r="E3633" s="13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19">
        <f t="shared" si="336"/>
        <v>51.023391812865491</v>
      </c>
      <c r="P3633" s="11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3.2" x14ac:dyDescent="0.3">
      <c r="A3634" s="7">
        <v>3632</v>
      </c>
      <c r="B3634" s="8" t="s">
        <v>3630</v>
      </c>
      <c r="C3634" s="8" t="s">
        <v>7742</v>
      </c>
      <c r="D3634" s="13">
        <v>500</v>
      </c>
      <c r="E3634" s="13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19">
        <f t="shared" si="336"/>
        <v>20</v>
      </c>
      <c r="P3634" s="11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3.2" x14ac:dyDescent="0.3">
      <c r="A3635" s="7">
        <v>3633</v>
      </c>
      <c r="B3635" s="8" t="s">
        <v>3631</v>
      </c>
      <c r="C3635" s="8" t="s">
        <v>7743</v>
      </c>
      <c r="D3635" s="13">
        <v>5000</v>
      </c>
      <c r="E3635" s="13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19">
        <f t="shared" si="336"/>
        <v>35.24</v>
      </c>
      <c r="P3635" s="11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3.2" x14ac:dyDescent="0.3">
      <c r="A3636" s="7">
        <v>3634</v>
      </c>
      <c r="B3636" s="8" t="s">
        <v>3632</v>
      </c>
      <c r="C3636" s="8" t="s">
        <v>7744</v>
      </c>
      <c r="D3636" s="13">
        <v>75000</v>
      </c>
      <c r="E3636" s="13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19">
        <f t="shared" si="336"/>
        <v>4.246666666666667</v>
      </c>
      <c r="P3636" s="11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28.8" x14ac:dyDescent="0.3">
      <c r="A3637" s="7">
        <v>3635</v>
      </c>
      <c r="B3637" s="8" t="s">
        <v>3633</v>
      </c>
      <c r="C3637" s="8" t="s">
        <v>7745</v>
      </c>
      <c r="D3637" s="13">
        <v>3500</v>
      </c>
      <c r="E3637" s="13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19">
        <f t="shared" si="336"/>
        <v>36.457142857142856</v>
      </c>
      <c r="P3637" s="11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3.2" x14ac:dyDescent="0.3">
      <c r="A3638" s="7">
        <v>3636</v>
      </c>
      <c r="B3638" s="8" t="s">
        <v>3634</v>
      </c>
      <c r="C3638" s="8" t="s">
        <v>7746</v>
      </c>
      <c r="D3638" s="13">
        <v>150000</v>
      </c>
      <c r="E3638" s="13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19">
        <f t="shared" si="336"/>
        <v>0</v>
      </c>
      <c r="P3638" s="11" t="e">
        <f t="shared" si="337"/>
        <v>#DIV/0!</v>
      </c>
      <c r="Q3638" s="7" t="str">
        <f t="shared" si="338"/>
        <v>theater</v>
      </c>
      <c r="R3638" s="7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43.2" x14ac:dyDescent="0.3">
      <c r="A3639" s="7">
        <v>3637</v>
      </c>
      <c r="B3639" s="8" t="s">
        <v>3635</v>
      </c>
      <c r="C3639" s="8" t="s">
        <v>7747</v>
      </c>
      <c r="D3639" s="13">
        <v>3000</v>
      </c>
      <c r="E3639" s="13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19">
        <f t="shared" si="336"/>
        <v>30.866666666666664</v>
      </c>
      <c r="P3639" s="11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28.8" x14ac:dyDescent="0.3">
      <c r="A3640" s="7">
        <v>3638</v>
      </c>
      <c r="B3640" s="8" t="s">
        <v>3636</v>
      </c>
      <c r="C3640" s="8" t="s">
        <v>7748</v>
      </c>
      <c r="D3640" s="13">
        <v>3300</v>
      </c>
      <c r="E3640" s="13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19">
        <f t="shared" si="336"/>
        <v>6.5454545454545459</v>
      </c>
      <c r="P3640" s="11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3.2" x14ac:dyDescent="0.3">
      <c r="A3641" s="7">
        <v>3639</v>
      </c>
      <c r="B3641" s="8" t="s">
        <v>3637</v>
      </c>
      <c r="C3641" s="8" t="s">
        <v>7749</v>
      </c>
      <c r="D3641" s="13">
        <v>25000</v>
      </c>
      <c r="E3641" s="13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19">
        <f t="shared" si="336"/>
        <v>4.0000000000000001E-3</v>
      </c>
      <c r="P3641" s="11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2" x14ac:dyDescent="0.3">
      <c r="A3642" s="7">
        <v>3640</v>
      </c>
      <c r="B3642" s="8" t="s">
        <v>3638</v>
      </c>
      <c r="C3642" s="8" t="s">
        <v>7750</v>
      </c>
      <c r="D3642" s="13">
        <v>1000</v>
      </c>
      <c r="E3642" s="13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19">
        <f t="shared" si="336"/>
        <v>5.5</v>
      </c>
      <c r="P3642" s="11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3.2" x14ac:dyDescent="0.3">
      <c r="A3643" s="7">
        <v>3641</v>
      </c>
      <c r="B3643" s="8" t="s">
        <v>3639</v>
      </c>
      <c r="C3643" s="8" t="s">
        <v>7751</v>
      </c>
      <c r="D3643" s="13">
        <v>3000</v>
      </c>
      <c r="E3643" s="13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19">
        <f t="shared" si="336"/>
        <v>0</v>
      </c>
      <c r="P3643" s="11" t="e">
        <f t="shared" si="337"/>
        <v>#DIV/0!</v>
      </c>
      <c r="Q3643" s="7" t="str">
        <f t="shared" si="338"/>
        <v>theater</v>
      </c>
      <c r="R3643" s="7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57.6" x14ac:dyDescent="0.3">
      <c r="A3644" s="7">
        <v>3642</v>
      </c>
      <c r="B3644" s="8" t="s">
        <v>3640</v>
      </c>
      <c r="C3644" s="8" t="s">
        <v>7752</v>
      </c>
      <c r="D3644" s="13">
        <v>700</v>
      </c>
      <c r="E3644" s="13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19">
        <f t="shared" si="336"/>
        <v>2.1428571428571428</v>
      </c>
      <c r="P3644" s="11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3.2" x14ac:dyDescent="0.3">
      <c r="A3645" s="7">
        <v>3643</v>
      </c>
      <c r="B3645" s="8" t="s">
        <v>3641</v>
      </c>
      <c r="C3645" s="8" t="s">
        <v>7753</v>
      </c>
      <c r="D3645" s="13">
        <v>25000</v>
      </c>
      <c r="E3645" s="13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19">
        <f t="shared" si="336"/>
        <v>0</v>
      </c>
      <c r="P3645" s="11" t="e">
        <f t="shared" si="337"/>
        <v>#DIV/0!</v>
      </c>
      <c r="Q3645" s="7" t="str">
        <f t="shared" si="338"/>
        <v>theater</v>
      </c>
      <c r="R3645" s="7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3.2" x14ac:dyDescent="0.3">
      <c r="A3646" s="7">
        <v>3644</v>
      </c>
      <c r="B3646" s="8" t="s">
        <v>3642</v>
      </c>
      <c r="C3646" s="8" t="s">
        <v>7754</v>
      </c>
      <c r="D3646" s="13">
        <v>5000</v>
      </c>
      <c r="E3646" s="13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19">
        <f t="shared" si="336"/>
        <v>16.420000000000002</v>
      </c>
      <c r="P3646" s="11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3.2" x14ac:dyDescent="0.3">
      <c r="A3647" s="7">
        <v>3645</v>
      </c>
      <c r="B3647" s="8" t="s">
        <v>3643</v>
      </c>
      <c r="C3647" s="8" t="s">
        <v>7755</v>
      </c>
      <c r="D3647" s="13">
        <v>1000</v>
      </c>
      <c r="E3647" s="13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19">
        <f t="shared" si="336"/>
        <v>0.1</v>
      </c>
      <c r="P3647" s="11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3.2" x14ac:dyDescent="0.3">
      <c r="A3648" s="7">
        <v>3646</v>
      </c>
      <c r="B3648" s="8" t="s">
        <v>3644</v>
      </c>
      <c r="C3648" s="8" t="s">
        <v>7756</v>
      </c>
      <c r="D3648" s="13">
        <v>10000</v>
      </c>
      <c r="E3648" s="13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19">
        <f t="shared" si="336"/>
        <v>4.8099999999999996</v>
      </c>
      <c r="P3648" s="11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3.2" x14ac:dyDescent="0.3">
      <c r="A3649" s="7">
        <v>3647</v>
      </c>
      <c r="B3649" s="8" t="s">
        <v>3645</v>
      </c>
      <c r="C3649" s="8" t="s">
        <v>7757</v>
      </c>
      <c r="D3649" s="13">
        <v>500</v>
      </c>
      <c r="E3649" s="13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19">
        <f t="shared" si="336"/>
        <v>6</v>
      </c>
      <c r="P3649" s="11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28.8" x14ac:dyDescent="0.3">
      <c r="A3650" s="7">
        <v>3648</v>
      </c>
      <c r="B3650" s="8" t="s">
        <v>3646</v>
      </c>
      <c r="C3650" s="8" t="s">
        <v>7758</v>
      </c>
      <c r="D3650" s="13">
        <v>40000</v>
      </c>
      <c r="E3650" s="13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19">
        <f t="shared" si="336"/>
        <v>100.38249999999999</v>
      </c>
      <c r="P3650" s="11">
        <f t="shared" si="337"/>
        <v>550.04109589041093</v>
      </c>
      <c r="Q3650" s="7" t="str">
        <f t="shared" si="338"/>
        <v>theater</v>
      </c>
      <c r="R3650" s="7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3.2" x14ac:dyDescent="0.3">
      <c r="A3651" s="7">
        <v>3649</v>
      </c>
      <c r="B3651" s="8" t="s">
        <v>3647</v>
      </c>
      <c r="C3651" s="8" t="s">
        <v>7759</v>
      </c>
      <c r="D3651" s="13">
        <v>750</v>
      </c>
      <c r="E3651" s="13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19">
        <f t="shared" ref="O3651:O3714" si="342">E3651/D3651*100</f>
        <v>104</v>
      </c>
      <c r="P3651" s="11">
        <f t="shared" ref="P3651:P3714" si="343">E3651/L3651</f>
        <v>97.5</v>
      </c>
      <c r="Q3651" s="7" t="str">
        <f t="shared" ref="Q3651:Q3714" si="344">LEFT(N3651, SEARCH("/",N3651,1)-1)</f>
        <v>theater</v>
      </c>
      <c r="R3651" s="7" t="str">
        <f t="shared" ref="R3651:R3714" si="345">RIGHT(N3651,LEN(N3651)-SEARCH("/",N3651,1))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3.2" x14ac:dyDescent="0.3">
      <c r="A3652" s="7">
        <v>3650</v>
      </c>
      <c r="B3652" s="8" t="s">
        <v>3648</v>
      </c>
      <c r="C3652" s="8" t="s">
        <v>7760</v>
      </c>
      <c r="D3652" s="13">
        <v>500</v>
      </c>
      <c r="E3652" s="13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19">
        <f t="shared" si="342"/>
        <v>100</v>
      </c>
      <c r="P3652" s="11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28.8" x14ac:dyDescent="0.3">
      <c r="A3653" s="7">
        <v>3651</v>
      </c>
      <c r="B3653" s="8" t="s">
        <v>3649</v>
      </c>
      <c r="C3653" s="8" t="s">
        <v>7761</v>
      </c>
      <c r="D3653" s="13">
        <v>500</v>
      </c>
      <c r="E3653" s="13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19">
        <f t="shared" si="342"/>
        <v>104</v>
      </c>
      <c r="P3653" s="11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3.2" x14ac:dyDescent="0.3">
      <c r="A3654" s="7">
        <v>3652</v>
      </c>
      <c r="B3654" s="8" t="s">
        <v>2867</v>
      </c>
      <c r="C3654" s="8" t="s">
        <v>7762</v>
      </c>
      <c r="D3654" s="13">
        <v>300</v>
      </c>
      <c r="E3654" s="13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19">
        <f t="shared" si="342"/>
        <v>250.66666666666669</v>
      </c>
      <c r="P3654" s="11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3.2" x14ac:dyDescent="0.3">
      <c r="A3655" s="7">
        <v>3653</v>
      </c>
      <c r="B3655" s="8" t="s">
        <v>3650</v>
      </c>
      <c r="C3655" s="8" t="s">
        <v>7763</v>
      </c>
      <c r="D3655" s="13">
        <v>2000</v>
      </c>
      <c r="E3655" s="13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19">
        <f t="shared" si="342"/>
        <v>100.49999999999999</v>
      </c>
      <c r="P3655" s="11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43.2" x14ac:dyDescent="0.3">
      <c r="A3656" s="7">
        <v>3654</v>
      </c>
      <c r="B3656" s="8" t="s">
        <v>3651</v>
      </c>
      <c r="C3656" s="8" t="s">
        <v>7764</v>
      </c>
      <c r="D3656" s="13">
        <v>1500</v>
      </c>
      <c r="E3656" s="13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19">
        <f t="shared" si="342"/>
        <v>174.4</v>
      </c>
      <c r="P3656" s="11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43.2" x14ac:dyDescent="0.3">
      <c r="A3657" s="7">
        <v>3655</v>
      </c>
      <c r="B3657" s="8" t="s">
        <v>3652</v>
      </c>
      <c r="C3657" s="8" t="s">
        <v>7765</v>
      </c>
      <c r="D3657" s="13">
        <v>5000</v>
      </c>
      <c r="E3657" s="13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19">
        <f t="shared" si="342"/>
        <v>116.26</v>
      </c>
      <c r="P3657" s="11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3.2" x14ac:dyDescent="0.3">
      <c r="A3658" s="7">
        <v>3656</v>
      </c>
      <c r="B3658" s="8" t="s">
        <v>3653</v>
      </c>
      <c r="C3658" s="8" t="s">
        <v>7766</v>
      </c>
      <c r="D3658" s="13">
        <v>5000</v>
      </c>
      <c r="E3658" s="13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19">
        <f t="shared" si="342"/>
        <v>105.82000000000001</v>
      </c>
      <c r="P3658" s="11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3.2" x14ac:dyDescent="0.3">
      <c r="A3659" s="7">
        <v>3657</v>
      </c>
      <c r="B3659" s="8" t="s">
        <v>3654</v>
      </c>
      <c r="C3659" s="8" t="s">
        <v>7767</v>
      </c>
      <c r="D3659" s="13">
        <v>2000</v>
      </c>
      <c r="E3659" s="13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19">
        <f t="shared" si="342"/>
        <v>110.75</v>
      </c>
      <c r="P3659" s="11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28.8" x14ac:dyDescent="0.3">
      <c r="A3660" s="7">
        <v>3658</v>
      </c>
      <c r="B3660" s="8" t="s">
        <v>3655</v>
      </c>
      <c r="C3660" s="8" t="s">
        <v>7768</v>
      </c>
      <c r="D3660" s="13">
        <v>1500</v>
      </c>
      <c r="E3660" s="13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19">
        <f t="shared" si="342"/>
        <v>100.66666666666666</v>
      </c>
      <c r="P3660" s="11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3.2" x14ac:dyDescent="0.3">
      <c r="A3661" s="7">
        <v>3659</v>
      </c>
      <c r="B3661" s="8" t="s">
        <v>3656</v>
      </c>
      <c r="C3661" s="8" t="s">
        <v>7769</v>
      </c>
      <c r="D3661" s="13">
        <v>3000</v>
      </c>
      <c r="E3661" s="13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19">
        <f t="shared" si="342"/>
        <v>102.03333333333333</v>
      </c>
      <c r="P3661" s="11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43.2" x14ac:dyDescent="0.3">
      <c r="A3662" s="7">
        <v>3660</v>
      </c>
      <c r="B3662" s="8" t="s">
        <v>3657</v>
      </c>
      <c r="C3662" s="8" t="s">
        <v>7770</v>
      </c>
      <c r="D3662" s="13">
        <v>250</v>
      </c>
      <c r="E3662" s="13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19">
        <f t="shared" si="342"/>
        <v>100</v>
      </c>
      <c r="P3662" s="11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3.2" x14ac:dyDescent="0.3">
      <c r="A3663" s="7">
        <v>3661</v>
      </c>
      <c r="B3663" s="8" t="s">
        <v>3658</v>
      </c>
      <c r="C3663" s="8" t="s">
        <v>7771</v>
      </c>
      <c r="D3663" s="13">
        <v>3000</v>
      </c>
      <c r="E3663" s="13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19">
        <f t="shared" si="342"/>
        <v>111.00000000000001</v>
      </c>
      <c r="P3663" s="11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43.2" x14ac:dyDescent="0.3">
      <c r="A3664" s="7">
        <v>3662</v>
      </c>
      <c r="B3664" s="8" t="s">
        <v>3659</v>
      </c>
      <c r="C3664" s="8" t="s">
        <v>7772</v>
      </c>
      <c r="D3664" s="13">
        <v>8000</v>
      </c>
      <c r="E3664" s="13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19">
        <f t="shared" si="342"/>
        <v>101.42500000000001</v>
      </c>
      <c r="P3664" s="11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3.2" x14ac:dyDescent="0.3">
      <c r="A3665" s="7">
        <v>3663</v>
      </c>
      <c r="B3665" s="8" t="s">
        <v>3660</v>
      </c>
      <c r="C3665" s="8" t="s">
        <v>7773</v>
      </c>
      <c r="D3665" s="13">
        <v>225</v>
      </c>
      <c r="E3665" s="13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19">
        <f t="shared" si="342"/>
        <v>104</v>
      </c>
      <c r="P3665" s="11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3.2" x14ac:dyDescent="0.3">
      <c r="A3666" s="7">
        <v>3664</v>
      </c>
      <c r="B3666" s="8" t="s">
        <v>3661</v>
      </c>
      <c r="C3666" s="8" t="s">
        <v>7774</v>
      </c>
      <c r="D3666" s="13">
        <v>800</v>
      </c>
      <c r="E3666" s="13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19">
        <f t="shared" si="342"/>
        <v>109.375</v>
      </c>
      <c r="P3666" s="11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3.2" x14ac:dyDescent="0.3">
      <c r="A3667" s="7">
        <v>3665</v>
      </c>
      <c r="B3667" s="8" t="s">
        <v>3662</v>
      </c>
      <c r="C3667" s="8" t="s">
        <v>7775</v>
      </c>
      <c r="D3667" s="13">
        <v>620</v>
      </c>
      <c r="E3667" s="13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19">
        <f t="shared" si="342"/>
        <v>115.16129032258064</v>
      </c>
      <c r="P3667" s="11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x14ac:dyDescent="0.3">
      <c r="A3668" s="7">
        <v>3666</v>
      </c>
      <c r="B3668" s="8" t="s">
        <v>3663</v>
      </c>
      <c r="C3668" s="8" t="s">
        <v>7776</v>
      </c>
      <c r="D3668" s="13">
        <v>1200</v>
      </c>
      <c r="E3668" s="13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19">
        <f t="shared" si="342"/>
        <v>100</v>
      </c>
      <c r="P3668" s="11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3.2" x14ac:dyDescent="0.3">
      <c r="A3669" s="7">
        <v>3667</v>
      </c>
      <c r="B3669" s="8" t="s">
        <v>3664</v>
      </c>
      <c r="C3669" s="8" t="s">
        <v>7777</v>
      </c>
      <c r="D3669" s="13">
        <v>3000</v>
      </c>
      <c r="E3669" s="13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19">
        <f t="shared" si="342"/>
        <v>103.17033333333335</v>
      </c>
      <c r="P3669" s="11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3.2" x14ac:dyDescent="0.3">
      <c r="A3670" s="7">
        <v>3668</v>
      </c>
      <c r="B3670" s="8" t="s">
        <v>3665</v>
      </c>
      <c r="C3670" s="8" t="s">
        <v>7778</v>
      </c>
      <c r="D3670" s="13">
        <v>1000</v>
      </c>
      <c r="E3670" s="13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19">
        <f t="shared" si="342"/>
        <v>103.49999999999999</v>
      </c>
      <c r="P3670" s="11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3.2" x14ac:dyDescent="0.3">
      <c r="A3671" s="7">
        <v>3669</v>
      </c>
      <c r="B3671" s="8" t="s">
        <v>3666</v>
      </c>
      <c r="C3671" s="8" t="s">
        <v>7779</v>
      </c>
      <c r="D3671" s="13">
        <v>1000</v>
      </c>
      <c r="E3671" s="13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19">
        <f t="shared" si="342"/>
        <v>138.19999999999999</v>
      </c>
      <c r="P3671" s="11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3.2" x14ac:dyDescent="0.3">
      <c r="A3672" s="7">
        <v>3670</v>
      </c>
      <c r="B3672" s="8" t="s">
        <v>3667</v>
      </c>
      <c r="C3672" s="8" t="s">
        <v>7780</v>
      </c>
      <c r="D3672" s="13">
        <v>220</v>
      </c>
      <c r="E3672" s="13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19">
        <f t="shared" si="342"/>
        <v>109.54545454545455</v>
      </c>
      <c r="P3672" s="11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3.2" x14ac:dyDescent="0.3">
      <c r="A3673" s="7">
        <v>3671</v>
      </c>
      <c r="B3673" s="8" t="s">
        <v>3668</v>
      </c>
      <c r="C3673" s="8" t="s">
        <v>7781</v>
      </c>
      <c r="D3673" s="13">
        <v>3500</v>
      </c>
      <c r="E3673" s="13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19">
        <f t="shared" si="342"/>
        <v>100.85714285714286</v>
      </c>
      <c r="P3673" s="11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43.2" x14ac:dyDescent="0.3">
      <c r="A3674" s="7">
        <v>3672</v>
      </c>
      <c r="B3674" s="8" t="s">
        <v>3669</v>
      </c>
      <c r="C3674" s="8" t="s">
        <v>7782</v>
      </c>
      <c r="D3674" s="13">
        <v>3000</v>
      </c>
      <c r="E3674" s="13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19">
        <f t="shared" si="342"/>
        <v>101.53333333333335</v>
      </c>
      <c r="P3674" s="11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3.2" x14ac:dyDescent="0.3">
      <c r="A3675" s="7">
        <v>3673</v>
      </c>
      <c r="B3675" s="8" t="s">
        <v>3670</v>
      </c>
      <c r="C3675" s="8" t="s">
        <v>7783</v>
      </c>
      <c r="D3675" s="13">
        <v>4000</v>
      </c>
      <c r="E3675" s="13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19">
        <f t="shared" si="342"/>
        <v>113.625</v>
      </c>
      <c r="P3675" s="11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3.2" x14ac:dyDescent="0.3">
      <c r="A3676" s="7">
        <v>3674</v>
      </c>
      <c r="B3676" s="8" t="s">
        <v>3671</v>
      </c>
      <c r="C3676" s="8" t="s">
        <v>7784</v>
      </c>
      <c r="D3676" s="13">
        <v>4500</v>
      </c>
      <c r="E3676" s="13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19">
        <f t="shared" si="342"/>
        <v>100</v>
      </c>
      <c r="P3676" s="11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3.2" x14ac:dyDescent="0.3">
      <c r="A3677" s="7">
        <v>3675</v>
      </c>
      <c r="B3677" s="8" t="s">
        <v>3672</v>
      </c>
      <c r="C3677" s="8" t="s">
        <v>7785</v>
      </c>
      <c r="D3677" s="13">
        <v>50</v>
      </c>
      <c r="E3677" s="13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19">
        <f t="shared" si="342"/>
        <v>140</v>
      </c>
      <c r="P3677" s="11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3.2" x14ac:dyDescent="0.3">
      <c r="A3678" s="7">
        <v>3676</v>
      </c>
      <c r="B3678" s="8" t="s">
        <v>3673</v>
      </c>
      <c r="C3678" s="8" t="s">
        <v>7786</v>
      </c>
      <c r="D3678" s="13">
        <v>800</v>
      </c>
      <c r="E3678" s="13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19">
        <f t="shared" si="342"/>
        <v>128.75</v>
      </c>
      <c r="P3678" s="11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28.8" x14ac:dyDescent="0.3">
      <c r="A3679" s="7">
        <v>3677</v>
      </c>
      <c r="B3679" s="8" t="s">
        <v>3674</v>
      </c>
      <c r="C3679" s="8" t="s">
        <v>7787</v>
      </c>
      <c r="D3679" s="13">
        <v>12000</v>
      </c>
      <c r="E3679" s="13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19">
        <f t="shared" si="342"/>
        <v>102.90416666666667</v>
      </c>
      <c r="P3679" s="11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28.8" x14ac:dyDescent="0.3">
      <c r="A3680" s="7">
        <v>3678</v>
      </c>
      <c r="B3680" s="8" t="s">
        <v>3675</v>
      </c>
      <c r="C3680" s="8" t="s">
        <v>7788</v>
      </c>
      <c r="D3680" s="13">
        <v>2000</v>
      </c>
      <c r="E3680" s="13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19">
        <f t="shared" si="342"/>
        <v>102.49999999999999</v>
      </c>
      <c r="P3680" s="11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3.2" x14ac:dyDescent="0.3">
      <c r="A3681" s="7">
        <v>3679</v>
      </c>
      <c r="B3681" s="8" t="s">
        <v>3676</v>
      </c>
      <c r="C3681" s="8" t="s">
        <v>7789</v>
      </c>
      <c r="D3681" s="13">
        <v>2000</v>
      </c>
      <c r="E3681" s="13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19">
        <f t="shared" si="342"/>
        <v>110.1</v>
      </c>
      <c r="P3681" s="11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28.8" x14ac:dyDescent="0.3">
      <c r="A3682" s="7">
        <v>3680</v>
      </c>
      <c r="B3682" s="8" t="s">
        <v>3677</v>
      </c>
      <c r="C3682" s="8" t="s">
        <v>7790</v>
      </c>
      <c r="D3682" s="13">
        <v>3000</v>
      </c>
      <c r="E3682" s="13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19">
        <f t="shared" si="342"/>
        <v>112.76666666666667</v>
      </c>
      <c r="P3682" s="11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57.6" x14ac:dyDescent="0.3">
      <c r="A3683" s="7">
        <v>3681</v>
      </c>
      <c r="B3683" s="8" t="s">
        <v>3678</v>
      </c>
      <c r="C3683" s="8" t="s">
        <v>7791</v>
      </c>
      <c r="D3683" s="13">
        <v>1000</v>
      </c>
      <c r="E3683" s="13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19">
        <f t="shared" si="342"/>
        <v>111.9</v>
      </c>
      <c r="P3683" s="11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3.2" x14ac:dyDescent="0.3">
      <c r="A3684" s="7">
        <v>3682</v>
      </c>
      <c r="B3684" s="8" t="s">
        <v>3679</v>
      </c>
      <c r="C3684" s="8" t="s">
        <v>7792</v>
      </c>
      <c r="D3684" s="13">
        <v>3000</v>
      </c>
      <c r="E3684" s="13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19">
        <f t="shared" si="342"/>
        <v>139.19999999999999</v>
      </c>
      <c r="P3684" s="11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3.2" x14ac:dyDescent="0.3">
      <c r="A3685" s="7">
        <v>3683</v>
      </c>
      <c r="B3685" s="8" t="s">
        <v>3680</v>
      </c>
      <c r="C3685" s="8" t="s">
        <v>7793</v>
      </c>
      <c r="D3685" s="13">
        <v>3500</v>
      </c>
      <c r="E3685" s="13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19">
        <f t="shared" si="342"/>
        <v>110.85714285714286</v>
      </c>
      <c r="P3685" s="11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3.2" x14ac:dyDescent="0.3">
      <c r="A3686" s="7">
        <v>3684</v>
      </c>
      <c r="B3686" s="8" t="s">
        <v>3681</v>
      </c>
      <c r="C3686" s="8" t="s">
        <v>7794</v>
      </c>
      <c r="D3686" s="13">
        <v>750</v>
      </c>
      <c r="E3686" s="13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19">
        <f t="shared" si="342"/>
        <v>139.06666666666666</v>
      </c>
      <c r="P3686" s="11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3.2" x14ac:dyDescent="0.3">
      <c r="A3687" s="7">
        <v>3685</v>
      </c>
      <c r="B3687" s="8" t="s">
        <v>3682</v>
      </c>
      <c r="C3687" s="8" t="s">
        <v>7795</v>
      </c>
      <c r="D3687" s="13">
        <v>5000</v>
      </c>
      <c r="E3687" s="13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19">
        <f t="shared" si="342"/>
        <v>105.69999999999999</v>
      </c>
      <c r="P3687" s="11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3.2" x14ac:dyDescent="0.3">
      <c r="A3688" s="7">
        <v>3686</v>
      </c>
      <c r="B3688" s="8" t="s">
        <v>3683</v>
      </c>
      <c r="C3688" s="8" t="s">
        <v>7796</v>
      </c>
      <c r="D3688" s="13">
        <v>350</v>
      </c>
      <c r="E3688" s="13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19">
        <f t="shared" si="342"/>
        <v>101.42857142857142</v>
      </c>
      <c r="P3688" s="11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3.2" x14ac:dyDescent="0.3">
      <c r="A3689" s="7">
        <v>3687</v>
      </c>
      <c r="B3689" s="8" t="s">
        <v>3684</v>
      </c>
      <c r="C3689" s="8" t="s">
        <v>7797</v>
      </c>
      <c r="D3689" s="13">
        <v>5000</v>
      </c>
      <c r="E3689" s="13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19">
        <f t="shared" si="342"/>
        <v>100.245</v>
      </c>
      <c r="P3689" s="11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3.2" x14ac:dyDescent="0.3">
      <c r="A3690" s="7">
        <v>3688</v>
      </c>
      <c r="B3690" s="8" t="s">
        <v>3685</v>
      </c>
      <c r="C3690" s="8" t="s">
        <v>7798</v>
      </c>
      <c r="D3690" s="13">
        <v>3000</v>
      </c>
      <c r="E3690" s="13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19">
        <f t="shared" si="342"/>
        <v>109.16666666666666</v>
      </c>
      <c r="P3690" s="11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3.2" x14ac:dyDescent="0.3">
      <c r="A3691" s="7">
        <v>3689</v>
      </c>
      <c r="B3691" s="8" t="s">
        <v>3686</v>
      </c>
      <c r="C3691" s="8" t="s">
        <v>7799</v>
      </c>
      <c r="D3691" s="13">
        <v>3000</v>
      </c>
      <c r="E3691" s="13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19">
        <f t="shared" si="342"/>
        <v>118.33333333333333</v>
      </c>
      <c r="P3691" s="11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3.2" x14ac:dyDescent="0.3">
      <c r="A3692" s="7">
        <v>3690</v>
      </c>
      <c r="B3692" s="8" t="s">
        <v>3687</v>
      </c>
      <c r="C3692" s="8" t="s">
        <v>7800</v>
      </c>
      <c r="D3692" s="13">
        <v>1500</v>
      </c>
      <c r="E3692" s="13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19">
        <f t="shared" si="342"/>
        <v>120</v>
      </c>
      <c r="P3692" s="11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28.8" x14ac:dyDescent="0.3">
      <c r="A3693" s="7">
        <v>3691</v>
      </c>
      <c r="B3693" s="8" t="s">
        <v>3688</v>
      </c>
      <c r="C3693" s="8" t="s">
        <v>7801</v>
      </c>
      <c r="D3693" s="13">
        <v>40000</v>
      </c>
      <c r="E3693" s="13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19">
        <f t="shared" si="342"/>
        <v>127.96000000000001</v>
      </c>
      <c r="P3693" s="11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28.8" x14ac:dyDescent="0.3">
      <c r="A3694" s="7">
        <v>3692</v>
      </c>
      <c r="B3694" s="8" t="s">
        <v>3689</v>
      </c>
      <c r="C3694" s="8" t="s">
        <v>7802</v>
      </c>
      <c r="D3694" s="13">
        <v>1000</v>
      </c>
      <c r="E3694" s="13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19">
        <f t="shared" si="342"/>
        <v>126</v>
      </c>
      <c r="P3694" s="11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3.2" x14ac:dyDescent="0.3">
      <c r="A3695" s="7">
        <v>3693</v>
      </c>
      <c r="B3695" s="8" t="s">
        <v>3690</v>
      </c>
      <c r="C3695" s="8" t="s">
        <v>7803</v>
      </c>
      <c r="D3695" s="13">
        <v>333</v>
      </c>
      <c r="E3695" s="13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19">
        <f t="shared" si="342"/>
        <v>129.12912912912913</v>
      </c>
      <c r="P3695" s="11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43.2" x14ac:dyDescent="0.3">
      <c r="A3696" s="7">
        <v>3694</v>
      </c>
      <c r="B3696" s="8" t="s">
        <v>3691</v>
      </c>
      <c r="C3696" s="8" t="s">
        <v>7804</v>
      </c>
      <c r="D3696" s="13">
        <v>3500</v>
      </c>
      <c r="E3696" s="13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19">
        <f t="shared" si="342"/>
        <v>107.42857142857143</v>
      </c>
      <c r="P3696" s="11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43.2" x14ac:dyDescent="0.3">
      <c r="A3697" s="7">
        <v>3695</v>
      </c>
      <c r="B3697" s="8" t="s">
        <v>3692</v>
      </c>
      <c r="C3697" s="8" t="s">
        <v>7805</v>
      </c>
      <c r="D3697" s="13">
        <v>4000</v>
      </c>
      <c r="E3697" s="13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19">
        <f t="shared" si="342"/>
        <v>100.125</v>
      </c>
      <c r="P3697" s="11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3.2" x14ac:dyDescent="0.3">
      <c r="A3698" s="7">
        <v>3696</v>
      </c>
      <c r="B3698" s="8" t="s">
        <v>3693</v>
      </c>
      <c r="C3698" s="8" t="s">
        <v>7806</v>
      </c>
      <c r="D3698" s="13">
        <v>2000</v>
      </c>
      <c r="E3698" s="13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19">
        <f t="shared" si="342"/>
        <v>155</v>
      </c>
      <c r="P3698" s="11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3.2" x14ac:dyDescent="0.3">
      <c r="A3699" s="7">
        <v>3697</v>
      </c>
      <c r="B3699" s="8" t="s">
        <v>3694</v>
      </c>
      <c r="C3699" s="8" t="s">
        <v>7807</v>
      </c>
      <c r="D3699" s="13">
        <v>2000</v>
      </c>
      <c r="E3699" s="13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19">
        <f t="shared" si="342"/>
        <v>108</v>
      </c>
      <c r="P3699" s="11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28.8" x14ac:dyDescent="0.3">
      <c r="A3700" s="7">
        <v>3698</v>
      </c>
      <c r="B3700" s="8" t="s">
        <v>3695</v>
      </c>
      <c r="C3700" s="8" t="s">
        <v>7808</v>
      </c>
      <c r="D3700" s="13">
        <v>5000</v>
      </c>
      <c r="E3700" s="13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19">
        <f t="shared" si="342"/>
        <v>110.52</v>
      </c>
      <c r="P3700" s="11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3.2" x14ac:dyDescent="0.3">
      <c r="A3701" s="7">
        <v>3699</v>
      </c>
      <c r="B3701" s="8" t="s">
        <v>3696</v>
      </c>
      <c r="C3701" s="8" t="s">
        <v>7809</v>
      </c>
      <c r="D3701" s="13">
        <v>2500</v>
      </c>
      <c r="E3701" s="13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19">
        <f t="shared" si="342"/>
        <v>100.8</v>
      </c>
      <c r="P3701" s="11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28.8" x14ac:dyDescent="0.3">
      <c r="A3702" s="7">
        <v>3700</v>
      </c>
      <c r="B3702" s="8" t="s">
        <v>3697</v>
      </c>
      <c r="C3702" s="8" t="s">
        <v>7810</v>
      </c>
      <c r="D3702" s="13">
        <v>500</v>
      </c>
      <c r="E3702" s="13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19">
        <f t="shared" si="342"/>
        <v>121.2</v>
      </c>
      <c r="P3702" s="11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3.2" x14ac:dyDescent="0.3">
      <c r="A3703" s="7">
        <v>3701</v>
      </c>
      <c r="B3703" s="8" t="s">
        <v>3698</v>
      </c>
      <c r="C3703" s="8" t="s">
        <v>7811</v>
      </c>
      <c r="D3703" s="13">
        <v>1500</v>
      </c>
      <c r="E3703" s="13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19">
        <f t="shared" si="342"/>
        <v>100.33333333333334</v>
      </c>
      <c r="P3703" s="11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43.2" x14ac:dyDescent="0.3">
      <c r="A3704" s="7">
        <v>3702</v>
      </c>
      <c r="B3704" s="8" t="s">
        <v>3699</v>
      </c>
      <c r="C3704" s="8" t="s">
        <v>7812</v>
      </c>
      <c r="D3704" s="13">
        <v>3000</v>
      </c>
      <c r="E3704" s="13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19">
        <f t="shared" si="342"/>
        <v>109.16666666666666</v>
      </c>
      <c r="P3704" s="11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3.2" x14ac:dyDescent="0.3">
      <c r="A3705" s="7">
        <v>3703</v>
      </c>
      <c r="B3705" s="8" t="s">
        <v>3700</v>
      </c>
      <c r="C3705" s="8" t="s">
        <v>7813</v>
      </c>
      <c r="D3705" s="13">
        <v>1050</v>
      </c>
      <c r="E3705" s="13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19">
        <f t="shared" si="342"/>
        <v>123.42857142857142</v>
      </c>
      <c r="P3705" s="11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3.2" x14ac:dyDescent="0.3">
      <c r="A3706" s="7">
        <v>3704</v>
      </c>
      <c r="B3706" s="8" t="s">
        <v>3701</v>
      </c>
      <c r="C3706" s="8" t="s">
        <v>7814</v>
      </c>
      <c r="D3706" s="13">
        <v>300</v>
      </c>
      <c r="E3706" s="13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19">
        <f t="shared" si="342"/>
        <v>136.33666666666667</v>
      </c>
      <c r="P3706" s="11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3.2" x14ac:dyDescent="0.3">
      <c r="A3707" s="7">
        <v>3705</v>
      </c>
      <c r="B3707" s="8" t="s">
        <v>3702</v>
      </c>
      <c r="C3707" s="8" t="s">
        <v>7815</v>
      </c>
      <c r="D3707" s="13">
        <v>2827</v>
      </c>
      <c r="E3707" s="13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19">
        <f t="shared" si="342"/>
        <v>103.46657233816768</v>
      </c>
      <c r="P3707" s="11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3.2" x14ac:dyDescent="0.3">
      <c r="A3708" s="7">
        <v>3706</v>
      </c>
      <c r="B3708" s="8" t="s">
        <v>3703</v>
      </c>
      <c r="C3708" s="8" t="s">
        <v>7816</v>
      </c>
      <c r="D3708" s="13">
        <v>1500</v>
      </c>
      <c r="E3708" s="13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19">
        <f t="shared" si="342"/>
        <v>121.33333333333334</v>
      </c>
      <c r="P3708" s="11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28.8" x14ac:dyDescent="0.3">
      <c r="A3709" s="7">
        <v>3707</v>
      </c>
      <c r="B3709" s="8" t="s">
        <v>3704</v>
      </c>
      <c r="C3709" s="8" t="s">
        <v>7817</v>
      </c>
      <c r="D3709" s="13">
        <v>1000</v>
      </c>
      <c r="E3709" s="13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19">
        <f t="shared" si="342"/>
        <v>186</v>
      </c>
      <c r="P3709" s="11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43.2" x14ac:dyDescent="0.3">
      <c r="A3710" s="7">
        <v>3708</v>
      </c>
      <c r="B3710" s="8" t="s">
        <v>3705</v>
      </c>
      <c r="C3710" s="8" t="s">
        <v>7818</v>
      </c>
      <c r="D3710" s="13">
        <v>700</v>
      </c>
      <c r="E3710" s="13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19">
        <f t="shared" si="342"/>
        <v>300</v>
      </c>
      <c r="P3710" s="11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3.2" x14ac:dyDescent="0.3">
      <c r="A3711" s="7">
        <v>3709</v>
      </c>
      <c r="B3711" s="8" t="s">
        <v>3706</v>
      </c>
      <c r="C3711" s="8" t="s">
        <v>7819</v>
      </c>
      <c r="D3711" s="13">
        <v>1000</v>
      </c>
      <c r="E3711" s="13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19">
        <f t="shared" si="342"/>
        <v>108.25</v>
      </c>
      <c r="P3711" s="11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28.8" x14ac:dyDescent="0.3">
      <c r="A3712" s="7">
        <v>3710</v>
      </c>
      <c r="B3712" s="8" t="s">
        <v>3707</v>
      </c>
      <c r="C3712" s="8" t="s">
        <v>7820</v>
      </c>
      <c r="D3712" s="13">
        <v>1300</v>
      </c>
      <c r="E3712" s="13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19">
        <f t="shared" si="342"/>
        <v>141.15384615384616</v>
      </c>
      <c r="P3712" s="11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28.8" x14ac:dyDescent="0.3">
      <c r="A3713" s="7">
        <v>3711</v>
      </c>
      <c r="B3713" s="8" t="s">
        <v>3708</v>
      </c>
      <c r="C3713" s="8" t="s">
        <v>7821</v>
      </c>
      <c r="D3713" s="13">
        <v>500</v>
      </c>
      <c r="E3713" s="13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19">
        <f t="shared" si="342"/>
        <v>113.99999999999999</v>
      </c>
      <c r="P3713" s="11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43.2" x14ac:dyDescent="0.3">
      <c r="A3714" s="7">
        <v>3712</v>
      </c>
      <c r="B3714" s="8" t="s">
        <v>3709</v>
      </c>
      <c r="C3714" s="8" t="s">
        <v>7822</v>
      </c>
      <c r="D3714" s="13">
        <v>7500</v>
      </c>
      <c r="E3714" s="13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19">
        <f t="shared" si="342"/>
        <v>153.73333333333335</v>
      </c>
      <c r="P3714" s="11">
        <f t="shared" si="343"/>
        <v>110.86538461538461</v>
      </c>
      <c r="Q3714" s="7" t="str">
        <f t="shared" si="344"/>
        <v>theater</v>
      </c>
      <c r="R3714" s="7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3.2" x14ac:dyDescent="0.3">
      <c r="A3715" s="7">
        <v>3713</v>
      </c>
      <c r="B3715" s="8" t="s">
        <v>3710</v>
      </c>
      <c r="C3715" s="8" t="s">
        <v>7823</v>
      </c>
      <c r="D3715" s="13">
        <v>2000</v>
      </c>
      <c r="E3715" s="13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19">
        <f t="shared" ref="O3715:O3778" si="348">E3715/D3715*100</f>
        <v>101.49999999999999</v>
      </c>
      <c r="P3715" s="11">
        <f t="shared" ref="P3715:P3778" si="349">E3715/L3715</f>
        <v>106.84210526315789</v>
      </c>
      <c r="Q3715" s="7" t="str">
        <f t="shared" ref="Q3715:Q3778" si="350">LEFT(N3715, SEARCH("/",N3715,1)-1)</f>
        <v>theater</v>
      </c>
      <c r="R3715" s="7" t="str">
        <f t="shared" ref="R3715:R3778" si="351">RIGHT(N3715,LEN(N3715)-SEARCH("/",N3715,1))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3.2" x14ac:dyDescent="0.3">
      <c r="A3716" s="7">
        <v>3714</v>
      </c>
      <c r="B3716" s="8" t="s">
        <v>3711</v>
      </c>
      <c r="C3716" s="8" t="s">
        <v>7824</v>
      </c>
      <c r="D3716" s="13">
        <v>10000</v>
      </c>
      <c r="E3716" s="13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19">
        <f t="shared" si="348"/>
        <v>102.35000000000001</v>
      </c>
      <c r="P3716" s="11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3.2" x14ac:dyDescent="0.3">
      <c r="A3717" s="7">
        <v>3715</v>
      </c>
      <c r="B3717" s="8" t="s">
        <v>3712</v>
      </c>
      <c r="C3717" s="8" t="s">
        <v>7825</v>
      </c>
      <c r="D3717" s="13">
        <v>3500</v>
      </c>
      <c r="E3717" s="13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19">
        <f t="shared" si="348"/>
        <v>102.57142857142858</v>
      </c>
      <c r="P3717" s="11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3.2" x14ac:dyDescent="0.3">
      <c r="A3718" s="7">
        <v>3716</v>
      </c>
      <c r="B3718" s="8" t="s">
        <v>3713</v>
      </c>
      <c r="C3718" s="8" t="s">
        <v>7826</v>
      </c>
      <c r="D3718" s="13">
        <v>800</v>
      </c>
      <c r="E3718" s="13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19">
        <f t="shared" si="348"/>
        <v>155.75</v>
      </c>
      <c r="P3718" s="11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3.2" x14ac:dyDescent="0.3">
      <c r="A3719" s="7">
        <v>3717</v>
      </c>
      <c r="B3719" s="8" t="s">
        <v>3714</v>
      </c>
      <c r="C3719" s="8" t="s">
        <v>7827</v>
      </c>
      <c r="D3719" s="13">
        <v>4000</v>
      </c>
      <c r="E3719" s="13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19">
        <f t="shared" si="348"/>
        <v>100.75</v>
      </c>
      <c r="P3719" s="11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3.2" x14ac:dyDescent="0.3">
      <c r="A3720" s="7">
        <v>3718</v>
      </c>
      <c r="B3720" s="8" t="s">
        <v>3715</v>
      </c>
      <c r="C3720" s="8" t="s">
        <v>7828</v>
      </c>
      <c r="D3720" s="13">
        <v>500</v>
      </c>
      <c r="E3720" s="13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19">
        <f t="shared" si="348"/>
        <v>239.4</v>
      </c>
      <c r="P3720" s="11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28.8" x14ac:dyDescent="0.3">
      <c r="A3721" s="7">
        <v>3719</v>
      </c>
      <c r="B3721" s="8" t="s">
        <v>3716</v>
      </c>
      <c r="C3721" s="8" t="s">
        <v>7829</v>
      </c>
      <c r="D3721" s="13">
        <v>200</v>
      </c>
      <c r="E3721" s="13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19">
        <f t="shared" si="348"/>
        <v>210</v>
      </c>
      <c r="P3721" s="11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28.8" x14ac:dyDescent="0.3">
      <c r="A3722" s="7">
        <v>3720</v>
      </c>
      <c r="B3722" s="8" t="s">
        <v>3717</v>
      </c>
      <c r="C3722" s="8" t="s">
        <v>7830</v>
      </c>
      <c r="D3722" s="13">
        <v>3300</v>
      </c>
      <c r="E3722" s="13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19">
        <f t="shared" si="348"/>
        <v>104.51515151515152</v>
      </c>
      <c r="P3722" s="11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43.2" x14ac:dyDescent="0.3">
      <c r="A3723" s="7">
        <v>3721</v>
      </c>
      <c r="B3723" s="8" t="s">
        <v>3718</v>
      </c>
      <c r="C3723" s="8" t="s">
        <v>7831</v>
      </c>
      <c r="D3723" s="13">
        <v>5000</v>
      </c>
      <c r="E3723" s="13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19">
        <f t="shared" si="348"/>
        <v>100.8</v>
      </c>
      <c r="P3723" s="11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57.6" x14ac:dyDescent="0.3">
      <c r="A3724" s="7">
        <v>3722</v>
      </c>
      <c r="B3724" s="8" t="s">
        <v>3719</v>
      </c>
      <c r="C3724" s="8" t="s">
        <v>7832</v>
      </c>
      <c r="D3724" s="13">
        <v>1500</v>
      </c>
      <c r="E3724" s="13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19">
        <f t="shared" si="348"/>
        <v>111.20000000000002</v>
      </c>
      <c r="P3724" s="11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28.8" x14ac:dyDescent="0.3">
      <c r="A3725" s="7">
        <v>3723</v>
      </c>
      <c r="B3725" s="8" t="s">
        <v>3720</v>
      </c>
      <c r="C3725" s="8" t="s">
        <v>7833</v>
      </c>
      <c r="D3725" s="13">
        <v>4500</v>
      </c>
      <c r="E3725" s="13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19">
        <f t="shared" si="348"/>
        <v>102.04444444444445</v>
      </c>
      <c r="P3725" s="11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3.2" x14ac:dyDescent="0.3">
      <c r="A3726" s="7">
        <v>3724</v>
      </c>
      <c r="B3726" s="8" t="s">
        <v>3721</v>
      </c>
      <c r="C3726" s="8" t="s">
        <v>7834</v>
      </c>
      <c r="D3726" s="13">
        <v>4300</v>
      </c>
      <c r="E3726" s="13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19">
        <f t="shared" si="348"/>
        <v>102.54767441860466</v>
      </c>
      <c r="P3726" s="11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3.2" x14ac:dyDescent="0.3">
      <c r="A3727" s="7">
        <v>3725</v>
      </c>
      <c r="B3727" s="8" t="s">
        <v>3722</v>
      </c>
      <c r="C3727" s="8" t="s">
        <v>7835</v>
      </c>
      <c r="D3727" s="13">
        <v>300</v>
      </c>
      <c r="E3727" s="13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19">
        <f t="shared" si="348"/>
        <v>127</v>
      </c>
      <c r="P3727" s="11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3.2" x14ac:dyDescent="0.3">
      <c r="A3728" s="7">
        <v>3726</v>
      </c>
      <c r="B3728" s="8" t="s">
        <v>3723</v>
      </c>
      <c r="C3728" s="8" t="s">
        <v>7836</v>
      </c>
      <c r="D3728" s="13">
        <v>850</v>
      </c>
      <c r="E3728" s="13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19">
        <f t="shared" si="348"/>
        <v>338.70588235294122</v>
      </c>
      <c r="P3728" s="11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3.2" x14ac:dyDescent="0.3">
      <c r="A3729" s="7">
        <v>3727</v>
      </c>
      <c r="B3729" s="8" t="s">
        <v>3724</v>
      </c>
      <c r="C3729" s="8" t="s">
        <v>7837</v>
      </c>
      <c r="D3729" s="13">
        <v>2000</v>
      </c>
      <c r="E3729" s="13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19">
        <f t="shared" si="348"/>
        <v>100.75</v>
      </c>
      <c r="P3729" s="11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28.8" x14ac:dyDescent="0.3">
      <c r="A3730" s="7">
        <v>3728</v>
      </c>
      <c r="B3730" s="8" t="s">
        <v>3725</v>
      </c>
      <c r="C3730" s="8" t="s">
        <v>7838</v>
      </c>
      <c r="D3730" s="13">
        <v>20000</v>
      </c>
      <c r="E3730" s="13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19">
        <f t="shared" si="348"/>
        <v>9.31</v>
      </c>
      <c r="P3730" s="11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3.2" x14ac:dyDescent="0.3">
      <c r="A3731" s="7">
        <v>3729</v>
      </c>
      <c r="B3731" s="8" t="s">
        <v>3726</v>
      </c>
      <c r="C3731" s="8" t="s">
        <v>7839</v>
      </c>
      <c r="D3731" s="13">
        <v>5000</v>
      </c>
      <c r="E3731" s="13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19">
        <f t="shared" si="348"/>
        <v>7.24</v>
      </c>
      <c r="P3731" s="11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3.2" x14ac:dyDescent="0.3">
      <c r="A3732" s="7">
        <v>3730</v>
      </c>
      <c r="B3732" s="8" t="s">
        <v>3727</v>
      </c>
      <c r="C3732" s="8" t="s">
        <v>7840</v>
      </c>
      <c r="D3732" s="13">
        <v>1000</v>
      </c>
      <c r="E3732" s="13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19">
        <f t="shared" si="348"/>
        <v>10</v>
      </c>
      <c r="P3732" s="11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3.2" x14ac:dyDescent="0.3">
      <c r="A3733" s="7">
        <v>3731</v>
      </c>
      <c r="B3733" s="8" t="s">
        <v>3728</v>
      </c>
      <c r="C3733" s="8" t="s">
        <v>7841</v>
      </c>
      <c r="D3733" s="13">
        <v>5500</v>
      </c>
      <c r="E3733" s="13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19">
        <f t="shared" si="348"/>
        <v>11.272727272727273</v>
      </c>
      <c r="P3733" s="11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28.8" x14ac:dyDescent="0.3">
      <c r="A3734" s="7">
        <v>3732</v>
      </c>
      <c r="B3734" s="8" t="s">
        <v>3729</v>
      </c>
      <c r="C3734" s="8" t="s">
        <v>7842</v>
      </c>
      <c r="D3734" s="13">
        <v>850</v>
      </c>
      <c r="E3734" s="13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19">
        <f t="shared" si="348"/>
        <v>15.411764705882353</v>
      </c>
      <c r="P3734" s="11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3.2" x14ac:dyDescent="0.3">
      <c r="A3735" s="7">
        <v>3733</v>
      </c>
      <c r="B3735" s="8" t="s">
        <v>3730</v>
      </c>
      <c r="C3735" s="8" t="s">
        <v>7843</v>
      </c>
      <c r="D3735" s="13">
        <v>1500</v>
      </c>
      <c r="E3735" s="13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19">
        <f t="shared" si="348"/>
        <v>0</v>
      </c>
      <c r="P3735" s="11" t="e">
        <f t="shared" si="349"/>
        <v>#DIV/0!</v>
      </c>
      <c r="Q3735" s="7" t="str">
        <f t="shared" si="350"/>
        <v>theater</v>
      </c>
      <c r="R3735" s="7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43.2" x14ac:dyDescent="0.3">
      <c r="A3736" s="7">
        <v>3734</v>
      </c>
      <c r="B3736" s="8" t="s">
        <v>3731</v>
      </c>
      <c r="C3736" s="8" t="s">
        <v>7844</v>
      </c>
      <c r="D3736" s="13">
        <v>1500</v>
      </c>
      <c r="E3736" s="13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19">
        <f t="shared" si="348"/>
        <v>28.466666666666669</v>
      </c>
      <c r="P3736" s="11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28.8" x14ac:dyDescent="0.3">
      <c r="A3737" s="7">
        <v>3735</v>
      </c>
      <c r="B3737" s="8" t="s">
        <v>3732</v>
      </c>
      <c r="C3737" s="8" t="s">
        <v>7845</v>
      </c>
      <c r="D3737" s="13">
        <v>150</v>
      </c>
      <c r="E3737" s="13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19">
        <f t="shared" si="348"/>
        <v>13.333333333333334</v>
      </c>
      <c r="P3737" s="11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3.2" x14ac:dyDescent="0.3">
      <c r="A3738" s="7">
        <v>3736</v>
      </c>
      <c r="B3738" s="8" t="s">
        <v>3733</v>
      </c>
      <c r="C3738" s="8" t="s">
        <v>7846</v>
      </c>
      <c r="D3738" s="13">
        <v>1500</v>
      </c>
      <c r="E3738" s="13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19">
        <f t="shared" si="348"/>
        <v>0.66666666666666674</v>
      </c>
      <c r="P3738" s="11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28.8" x14ac:dyDescent="0.3">
      <c r="A3739" s="7">
        <v>3737</v>
      </c>
      <c r="B3739" s="8" t="s">
        <v>3734</v>
      </c>
      <c r="C3739" s="8" t="s">
        <v>7847</v>
      </c>
      <c r="D3739" s="13">
        <v>700</v>
      </c>
      <c r="E3739" s="13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19">
        <f t="shared" si="348"/>
        <v>21.428571428571427</v>
      </c>
      <c r="P3739" s="11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28.8" x14ac:dyDescent="0.3">
      <c r="A3740" s="7">
        <v>3738</v>
      </c>
      <c r="B3740" s="8" t="s">
        <v>3735</v>
      </c>
      <c r="C3740" s="8" t="s">
        <v>7848</v>
      </c>
      <c r="D3740" s="13">
        <v>1500</v>
      </c>
      <c r="E3740" s="13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19">
        <f t="shared" si="348"/>
        <v>18</v>
      </c>
      <c r="P3740" s="11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3.2" x14ac:dyDescent="0.3">
      <c r="A3741" s="7">
        <v>3739</v>
      </c>
      <c r="B3741" s="8" t="s">
        <v>3736</v>
      </c>
      <c r="C3741" s="8" t="s">
        <v>7849</v>
      </c>
      <c r="D3741" s="13">
        <v>4000</v>
      </c>
      <c r="E3741" s="13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19">
        <f t="shared" si="348"/>
        <v>20.125</v>
      </c>
      <c r="P3741" s="11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3.2" x14ac:dyDescent="0.3">
      <c r="A3742" s="7">
        <v>3740</v>
      </c>
      <c r="B3742" s="8" t="s">
        <v>3737</v>
      </c>
      <c r="C3742" s="8" t="s">
        <v>7850</v>
      </c>
      <c r="D3742" s="13">
        <v>2000</v>
      </c>
      <c r="E3742" s="13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19">
        <f t="shared" si="348"/>
        <v>17.899999999999999</v>
      </c>
      <c r="P3742" s="11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3.2" x14ac:dyDescent="0.3">
      <c r="A3743" s="7">
        <v>3741</v>
      </c>
      <c r="B3743" s="8" t="s">
        <v>3738</v>
      </c>
      <c r="C3743" s="8" t="s">
        <v>7851</v>
      </c>
      <c r="D3743" s="13">
        <v>20000</v>
      </c>
      <c r="E3743" s="13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19">
        <f t="shared" si="348"/>
        <v>0</v>
      </c>
      <c r="P3743" s="11" t="e">
        <f t="shared" si="349"/>
        <v>#DIV/0!</v>
      </c>
      <c r="Q3743" s="7" t="str">
        <f t="shared" si="350"/>
        <v>theater</v>
      </c>
      <c r="R3743" s="7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3.2" x14ac:dyDescent="0.3">
      <c r="A3744" s="7">
        <v>3742</v>
      </c>
      <c r="B3744" s="8" t="s">
        <v>3739</v>
      </c>
      <c r="C3744" s="8" t="s">
        <v>7852</v>
      </c>
      <c r="D3744" s="13">
        <v>5000</v>
      </c>
      <c r="E3744" s="13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19">
        <f t="shared" si="348"/>
        <v>2</v>
      </c>
      <c r="P3744" s="11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8.8" x14ac:dyDescent="0.3">
      <c r="A3745" s="7">
        <v>3743</v>
      </c>
      <c r="B3745" s="8" t="s">
        <v>3740</v>
      </c>
      <c r="C3745" s="8" t="s">
        <v>7853</v>
      </c>
      <c r="D3745" s="13">
        <v>2200</v>
      </c>
      <c r="E3745" s="13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19">
        <f t="shared" si="348"/>
        <v>0</v>
      </c>
      <c r="P3745" s="11" t="e">
        <f t="shared" si="349"/>
        <v>#DIV/0!</v>
      </c>
      <c r="Q3745" s="7" t="str">
        <f t="shared" si="350"/>
        <v>theater</v>
      </c>
      <c r="R3745" s="7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43.2" x14ac:dyDescent="0.3">
      <c r="A3746" s="7">
        <v>3744</v>
      </c>
      <c r="B3746" s="8" t="s">
        <v>3741</v>
      </c>
      <c r="C3746" s="8" t="s">
        <v>7854</v>
      </c>
      <c r="D3746" s="13">
        <v>1200</v>
      </c>
      <c r="E3746" s="13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19">
        <f t="shared" si="348"/>
        <v>0</v>
      </c>
      <c r="P3746" s="11" t="e">
        <f t="shared" si="349"/>
        <v>#DIV/0!</v>
      </c>
      <c r="Q3746" s="7" t="str">
        <f t="shared" si="350"/>
        <v>theater</v>
      </c>
      <c r="R3746" s="7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3.2" x14ac:dyDescent="0.3">
      <c r="A3747" s="7">
        <v>3745</v>
      </c>
      <c r="B3747" s="8" t="s">
        <v>3742</v>
      </c>
      <c r="C3747" s="8" t="s">
        <v>7855</v>
      </c>
      <c r="D3747" s="13">
        <v>100</v>
      </c>
      <c r="E3747" s="13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19">
        <f t="shared" si="348"/>
        <v>10</v>
      </c>
      <c r="P3747" s="11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x14ac:dyDescent="0.3">
      <c r="A3748" s="7">
        <v>3746</v>
      </c>
      <c r="B3748" s="8" t="s">
        <v>3743</v>
      </c>
      <c r="C3748" s="8" t="s">
        <v>7856</v>
      </c>
      <c r="D3748" s="13">
        <v>8500</v>
      </c>
      <c r="E3748" s="13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19">
        <f t="shared" si="348"/>
        <v>2.3764705882352941</v>
      </c>
      <c r="P3748" s="11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28.8" x14ac:dyDescent="0.3">
      <c r="A3749" s="7">
        <v>3747</v>
      </c>
      <c r="B3749" s="8" t="s">
        <v>3744</v>
      </c>
      <c r="C3749" s="8" t="s">
        <v>7857</v>
      </c>
      <c r="D3749" s="13">
        <v>2500</v>
      </c>
      <c r="E3749" s="13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19">
        <f t="shared" si="348"/>
        <v>1</v>
      </c>
      <c r="P3749" s="11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3.2" x14ac:dyDescent="0.3">
      <c r="A3750" s="7">
        <v>3748</v>
      </c>
      <c r="B3750" s="8" t="s">
        <v>3745</v>
      </c>
      <c r="C3750" s="8" t="s">
        <v>7858</v>
      </c>
      <c r="D3750" s="13">
        <v>5000</v>
      </c>
      <c r="E3750" s="13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19">
        <f t="shared" si="348"/>
        <v>103.52</v>
      </c>
      <c r="P3750" s="11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3.2" x14ac:dyDescent="0.3">
      <c r="A3751" s="7">
        <v>3749</v>
      </c>
      <c r="B3751" s="8" t="s">
        <v>3746</v>
      </c>
      <c r="C3751" s="8" t="s">
        <v>7859</v>
      </c>
      <c r="D3751" s="13">
        <v>500</v>
      </c>
      <c r="E3751" s="13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19">
        <f t="shared" si="348"/>
        <v>105</v>
      </c>
      <c r="P3751" s="11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6.4" x14ac:dyDescent="0.3">
      <c r="A3752" s="7">
        <v>3750</v>
      </c>
      <c r="B3752" s="8" t="s">
        <v>3747</v>
      </c>
      <c r="C3752" s="8" t="s">
        <v>7860</v>
      </c>
      <c r="D3752" s="13">
        <v>6000</v>
      </c>
      <c r="E3752" s="13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19">
        <f t="shared" si="348"/>
        <v>100.44999999999999</v>
      </c>
      <c r="P3752" s="11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3.2" x14ac:dyDescent="0.3">
      <c r="A3753" s="7">
        <v>3751</v>
      </c>
      <c r="B3753" s="8" t="s">
        <v>3748</v>
      </c>
      <c r="C3753" s="8" t="s">
        <v>7861</v>
      </c>
      <c r="D3753" s="13">
        <v>1000</v>
      </c>
      <c r="E3753" s="13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19">
        <f t="shared" si="348"/>
        <v>132.6</v>
      </c>
      <c r="P3753" s="11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57.6" x14ac:dyDescent="0.3">
      <c r="A3754" s="7">
        <v>3752</v>
      </c>
      <c r="B3754" s="8" t="s">
        <v>3749</v>
      </c>
      <c r="C3754" s="8" t="s">
        <v>7862</v>
      </c>
      <c r="D3754" s="13">
        <v>500</v>
      </c>
      <c r="E3754" s="13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19">
        <f t="shared" si="348"/>
        <v>112.99999999999999</v>
      </c>
      <c r="P3754" s="11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3.2" x14ac:dyDescent="0.3">
      <c r="A3755" s="7">
        <v>3753</v>
      </c>
      <c r="B3755" s="8" t="s">
        <v>3750</v>
      </c>
      <c r="C3755" s="8" t="s">
        <v>7863</v>
      </c>
      <c r="D3755" s="13">
        <v>5000</v>
      </c>
      <c r="E3755" s="13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19">
        <f t="shared" si="348"/>
        <v>103.34</v>
      </c>
      <c r="P3755" s="11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3.2" x14ac:dyDescent="0.3">
      <c r="A3756" s="7">
        <v>3754</v>
      </c>
      <c r="B3756" s="8" t="s">
        <v>3751</v>
      </c>
      <c r="C3756" s="8" t="s">
        <v>7864</v>
      </c>
      <c r="D3756" s="13">
        <v>2500</v>
      </c>
      <c r="E3756" s="13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19">
        <f t="shared" si="348"/>
        <v>120</v>
      </c>
      <c r="P3756" s="11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3.2" x14ac:dyDescent="0.3">
      <c r="A3757" s="7">
        <v>3755</v>
      </c>
      <c r="B3757" s="8" t="s">
        <v>3752</v>
      </c>
      <c r="C3757" s="8" t="s">
        <v>7865</v>
      </c>
      <c r="D3757" s="13">
        <v>550</v>
      </c>
      <c r="E3757" s="13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19">
        <f t="shared" si="348"/>
        <v>129.63636363636363</v>
      </c>
      <c r="P3757" s="11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3.2" x14ac:dyDescent="0.3">
      <c r="A3758" s="7">
        <v>3756</v>
      </c>
      <c r="B3758" s="8" t="s">
        <v>3753</v>
      </c>
      <c r="C3758" s="8" t="s">
        <v>7866</v>
      </c>
      <c r="D3758" s="13">
        <v>4500</v>
      </c>
      <c r="E3758" s="13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19">
        <f t="shared" si="348"/>
        <v>101.11111111111111</v>
      </c>
      <c r="P3758" s="11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3.2" x14ac:dyDescent="0.3">
      <c r="A3759" s="7">
        <v>3757</v>
      </c>
      <c r="B3759" s="8" t="s">
        <v>3754</v>
      </c>
      <c r="C3759" s="8" t="s">
        <v>7867</v>
      </c>
      <c r="D3759" s="13">
        <v>3500</v>
      </c>
      <c r="E3759" s="13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19">
        <f t="shared" si="348"/>
        <v>108.51428571428572</v>
      </c>
      <c r="P3759" s="11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28.8" x14ac:dyDescent="0.3">
      <c r="A3760" s="7">
        <v>3758</v>
      </c>
      <c r="B3760" s="8" t="s">
        <v>3755</v>
      </c>
      <c r="C3760" s="8" t="s">
        <v>7868</v>
      </c>
      <c r="D3760" s="13">
        <v>1500</v>
      </c>
      <c r="E3760" s="13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19">
        <f t="shared" si="348"/>
        <v>102.33333333333334</v>
      </c>
      <c r="P3760" s="11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28.8" x14ac:dyDescent="0.3">
      <c r="A3761" s="7">
        <v>3759</v>
      </c>
      <c r="B3761" s="8" t="s">
        <v>3756</v>
      </c>
      <c r="C3761" s="8" t="s">
        <v>7869</v>
      </c>
      <c r="D3761" s="13">
        <v>4000</v>
      </c>
      <c r="E3761" s="13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19">
        <f t="shared" si="348"/>
        <v>110.24425000000002</v>
      </c>
      <c r="P3761" s="11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3.2" x14ac:dyDescent="0.3">
      <c r="A3762" s="7">
        <v>3760</v>
      </c>
      <c r="B3762" s="8" t="s">
        <v>3757</v>
      </c>
      <c r="C3762" s="8" t="s">
        <v>7870</v>
      </c>
      <c r="D3762" s="13">
        <v>5000</v>
      </c>
      <c r="E3762" s="13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19">
        <f t="shared" si="348"/>
        <v>101.0154</v>
      </c>
      <c r="P3762" s="11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43.2" x14ac:dyDescent="0.3">
      <c r="A3763" s="7">
        <v>3761</v>
      </c>
      <c r="B3763" s="8" t="s">
        <v>3758</v>
      </c>
      <c r="C3763" s="8" t="s">
        <v>7871</v>
      </c>
      <c r="D3763" s="13">
        <v>500</v>
      </c>
      <c r="E3763" s="13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19">
        <f t="shared" si="348"/>
        <v>100</v>
      </c>
      <c r="P3763" s="11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3.2" x14ac:dyDescent="0.3">
      <c r="A3764" s="7">
        <v>3762</v>
      </c>
      <c r="B3764" s="8" t="s">
        <v>3759</v>
      </c>
      <c r="C3764" s="8" t="s">
        <v>7872</v>
      </c>
      <c r="D3764" s="13">
        <v>1250</v>
      </c>
      <c r="E3764" s="13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19">
        <f t="shared" si="348"/>
        <v>106.24</v>
      </c>
      <c r="P3764" s="11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28.8" x14ac:dyDescent="0.3">
      <c r="A3765" s="7">
        <v>3763</v>
      </c>
      <c r="B3765" s="8" t="s">
        <v>3760</v>
      </c>
      <c r="C3765" s="8" t="s">
        <v>7873</v>
      </c>
      <c r="D3765" s="13">
        <v>5000</v>
      </c>
      <c r="E3765" s="13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19">
        <f t="shared" si="348"/>
        <v>100</v>
      </c>
      <c r="P3765" s="11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3.2" x14ac:dyDescent="0.3">
      <c r="A3766" s="7">
        <v>3764</v>
      </c>
      <c r="B3766" s="8" t="s">
        <v>3761</v>
      </c>
      <c r="C3766" s="8" t="s">
        <v>7874</v>
      </c>
      <c r="D3766" s="13">
        <v>1500</v>
      </c>
      <c r="E3766" s="13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19">
        <f t="shared" si="348"/>
        <v>100</v>
      </c>
      <c r="P3766" s="11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3.2" x14ac:dyDescent="0.3">
      <c r="A3767" s="7">
        <v>3765</v>
      </c>
      <c r="B3767" s="8" t="s">
        <v>3762</v>
      </c>
      <c r="C3767" s="8" t="s">
        <v>7875</v>
      </c>
      <c r="D3767" s="13">
        <v>7000</v>
      </c>
      <c r="E3767" s="13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19">
        <f t="shared" si="348"/>
        <v>113.45714285714286</v>
      </c>
      <c r="P3767" s="11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28.8" x14ac:dyDescent="0.3">
      <c r="A3768" s="7">
        <v>3766</v>
      </c>
      <c r="B3768" s="8" t="s">
        <v>3763</v>
      </c>
      <c r="C3768" s="8" t="s">
        <v>7876</v>
      </c>
      <c r="D3768" s="13">
        <v>10000</v>
      </c>
      <c r="E3768" s="13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19">
        <f t="shared" si="348"/>
        <v>102.65010000000001</v>
      </c>
      <c r="P3768" s="11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3.2" x14ac:dyDescent="0.3">
      <c r="A3769" s="7">
        <v>3767</v>
      </c>
      <c r="B3769" s="8" t="s">
        <v>3764</v>
      </c>
      <c r="C3769" s="8" t="s">
        <v>7877</v>
      </c>
      <c r="D3769" s="13">
        <v>2000</v>
      </c>
      <c r="E3769" s="13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19">
        <f t="shared" si="348"/>
        <v>116.75</v>
      </c>
      <c r="P3769" s="11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3.2" x14ac:dyDescent="0.3">
      <c r="A3770" s="7">
        <v>3768</v>
      </c>
      <c r="B3770" s="8" t="s">
        <v>3765</v>
      </c>
      <c r="C3770" s="8" t="s">
        <v>7878</v>
      </c>
      <c r="D3770" s="13">
        <v>4000</v>
      </c>
      <c r="E3770" s="13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19">
        <f t="shared" si="348"/>
        <v>107.65274999999998</v>
      </c>
      <c r="P3770" s="11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3.2" x14ac:dyDescent="0.3">
      <c r="A3771" s="7">
        <v>3769</v>
      </c>
      <c r="B3771" s="8" t="s">
        <v>3766</v>
      </c>
      <c r="C3771" s="8" t="s">
        <v>7879</v>
      </c>
      <c r="D3771" s="13">
        <v>1100</v>
      </c>
      <c r="E3771" s="13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19">
        <f t="shared" si="348"/>
        <v>100</v>
      </c>
      <c r="P3771" s="11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3.2" x14ac:dyDescent="0.3">
      <c r="A3772" s="7">
        <v>3770</v>
      </c>
      <c r="B3772" s="8" t="s">
        <v>3767</v>
      </c>
      <c r="C3772" s="8" t="s">
        <v>7880</v>
      </c>
      <c r="D3772" s="13">
        <v>2000</v>
      </c>
      <c r="E3772" s="13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19">
        <f t="shared" si="348"/>
        <v>100</v>
      </c>
      <c r="P3772" s="11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28.8" x14ac:dyDescent="0.3">
      <c r="A3773" s="7">
        <v>3771</v>
      </c>
      <c r="B3773" s="8" t="s">
        <v>3768</v>
      </c>
      <c r="C3773" s="8" t="s">
        <v>7881</v>
      </c>
      <c r="D3773" s="13">
        <v>1000</v>
      </c>
      <c r="E3773" s="13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19">
        <f t="shared" si="348"/>
        <v>146</v>
      </c>
      <c r="P3773" s="11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3.2" x14ac:dyDescent="0.3">
      <c r="A3774" s="7">
        <v>3772</v>
      </c>
      <c r="B3774" s="8" t="s">
        <v>3769</v>
      </c>
      <c r="C3774" s="8" t="s">
        <v>7882</v>
      </c>
      <c r="D3774" s="13">
        <v>5000</v>
      </c>
      <c r="E3774" s="13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19">
        <f t="shared" si="348"/>
        <v>110.2</v>
      </c>
      <c r="P3774" s="11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28.8" x14ac:dyDescent="0.3">
      <c r="A3775" s="7">
        <v>3773</v>
      </c>
      <c r="B3775" s="8" t="s">
        <v>3770</v>
      </c>
      <c r="C3775" s="8" t="s">
        <v>7883</v>
      </c>
      <c r="D3775" s="13">
        <v>5000</v>
      </c>
      <c r="E3775" s="13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19">
        <f t="shared" si="348"/>
        <v>108.2</v>
      </c>
      <c r="P3775" s="11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43.2" x14ac:dyDescent="0.3">
      <c r="A3776" s="7">
        <v>3774</v>
      </c>
      <c r="B3776" s="8" t="s">
        <v>3771</v>
      </c>
      <c r="C3776" s="8" t="s">
        <v>7884</v>
      </c>
      <c r="D3776" s="13">
        <v>2500</v>
      </c>
      <c r="E3776" s="13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19">
        <f t="shared" si="348"/>
        <v>100</v>
      </c>
      <c r="P3776" s="11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3.2" x14ac:dyDescent="0.3">
      <c r="A3777" s="7">
        <v>3775</v>
      </c>
      <c r="B3777" s="8" t="s">
        <v>3772</v>
      </c>
      <c r="C3777" s="8" t="s">
        <v>7885</v>
      </c>
      <c r="D3777" s="13">
        <v>2000</v>
      </c>
      <c r="E3777" s="13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19">
        <f t="shared" si="348"/>
        <v>100.25</v>
      </c>
      <c r="P3777" s="11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57.6" x14ac:dyDescent="0.3">
      <c r="A3778" s="7">
        <v>3776</v>
      </c>
      <c r="B3778" s="8" t="s">
        <v>3773</v>
      </c>
      <c r="C3778" s="8" t="s">
        <v>7886</v>
      </c>
      <c r="D3778" s="13">
        <v>8000</v>
      </c>
      <c r="E3778" s="13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19">
        <f t="shared" si="348"/>
        <v>106.71250000000001</v>
      </c>
      <c r="P3778" s="11">
        <f t="shared" si="349"/>
        <v>90.819148936170208</v>
      </c>
      <c r="Q3778" s="7" t="str">
        <f t="shared" si="350"/>
        <v>theater</v>
      </c>
      <c r="R3778" s="7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3.2" x14ac:dyDescent="0.3">
      <c r="A3779" s="7">
        <v>3777</v>
      </c>
      <c r="B3779" s="8" t="s">
        <v>3774</v>
      </c>
      <c r="C3779" s="8" t="s">
        <v>7887</v>
      </c>
      <c r="D3779" s="13">
        <v>2000</v>
      </c>
      <c r="E3779" s="13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19">
        <f t="shared" ref="O3779:O3842" si="354">E3779/D3779*100</f>
        <v>143.19999999999999</v>
      </c>
      <c r="P3779" s="11">
        <f t="shared" ref="P3779:P3842" si="355">E3779/L3779</f>
        <v>48.542372881355931</v>
      </c>
      <c r="Q3779" s="7" t="str">
        <f t="shared" ref="Q3779:Q3842" si="356">LEFT(N3779, SEARCH("/",N3779,1)-1)</f>
        <v>theater</v>
      </c>
      <c r="R3779" s="7" t="str">
        <f t="shared" ref="R3779:R3842" si="357">RIGHT(N3779,LEN(N3779)-SEARCH("/",N3779,1))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28.8" x14ac:dyDescent="0.3">
      <c r="A3780" s="7">
        <v>3778</v>
      </c>
      <c r="B3780" s="8" t="s">
        <v>3775</v>
      </c>
      <c r="C3780" s="8" t="s">
        <v>7888</v>
      </c>
      <c r="D3780" s="13">
        <v>2400</v>
      </c>
      <c r="E3780" s="13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19">
        <f t="shared" si="354"/>
        <v>105.04166666666667</v>
      </c>
      <c r="P3780" s="11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28.8" x14ac:dyDescent="0.3">
      <c r="A3781" s="7">
        <v>3779</v>
      </c>
      <c r="B3781" s="8" t="s">
        <v>3776</v>
      </c>
      <c r="C3781" s="8" t="s">
        <v>7889</v>
      </c>
      <c r="D3781" s="13">
        <v>15000</v>
      </c>
      <c r="E3781" s="13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19">
        <f t="shared" si="354"/>
        <v>103.98</v>
      </c>
      <c r="P3781" s="11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3.2" x14ac:dyDescent="0.3">
      <c r="A3782" s="7">
        <v>3780</v>
      </c>
      <c r="B3782" s="8" t="s">
        <v>3777</v>
      </c>
      <c r="C3782" s="8" t="s">
        <v>7890</v>
      </c>
      <c r="D3782" s="13">
        <v>2500</v>
      </c>
      <c r="E3782" s="13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19">
        <f t="shared" si="354"/>
        <v>120</v>
      </c>
      <c r="P3782" s="11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43.2" x14ac:dyDescent="0.3">
      <c r="A3783" s="7">
        <v>3781</v>
      </c>
      <c r="B3783" s="8" t="s">
        <v>3778</v>
      </c>
      <c r="C3783" s="8" t="s">
        <v>7891</v>
      </c>
      <c r="D3783" s="13">
        <v>4500</v>
      </c>
      <c r="E3783" s="13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19">
        <f t="shared" si="354"/>
        <v>109.66666666666667</v>
      </c>
      <c r="P3783" s="11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3.2" x14ac:dyDescent="0.3">
      <c r="A3784" s="7">
        <v>3782</v>
      </c>
      <c r="B3784" s="8" t="s">
        <v>3779</v>
      </c>
      <c r="C3784" s="8" t="s">
        <v>7892</v>
      </c>
      <c r="D3784" s="13">
        <v>2000</v>
      </c>
      <c r="E3784" s="13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19">
        <f t="shared" si="354"/>
        <v>101.75</v>
      </c>
      <c r="P3784" s="11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3.2" x14ac:dyDescent="0.3">
      <c r="A3785" s="7">
        <v>3783</v>
      </c>
      <c r="B3785" s="8" t="s">
        <v>3780</v>
      </c>
      <c r="C3785" s="8" t="s">
        <v>7893</v>
      </c>
      <c r="D3785" s="13">
        <v>1200</v>
      </c>
      <c r="E3785" s="13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19">
        <f t="shared" si="354"/>
        <v>128.91666666666666</v>
      </c>
      <c r="P3785" s="11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3.2" x14ac:dyDescent="0.3">
      <c r="A3786" s="7">
        <v>3784</v>
      </c>
      <c r="B3786" s="8" t="s">
        <v>3781</v>
      </c>
      <c r="C3786" s="8" t="s">
        <v>7894</v>
      </c>
      <c r="D3786" s="13">
        <v>1000</v>
      </c>
      <c r="E3786" s="13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19">
        <f t="shared" si="354"/>
        <v>114.99999999999999</v>
      </c>
      <c r="P3786" s="11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3.2" x14ac:dyDescent="0.3">
      <c r="A3787" s="7">
        <v>3785</v>
      </c>
      <c r="B3787" s="8" t="s">
        <v>3782</v>
      </c>
      <c r="C3787" s="8" t="s">
        <v>7895</v>
      </c>
      <c r="D3787" s="13">
        <v>2000</v>
      </c>
      <c r="E3787" s="13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19">
        <f t="shared" si="354"/>
        <v>150.75</v>
      </c>
      <c r="P3787" s="11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3.2" x14ac:dyDescent="0.3">
      <c r="A3788" s="7">
        <v>3786</v>
      </c>
      <c r="B3788" s="8" t="s">
        <v>3783</v>
      </c>
      <c r="C3788" s="8" t="s">
        <v>7896</v>
      </c>
      <c r="D3788" s="13">
        <v>6000</v>
      </c>
      <c r="E3788" s="13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19">
        <f t="shared" si="354"/>
        <v>110.96666666666665</v>
      </c>
      <c r="P3788" s="11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3.2" x14ac:dyDescent="0.3">
      <c r="A3789" s="7">
        <v>3787</v>
      </c>
      <c r="B3789" s="8" t="s">
        <v>3784</v>
      </c>
      <c r="C3789" s="8" t="s">
        <v>7897</v>
      </c>
      <c r="D3789" s="13">
        <v>350</v>
      </c>
      <c r="E3789" s="13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19">
        <f t="shared" si="354"/>
        <v>100.28571428571429</v>
      </c>
      <c r="P3789" s="11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2" x14ac:dyDescent="0.3">
      <c r="A3790" s="7">
        <v>3788</v>
      </c>
      <c r="B3790" s="8" t="s">
        <v>3785</v>
      </c>
      <c r="C3790" s="8" t="s">
        <v>7898</v>
      </c>
      <c r="D3790" s="13">
        <v>75000</v>
      </c>
      <c r="E3790" s="13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19">
        <f t="shared" si="354"/>
        <v>0.66666666666666674</v>
      </c>
      <c r="P3790" s="11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3.2" x14ac:dyDescent="0.3">
      <c r="A3791" s="7">
        <v>3789</v>
      </c>
      <c r="B3791" s="8" t="s">
        <v>3786</v>
      </c>
      <c r="C3791" s="8" t="s">
        <v>7899</v>
      </c>
      <c r="D3791" s="13">
        <v>3550</v>
      </c>
      <c r="E3791" s="13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19">
        <f t="shared" si="354"/>
        <v>3.267605633802817</v>
      </c>
      <c r="P3791" s="11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3.2" x14ac:dyDescent="0.3">
      <c r="A3792" s="7">
        <v>3790</v>
      </c>
      <c r="B3792" s="8" t="s">
        <v>3787</v>
      </c>
      <c r="C3792" s="8" t="s">
        <v>7900</v>
      </c>
      <c r="D3792" s="13">
        <v>15000</v>
      </c>
      <c r="E3792" s="13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19">
        <f t="shared" si="354"/>
        <v>0</v>
      </c>
      <c r="P3792" s="11" t="e">
        <f t="shared" si="355"/>
        <v>#DIV/0!</v>
      </c>
      <c r="Q3792" s="7" t="str">
        <f t="shared" si="356"/>
        <v>theater</v>
      </c>
      <c r="R3792" s="7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28.8" x14ac:dyDescent="0.3">
      <c r="A3793" s="7">
        <v>3791</v>
      </c>
      <c r="B3793" s="8" t="s">
        <v>3788</v>
      </c>
      <c r="C3793" s="8" t="s">
        <v>7901</v>
      </c>
      <c r="D3793" s="13">
        <v>1500</v>
      </c>
      <c r="E3793" s="13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19">
        <f t="shared" si="354"/>
        <v>0</v>
      </c>
      <c r="P3793" s="11" t="e">
        <f t="shared" si="355"/>
        <v>#DIV/0!</v>
      </c>
      <c r="Q3793" s="7" t="str">
        <f t="shared" si="356"/>
        <v>theater</v>
      </c>
      <c r="R3793" s="7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28.8" x14ac:dyDescent="0.3">
      <c r="A3794" s="7">
        <v>3792</v>
      </c>
      <c r="B3794" s="8" t="s">
        <v>3789</v>
      </c>
      <c r="C3794" s="8" t="s">
        <v>7902</v>
      </c>
      <c r="D3794" s="13">
        <v>12500</v>
      </c>
      <c r="E3794" s="13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19">
        <f t="shared" si="354"/>
        <v>0.27999999999999997</v>
      </c>
      <c r="P3794" s="11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3.2" x14ac:dyDescent="0.3">
      <c r="A3795" s="7">
        <v>3793</v>
      </c>
      <c r="B3795" s="8" t="s">
        <v>3790</v>
      </c>
      <c r="C3795" s="8" t="s">
        <v>7903</v>
      </c>
      <c r="D3795" s="13">
        <v>7000</v>
      </c>
      <c r="E3795" s="13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19">
        <f t="shared" si="354"/>
        <v>59.657142857142851</v>
      </c>
      <c r="P3795" s="11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3.2" x14ac:dyDescent="0.3">
      <c r="A3796" s="7">
        <v>3794</v>
      </c>
      <c r="B3796" s="8" t="s">
        <v>3791</v>
      </c>
      <c r="C3796" s="8" t="s">
        <v>7904</v>
      </c>
      <c r="D3796" s="13">
        <v>5000</v>
      </c>
      <c r="E3796" s="13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19">
        <f t="shared" si="354"/>
        <v>1</v>
      </c>
      <c r="P3796" s="11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3.2" x14ac:dyDescent="0.3">
      <c r="A3797" s="7">
        <v>3795</v>
      </c>
      <c r="B3797" s="8" t="s">
        <v>3792</v>
      </c>
      <c r="C3797" s="8" t="s">
        <v>7905</v>
      </c>
      <c r="D3797" s="13">
        <v>600</v>
      </c>
      <c r="E3797" s="13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19">
        <f t="shared" si="354"/>
        <v>1.6666666666666667</v>
      </c>
      <c r="P3797" s="11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3.2" x14ac:dyDescent="0.3">
      <c r="A3798" s="7">
        <v>3796</v>
      </c>
      <c r="B3798" s="8" t="s">
        <v>3793</v>
      </c>
      <c r="C3798" s="8" t="s">
        <v>7906</v>
      </c>
      <c r="D3798" s="13">
        <v>22500</v>
      </c>
      <c r="E3798" s="13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19">
        <f t="shared" si="354"/>
        <v>4.4444444444444444E-3</v>
      </c>
      <c r="P3798" s="11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43.2" x14ac:dyDescent="0.3">
      <c r="A3799" s="7">
        <v>3797</v>
      </c>
      <c r="B3799" s="8" t="s">
        <v>3794</v>
      </c>
      <c r="C3799" s="8" t="s">
        <v>7907</v>
      </c>
      <c r="D3799" s="13">
        <v>6000</v>
      </c>
      <c r="E3799" s="13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19">
        <f t="shared" si="354"/>
        <v>89.666666666666657</v>
      </c>
      <c r="P3799" s="11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3.2" x14ac:dyDescent="0.3">
      <c r="A3800" s="7">
        <v>3798</v>
      </c>
      <c r="B3800" s="8" t="s">
        <v>3795</v>
      </c>
      <c r="C3800" s="8" t="s">
        <v>7908</v>
      </c>
      <c r="D3800" s="13">
        <v>70000</v>
      </c>
      <c r="E3800" s="13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19">
        <f t="shared" si="354"/>
        <v>1.4642857142857144</v>
      </c>
      <c r="P3800" s="11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28.8" x14ac:dyDescent="0.3">
      <c r="A3801" s="7">
        <v>3799</v>
      </c>
      <c r="B3801" s="8" t="s">
        <v>3796</v>
      </c>
      <c r="C3801" s="8" t="s">
        <v>7909</v>
      </c>
      <c r="D3801" s="13">
        <v>10000</v>
      </c>
      <c r="E3801" s="13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19">
        <f t="shared" si="354"/>
        <v>4.0199999999999996</v>
      </c>
      <c r="P3801" s="11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3.2" x14ac:dyDescent="0.3">
      <c r="A3802" s="7">
        <v>3800</v>
      </c>
      <c r="B3802" s="8" t="s">
        <v>3797</v>
      </c>
      <c r="C3802" s="8" t="s">
        <v>7910</v>
      </c>
      <c r="D3802" s="13">
        <v>22000</v>
      </c>
      <c r="E3802" s="13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19">
        <f t="shared" si="354"/>
        <v>4.004545454545454</v>
      </c>
      <c r="P3802" s="11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3.2" x14ac:dyDescent="0.3">
      <c r="A3803" s="7">
        <v>3801</v>
      </c>
      <c r="B3803" s="8" t="s">
        <v>3798</v>
      </c>
      <c r="C3803" s="8" t="s">
        <v>7911</v>
      </c>
      <c r="D3803" s="13">
        <v>5000</v>
      </c>
      <c r="E3803" s="13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19">
        <f t="shared" si="354"/>
        <v>8.52</v>
      </c>
      <c r="P3803" s="11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3.2" x14ac:dyDescent="0.3">
      <c r="A3804" s="7">
        <v>3802</v>
      </c>
      <c r="B3804" s="8" t="s">
        <v>3799</v>
      </c>
      <c r="C3804" s="8" t="s">
        <v>7912</v>
      </c>
      <c r="D3804" s="13">
        <v>3000</v>
      </c>
      <c r="E3804" s="13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19">
        <f t="shared" si="354"/>
        <v>0</v>
      </c>
      <c r="P3804" s="11" t="e">
        <f t="shared" si="355"/>
        <v>#DIV/0!</v>
      </c>
      <c r="Q3804" s="7" t="str">
        <f t="shared" si="356"/>
        <v>theater</v>
      </c>
      <c r="R3804" s="7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28.8" x14ac:dyDescent="0.3">
      <c r="A3805" s="7">
        <v>3803</v>
      </c>
      <c r="B3805" s="8" t="s">
        <v>3800</v>
      </c>
      <c r="C3805" s="8" t="s">
        <v>7913</v>
      </c>
      <c r="D3805" s="13">
        <v>12000</v>
      </c>
      <c r="E3805" s="13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19">
        <f t="shared" si="354"/>
        <v>19.650000000000002</v>
      </c>
      <c r="P3805" s="11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3.2" x14ac:dyDescent="0.3">
      <c r="A3806" s="7">
        <v>3804</v>
      </c>
      <c r="B3806" s="8" t="s">
        <v>3801</v>
      </c>
      <c r="C3806" s="8" t="s">
        <v>7914</v>
      </c>
      <c r="D3806" s="13">
        <v>8000</v>
      </c>
      <c r="E3806" s="13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19">
        <f t="shared" si="354"/>
        <v>0</v>
      </c>
      <c r="P3806" s="11" t="e">
        <f t="shared" si="355"/>
        <v>#DIV/0!</v>
      </c>
      <c r="Q3806" s="7" t="str">
        <f t="shared" si="356"/>
        <v>theater</v>
      </c>
      <c r="R3806" s="7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3.2" x14ac:dyDescent="0.3">
      <c r="A3807" s="7">
        <v>3805</v>
      </c>
      <c r="B3807" s="8" t="s">
        <v>3802</v>
      </c>
      <c r="C3807" s="8" t="s">
        <v>7915</v>
      </c>
      <c r="D3807" s="13">
        <v>150000</v>
      </c>
      <c r="E3807" s="13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19">
        <f t="shared" si="354"/>
        <v>2E-3</v>
      </c>
      <c r="P3807" s="11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43.2" x14ac:dyDescent="0.3">
      <c r="A3808" s="7">
        <v>3806</v>
      </c>
      <c r="B3808" s="8" t="s">
        <v>3803</v>
      </c>
      <c r="C3808" s="8" t="s">
        <v>7916</v>
      </c>
      <c r="D3808" s="13">
        <v>7500</v>
      </c>
      <c r="E3808" s="13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19">
        <f t="shared" si="354"/>
        <v>6.6666666666666666E-2</v>
      </c>
      <c r="P3808" s="11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3.2" x14ac:dyDescent="0.3">
      <c r="A3809" s="7">
        <v>3807</v>
      </c>
      <c r="B3809" s="8" t="s">
        <v>3804</v>
      </c>
      <c r="C3809" s="8" t="s">
        <v>7917</v>
      </c>
      <c r="D3809" s="13">
        <v>1500</v>
      </c>
      <c r="E3809" s="13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19">
        <f t="shared" si="354"/>
        <v>30.333333333333336</v>
      </c>
      <c r="P3809" s="11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3.2" x14ac:dyDescent="0.3">
      <c r="A3810" s="7">
        <v>3808</v>
      </c>
      <c r="B3810" s="8" t="s">
        <v>3805</v>
      </c>
      <c r="C3810" s="8" t="s">
        <v>7918</v>
      </c>
      <c r="D3810" s="13">
        <v>1000</v>
      </c>
      <c r="E3810" s="13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19">
        <f t="shared" si="354"/>
        <v>100</v>
      </c>
      <c r="P3810" s="11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3.2" x14ac:dyDescent="0.3">
      <c r="A3811" s="7">
        <v>3809</v>
      </c>
      <c r="B3811" s="8" t="s">
        <v>3806</v>
      </c>
      <c r="C3811" s="8" t="s">
        <v>7919</v>
      </c>
      <c r="D3811" s="13">
        <v>2000</v>
      </c>
      <c r="E3811" s="13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19">
        <f t="shared" si="354"/>
        <v>101.25</v>
      </c>
      <c r="P3811" s="11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3.2" x14ac:dyDescent="0.3">
      <c r="A3812" s="7">
        <v>3810</v>
      </c>
      <c r="B3812" s="8" t="s">
        <v>3807</v>
      </c>
      <c r="C3812" s="8" t="s">
        <v>7920</v>
      </c>
      <c r="D3812" s="13">
        <v>1500</v>
      </c>
      <c r="E3812" s="13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19">
        <f t="shared" si="354"/>
        <v>121.73333333333333</v>
      </c>
      <c r="P3812" s="11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3.2" x14ac:dyDescent="0.3">
      <c r="A3813" s="7">
        <v>3811</v>
      </c>
      <c r="B3813" s="8" t="s">
        <v>3808</v>
      </c>
      <c r="C3813" s="8" t="s">
        <v>7921</v>
      </c>
      <c r="D3813" s="13">
        <v>250</v>
      </c>
      <c r="E3813" s="13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19">
        <f t="shared" si="354"/>
        <v>330</v>
      </c>
      <c r="P3813" s="11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3.2" x14ac:dyDescent="0.3">
      <c r="A3814" s="7">
        <v>3812</v>
      </c>
      <c r="B3814" s="8" t="s">
        <v>3809</v>
      </c>
      <c r="C3814" s="8" t="s">
        <v>7922</v>
      </c>
      <c r="D3814" s="13">
        <v>2000</v>
      </c>
      <c r="E3814" s="13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19">
        <f t="shared" si="354"/>
        <v>109.55</v>
      </c>
      <c r="P3814" s="11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3.2" x14ac:dyDescent="0.3">
      <c r="A3815" s="7">
        <v>3813</v>
      </c>
      <c r="B3815" s="8" t="s">
        <v>3810</v>
      </c>
      <c r="C3815" s="8" t="s">
        <v>7923</v>
      </c>
      <c r="D3815" s="13">
        <v>2100</v>
      </c>
      <c r="E3815" s="13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19">
        <f t="shared" si="354"/>
        <v>100.95190476190474</v>
      </c>
      <c r="P3815" s="11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3.2" x14ac:dyDescent="0.3">
      <c r="A3816" s="7">
        <v>3814</v>
      </c>
      <c r="B3816" s="8" t="s">
        <v>3811</v>
      </c>
      <c r="C3816" s="8" t="s">
        <v>7924</v>
      </c>
      <c r="D3816" s="13">
        <v>1500</v>
      </c>
      <c r="E3816" s="13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19">
        <f t="shared" si="354"/>
        <v>140.13333333333333</v>
      </c>
      <c r="P3816" s="11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28.8" x14ac:dyDescent="0.3">
      <c r="A3817" s="7">
        <v>3815</v>
      </c>
      <c r="B3817" s="8" t="s">
        <v>3812</v>
      </c>
      <c r="C3817" s="8" t="s">
        <v>7925</v>
      </c>
      <c r="D3817" s="13">
        <v>1000</v>
      </c>
      <c r="E3817" s="13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19">
        <f t="shared" si="354"/>
        <v>100.001</v>
      </c>
      <c r="P3817" s="11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57.6" x14ac:dyDescent="0.3">
      <c r="A3818" s="7">
        <v>3816</v>
      </c>
      <c r="B3818" s="8" t="s">
        <v>3813</v>
      </c>
      <c r="C3818" s="8" t="s">
        <v>7926</v>
      </c>
      <c r="D3818" s="13">
        <v>1500</v>
      </c>
      <c r="E3818" s="13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19">
        <f t="shared" si="354"/>
        <v>119.238</v>
      </c>
      <c r="P3818" s="11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3.2" x14ac:dyDescent="0.3">
      <c r="A3819" s="7">
        <v>3817</v>
      </c>
      <c r="B3819" s="8" t="s">
        <v>3814</v>
      </c>
      <c r="C3819" s="8" t="s">
        <v>7927</v>
      </c>
      <c r="D3819" s="13">
        <v>2000</v>
      </c>
      <c r="E3819" s="13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19">
        <f t="shared" si="354"/>
        <v>107.25</v>
      </c>
      <c r="P3819" s="11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3.2" x14ac:dyDescent="0.3">
      <c r="A3820" s="7">
        <v>3818</v>
      </c>
      <c r="B3820" s="8" t="s">
        <v>3815</v>
      </c>
      <c r="C3820" s="8" t="s">
        <v>7928</v>
      </c>
      <c r="D3820" s="13">
        <v>250</v>
      </c>
      <c r="E3820" s="13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19">
        <f t="shared" si="354"/>
        <v>227.99999999999997</v>
      </c>
      <c r="P3820" s="11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28.8" x14ac:dyDescent="0.3">
      <c r="A3821" s="7">
        <v>3819</v>
      </c>
      <c r="B3821" s="8" t="s">
        <v>3816</v>
      </c>
      <c r="C3821" s="8" t="s">
        <v>7817</v>
      </c>
      <c r="D3821" s="13">
        <v>1000</v>
      </c>
      <c r="E3821" s="13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19">
        <f t="shared" si="354"/>
        <v>106.4</v>
      </c>
      <c r="P3821" s="11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3.2" x14ac:dyDescent="0.3">
      <c r="A3822" s="7">
        <v>3820</v>
      </c>
      <c r="B3822" s="8" t="s">
        <v>3817</v>
      </c>
      <c r="C3822" s="8" t="s">
        <v>7929</v>
      </c>
      <c r="D3822" s="13">
        <v>300</v>
      </c>
      <c r="E3822" s="13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19">
        <f t="shared" si="354"/>
        <v>143.33333333333334</v>
      </c>
      <c r="P3822" s="11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3.2" x14ac:dyDescent="0.3">
      <c r="A3823" s="7">
        <v>3821</v>
      </c>
      <c r="B3823" s="8" t="s">
        <v>3818</v>
      </c>
      <c r="C3823" s="8" t="s">
        <v>7930</v>
      </c>
      <c r="D3823" s="13">
        <v>3500</v>
      </c>
      <c r="E3823" s="13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19">
        <f t="shared" si="354"/>
        <v>104.54285714285714</v>
      </c>
      <c r="P3823" s="11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43.2" x14ac:dyDescent="0.3">
      <c r="A3824" s="7">
        <v>3822</v>
      </c>
      <c r="B3824" s="8" t="s">
        <v>3819</v>
      </c>
      <c r="C3824" s="8" t="s">
        <v>7931</v>
      </c>
      <c r="D3824" s="13">
        <v>5000</v>
      </c>
      <c r="E3824" s="13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19">
        <f t="shared" si="354"/>
        <v>110.02000000000001</v>
      </c>
      <c r="P3824" s="11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3.2" x14ac:dyDescent="0.3">
      <c r="A3825" s="7">
        <v>3823</v>
      </c>
      <c r="B3825" s="8" t="s">
        <v>3820</v>
      </c>
      <c r="C3825" s="8" t="s">
        <v>7932</v>
      </c>
      <c r="D3825" s="13">
        <v>2500</v>
      </c>
      <c r="E3825" s="13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19">
        <f t="shared" si="354"/>
        <v>106</v>
      </c>
      <c r="P3825" s="11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3.2" x14ac:dyDescent="0.3">
      <c r="A3826" s="7">
        <v>3824</v>
      </c>
      <c r="B3826" s="8" t="s">
        <v>3821</v>
      </c>
      <c r="C3826" s="8" t="s">
        <v>7933</v>
      </c>
      <c r="D3826" s="13">
        <v>250</v>
      </c>
      <c r="E3826" s="13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19">
        <f t="shared" si="354"/>
        <v>108</v>
      </c>
      <c r="P3826" s="11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3.2" x14ac:dyDescent="0.3">
      <c r="A3827" s="7">
        <v>3825</v>
      </c>
      <c r="B3827" s="8" t="s">
        <v>3822</v>
      </c>
      <c r="C3827" s="8" t="s">
        <v>7934</v>
      </c>
      <c r="D3827" s="13">
        <v>5000</v>
      </c>
      <c r="E3827" s="13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19">
        <f t="shared" si="354"/>
        <v>105.42</v>
      </c>
      <c r="P3827" s="11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28.8" x14ac:dyDescent="0.3">
      <c r="A3828" s="7">
        <v>3826</v>
      </c>
      <c r="B3828" s="8" t="s">
        <v>3823</v>
      </c>
      <c r="C3828" s="8" t="s">
        <v>7935</v>
      </c>
      <c r="D3828" s="13">
        <v>600</v>
      </c>
      <c r="E3828" s="13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19">
        <f t="shared" si="354"/>
        <v>119.16666666666667</v>
      </c>
      <c r="P3828" s="11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57.6" x14ac:dyDescent="0.3">
      <c r="A3829" s="7">
        <v>3827</v>
      </c>
      <c r="B3829" s="8" t="s">
        <v>3824</v>
      </c>
      <c r="C3829" s="8" t="s">
        <v>7936</v>
      </c>
      <c r="D3829" s="13">
        <v>3000</v>
      </c>
      <c r="E3829" s="13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19">
        <f t="shared" si="354"/>
        <v>152.66666666666666</v>
      </c>
      <c r="P3829" s="11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3.2" x14ac:dyDescent="0.3">
      <c r="A3830" s="7">
        <v>3828</v>
      </c>
      <c r="B3830" s="8" t="s">
        <v>3825</v>
      </c>
      <c r="C3830" s="8" t="s">
        <v>7937</v>
      </c>
      <c r="D3830" s="13">
        <v>5000</v>
      </c>
      <c r="E3830" s="13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19">
        <f t="shared" si="354"/>
        <v>100</v>
      </c>
      <c r="P3830" s="11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3.2" x14ac:dyDescent="0.3">
      <c r="A3831" s="7">
        <v>3829</v>
      </c>
      <c r="B3831" s="8" t="s">
        <v>3826</v>
      </c>
      <c r="C3831" s="8" t="s">
        <v>7938</v>
      </c>
      <c r="D3831" s="13">
        <v>500</v>
      </c>
      <c r="E3831" s="13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19">
        <f t="shared" si="354"/>
        <v>100.2</v>
      </c>
      <c r="P3831" s="11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3.2" x14ac:dyDescent="0.3">
      <c r="A3832" s="7">
        <v>3830</v>
      </c>
      <c r="B3832" s="8" t="s">
        <v>3827</v>
      </c>
      <c r="C3832" s="8" t="s">
        <v>7939</v>
      </c>
      <c r="D3832" s="13">
        <v>100</v>
      </c>
      <c r="E3832" s="13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19">
        <f t="shared" si="354"/>
        <v>225</v>
      </c>
      <c r="P3832" s="11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43.2" x14ac:dyDescent="0.3">
      <c r="A3833" s="7">
        <v>3831</v>
      </c>
      <c r="B3833" s="8" t="s">
        <v>3828</v>
      </c>
      <c r="C3833" s="8" t="s">
        <v>7940</v>
      </c>
      <c r="D3833" s="13">
        <v>500</v>
      </c>
      <c r="E3833" s="13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19">
        <f t="shared" si="354"/>
        <v>106.02199999999999</v>
      </c>
      <c r="P3833" s="11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3.2" x14ac:dyDescent="0.3">
      <c r="A3834" s="7">
        <v>3832</v>
      </c>
      <c r="B3834" s="8" t="s">
        <v>3829</v>
      </c>
      <c r="C3834" s="8" t="s">
        <v>7941</v>
      </c>
      <c r="D3834" s="13">
        <v>1200</v>
      </c>
      <c r="E3834" s="13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19">
        <f t="shared" si="354"/>
        <v>104.66666666666666</v>
      </c>
      <c r="P3834" s="11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43.2" x14ac:dyDescent="0.3">
      <c r="A3835" s="7">
        <v>3833</v>
      </c>
      <c r="B3835" s="8" t="s">
        <v>3830</v>
      </c>
      <c r="C3835" s="8" t="s">
        <v>7942</v>
      </c>
      <c r="D3835" s="13">
        <v>1200</v>
      </c>
      <c r="E3835" s="13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19">
        <f t="shared" si="354"/>
        <v>116.66666666666667</v>
      </c>
      <c r="P3835" s="11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3.2" x14ac:dyDescent="0.3">
      <c r="A3836" s="7">
        <v>3834</v>
      </c>
      <c r="B3836" s="8" t="s">
        <v>3831</v>
      </c>
      <c r="C3836" s="8" t="s">
        <v>7943</v>
      </c>
      <c r="D3836" s="13">
        <v>3000</v>
      </c>
      <c r="E3836" s="13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19">
        <f t="shared" si="354"/>
        <v>109.03333333333333</v>
      </c>
      <c r="P3836" s="11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3.2" x14ac:dyDescent="0.3">
      <c r="A3837" s="7">
        <v>3835</v>
      </c>
      <c r="B3837" s="8" t="s">
        <v>3832</v>
      </c>
      <c r="C3837" s="8" t="s">
        <v>7944</v>
      </c>
      <c r="D3837" s="13">
        <v>200</v>
      </c>
      <c r="E3837" s="13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19">
        <f t="shared" si="354"/>
        <v>160</v>
      </c>
      <c r="P3837" s="11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28.8" x14ac:dyDescent="0.3">
      <c r="A3838" s="7">
        <v>3836</v>
      </c>
      <c r="B3838" s="8" t="s">
        <v>3833</v>
      </c>
      <c r="C3838" s="8" t="s">
        <v>7945</v>
      </c>
      <c r="D3838" s="13">
        <v>800</v>
      </c>
      <c r="E3838" s="13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19">
        <f t="shared" si="354"/>
        <v>112.5</v>
      </c>
      <c r="P3838" s="11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28.8" x14ac:dyDescent="0.3">
      <c r="A3839" s="7">
        <v>3837</v>
      </c>
      <c r="B3839" s="8" t="s">
        <v>3834</v>
      </c>
      <c r="C3839" s="8" t="s">
        <v>7946</v>
      </c>
      <c r="D3839" s="13">
        <v>2000</v>
      </c>
      <c r="E3839" s="13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19">
        <f t="shared" si="354"/>
        <v>102.1</v>
      </c>
      <c r="P3839" s="11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3.2" x14ac:dyDescent="0.3">
      <c r="A3840" s="7">
        <v>3838</v>
      </c>
      <c r="B3840" s="8" t="s">
        <v>3835</v>
      </c>
      <c r="C3840" s="8" t="s">
        <v>7947</v>
      </c>
      <c r="D3840" s="13">
        <v>100000</v>
      </c>
      <c r="E3840" s="13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19">
        <f t="shared" si="354"/>
        <v>100.824</v>
      </c>
      <c r="P3840" s="11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3.2" x14ac:dyDescent="0.3">
      <c r="A3841" s="7">
        <v>3839</v>
      </c>
      <c r="B3841" s="8" t="s">
        <v>3836</v>
      </c>
      <c r="C3841" s="8" t="s">
        <v>7948</v>
      </c>
      <c r="D3841" s="13">
        <v>2000</v>
      </c>
      <c r="E3841" s="13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19">
        <f t="shared" si="354"/>
        <v>101.25</v>
      </c>
      <c r="P3841" s="11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3.2" x14ac:dyDescent="0.3">
      <c r="A3842" s="7">
        <v>3840</v>
      </c>
      <c r="B3842" s="8" t="s">
        <v>3837</v>
      </c>
      <c r="C3842" s="8" t="s">
        <v>7949</v>
      </c>
      <c r="D3842" s="13">
        <v>1</v>
      </c>
      <c r="E3842" s="13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19">
        <f t="shared" si="354"/>
        <v>6500</v>
      </c>
      <c r="P3842" s="11">
        <f t="shared" si="355"/>
        <v>21.666666666666668</v>
      </c>
      <c r="Q3842" s="7" t="str">
        <f t="shared" si="356"/>
        <v>theater</v>
      </c>
      <c r="R3842" s="7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3.2" x14ac:dyDescent="0.3">
      <c r="A3843" s="7">
        <v>3841</v>
      </c>
      <c r="B3843" s="8" t="s">
        <v>3838</v>
      </c>
      <c r="C3843" s="8" t="s">
        <v>7950</v>
      </c>
      <c r="D3843" s="13">
        <v>10000</v>
      </c>
      <c r="E3843" s="13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19">
        <f t="shared" ref="O3843:O3906" si="360">E3843/D3843*100</f>
        <v>8.7200000000000006</v>
      </c>
      <c r="P3843" s="11">
        <f t="shared" ref="P3843:P3906" si="361">E3843/L3843</f>
        <v>25.647058823529413</v>
      </c>
      <c r="Q3843" s="7" t="str">
        <f t="shared" ref="Q3843:Q3906" si="362">LEFT(N3843, SEARCH("/",N3843,1)-1)</f>
        <v>theater</v>
      </c>
      <c r="R3843" s="7" t="str">
        <f t="shared" ref="R3843:R3906" si="363">RIGHT(N3843,LEN(N3843)-SEARCH("/",N3843,1))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3.2" x14ac:dyDescent="0.3">
      <c r="A3844" s="7">
        <v>3842</v>
      </c>
      <c r="B3844" s="8" t="s">
        <v>3839</v>
      </c>
      <c r="C3844" s="8" t="s">
        <v>7951</v>
      </c>
      <c r="D3844" s="13">
        <v>5000</v>
      </c>
      <c r="E3844" s="13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19">
        <f t="shared" si="360"/>
        <v>21.94</v>
      </c>
      <c r="P3844" s="11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3.2" x14ac:dyDescent="0.3">
      <c r="A3845" s="7">
        <v>3843</v>
      </c>
      <c r="B3845" s="8" t="s">
        <v>3840</v>
      </c>
      <c r="C3845" s="8" t="s">
        <v>7952</v>
      </c>
      <c r="D3845" s="13">
        <v>5000</v>
      </c>
      <c r="E3845" s="13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19">
        <f t="shared" si="360"/>
        <v>21.3</v>
      </c>
      <c r="P3845" s="11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3.2" x14ac:dyDescent="0.3">
      <c r="A3846" s="7">
        <v>3844</v>
      </c>
      <c r="B3846" s="8" t="s">
        <v>3841</v>
      </c>
      <c r="C3846" s="8" t="s">
        <v>7953</v>
      </c>
      <c r="D3846" s="13">
        <v>9800</v>
      </c>
      <c r="E3846" s="13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19">
        <f t="shared" si="360"/>
        <v>41.489795918367342</v>
      </c>
      <c r="P3846" s="11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57.6" x14ac:dyDescent="0.3">
      <c r="A3847" s="7">
        <v>3845</v>
      </c>
      <c r="B3847" s="8" t="s">
        <v>3842</v>
      </c>
      <c r="C3847" s="8" t="s">
        <v>7954</v>
      </c>
      <c r="D3847" s="13">
        <v>40000</v>
      </c>
      <c r="E3847" s="13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19">
        <f t="shared" si="360"/>
        <v>2.105</v>
      </c>
      <c r="P3847" s="11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3.2" x14ac:dyDescent="0.3">
      <c r="A3848" s="7">
        <v>3846</v>
      </c>
      <c r="B3848" s="8" t="s">
        <v>3843</v>
      </c>
      <c r="C3848" s="8" t="s">
        <v>7955</v>
      </c>
      <c r="D3848" s="13">
        <v>7000</v>
      </c>
      <c r="E3848" s="13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19">
        <f t="shared" si="360"/>
        <v>2.7</v>
      </c>
      <c r="P3848" s="11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3.2" x14ac:dyDescent="0.3">
      <c r="A3849" s="7">
        <v>3847</v>
      </c>
      <c r="B3849" s="8" t="s">
        <v>3844</v>
      </c>
      <c r="C3849" s="8" t="s">
        <v>7956</v>
      </c>
      <c r="D3849" s="13">
        <v>10500</v>
      </c>
      <c r="E3849" s="13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19">
        <f t="shared" si="360"/>
        <v>16.161904761904761</v>
      </c>
      <c r="P3849" s="11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3.2" x14ac:dyDescent="0.3">
      <c r="A3850" s="7">
        <v>3848</v>
      </c>
      <c r="B3850" s="8" t="s">
        <v>3845</v>
      </c>
      <c r="C3850" s="8" t="s">
        <v>7957</v>
      </c>
      <c r="D3850" s="13">
        <v>13000</v>
      </c>
      <c r="E3850" s="13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19">
        <f t="shared" si="360"/>
        <v>16.376923076923077</v>
      </c>
      <c r="P3850" s="11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43.2" x14ac:dyDescent="0.3">
      <c r="A3851" s="7">
        <v>3849</v>
      </c>
      <c r="B3851" s="8" t="s">
        <v>3846</v>
      </c>
      <c r="C3851" s="8" t="s">
        <v>7958</v>
      </c>
      <c r="D3851" s="13">
        <v>30000</v>
      </c>
      <c r="E3851" s="13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19">
        <f t="shared" si="360"/>
        <v>7.043333333333333</v>
      </c>
      <c r="P3851" s="11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28.8" x14ac:dyDescent="0.3">
      <c r="A3852" s="7">
        <v>3850</v>
      </c>
      <c r="B3852" s="8" t="s">
        <v>3847</v>
      </c>
      <c r="C3852" s="8" t="s">
        <v>7959</v>
      </c>
      <c r="D3852" s="13">
        <v>1000</v>
      </c>
      <c r="E3852" s="13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19">
        <f t="shared" si="360"/>
        <v>3.8</v>
      </c>
      <c r="P3852" s="11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3.2" x14ac:dyDescent="0.3">
      <c r="A3853" s="7">
        <v>3851</v>
      </c>
      <c r="B3853" s="8" t="s">
        <v>3848</v>
      </c>
      <c r="C3853" s="8" t="s">
        <v>7960</v>
      </c>
      <c r="D3853" s="13">
        <v>2500</v>
      </c>
      <c r="E3853" s="13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19">
        <f t="shared" si="360"/>
        <v>34.08</v>
      </c>
      <c r="P3853" s="11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3.2" x14ac:dyDescent="0.3">
      <c r="A3854" s="7">
        <v>3852</v>
      </c>
      <c r="B3854" s="8" t="s">
        <v>3849</v>
      </c>
      <c r="C3854" s="8" t="s">
        <v>7961</v>
      </c>
      <c r="D3854" s="13">
        <v>10000</v>
      </c>
      <c r="E3854" s="13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19">
        <f t="shared" si="360"/>
        <v>0.2</v>
      </c>
      <c r="P3854" s="11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28.8" x14ac:dyDescent="0.3">
      <c r="A3855" s="7">
        <v>3853</v>
      </c>
      <c r="B3855" s="8" t="s">
        <v>3850</v>
      </c>
      <c r="C3855" s="8" t="s">
        <v>7962</v>
      </c>
      <c r="D3855" s="13">
        <v>100000</v>
      </c>
      <c r="E3855" s="13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19">
        <f t="shared" si="360"/>
        <v>2.5999999999999999E-2</v>
      </c>
      <c r="P3855" s="11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28.8" x14ac:dyDescent="0.3">
      <c r="A3856" s="7">
        <v>3854</v>
      </c>
      <c r="B3856" s="8" t="s">
        <v>3851</v>
      </c>
      <c r="C3856" s="8" t="s">
        <v>7963</v>
      </c>
      <c r="D3856" s="13">
        <v>11000</v>
      </c>
      <c r="E3856" s="13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19">
        <f t="shared" si="360"/>
        <v>16.254545454545454</v>
      </c>
      <c r="P3856" s="11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3.2" x14ac:dyDescent="0.3">
      <c r="A3857" s="7">
        <v>3855</v>
      </c>
      <c r="B3857" s="8" t="s">
        <v>3852</v>
      </c>
      <c r="C3857" s="8" t="s">
        <v>7964</v>
      </c>
      <c r="D3857" s="13">
        <v>1000</v>
      </c>
      <c r="E3857" s="13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19">
        <f t="shared" si="360"/>
        <v>2.5</v>
      </c>
      <c r="P3857" s="11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43.2" x14ac:dyDescent="0.3">
      <c r="A3858" s="7">
        <v>3856</v>
      </c>
      <c r="B3858" s="8" t="s">
        <v>3853</v>
      </c>
      <c r="C3858" s="8" t="s">
        <v>7965</v>
      </c>
      <c r="D3858" s="13">
        <v>5000</v>
      </c>
      <c r="E3858" s="13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19">
        <f t="shared" si="360"/>
        <v>0.02</v>
      </c>
      <c r="P3858" s="11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3.2" x14ac:dyDescent="0.3">
      <c r="A3859" s="7">
        <v>3857</v>
      </c>
      <c r="B3859" s="8" t="s">
        <v>3854</v>
      </c>
      <c r="C3859" s="8" t="s">
        <v>7966</v>
      </c>
      <c r="D3859" s="13">
        <v>5000</v>
      </c>
      <c r="E3859" s="13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19">
        <f t="shared" si="360"/>
        <v>5.2</v>
      </c>
      <c r="P3859" s="11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43.2" x14ac:dyDescent="0.3">
      <c r="A3860" s="7">
        <v>3858</v>
      </c>
      <c r="B3860" s="8" t="s">
        <v>3855</v>
      </c>
      <c r="C3860" s="8" t="s">
        <v>7967</v>
      </c>
      <c r="D3860" s="13">
        <v>500</v>
      </c>
      <c r="E3860" s="13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19">
        <f t="shared" si="360"/>
        <v>2</v>
      </c>
      <c r="P3860" s="11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3.2" x14ac:dyDescent="0.3">
      <c r="A3861" s="7">
        <v>3859</v>
      </c>
      <c r="B3861" s="8" t="s">
        <v>3856</v>
      </c>
      <c r="C3861" s="8" t="s">
        <v>7968</v>
      </c>
      <c r="D3861" s="13">
        <v>2500</v>
      </c>
      <c r="E3861" s="13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19">
        <f t="shared" si="360"/>
        <v>0.04</v>
      </c>
      <c r="P3861" s="11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3.2" x14ac:dyDescent="0.3">
      <c r="A3862" s="7">
        <v>3860</v>
      </c>
      <c r="B3862" s="8" t="s">
        <v>3857</v>
      </c>
      <c r="C3862" s="8" t="s">
        <v>7969</v>
      </c>
      <c r="D3862" s="13">
        <v>6000</v>
      </c>
      <c r="E3862" s="13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19">
        <f t="shared" si="360"/>
        <v>17.666666666666668</v>
      </c>
      <c r="P3862" s="11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3">
      <c r="A3863" s="7">
        <v>3861</v>
      </c>
      <c r="B3863" s="8" t="s">
        <v>3858</v>
      </c>
      <c r="C3863" s="8" t="s">
        <v>7970</v>
      </c>
      <c r="D3863" s="13">
        <v>2000</v>
      </c>
      <c r="E3863" s="13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19">
        <f t="shared" si="360"/>
        <v>5</v>
      </c>
      <c r="P3863" s="11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28.8" x14ac:dyDescent="0.3">
      <c r="A3864" s="7">
        <v>3862</v>
      </c>
      <c r="B3864" s="8" t="s">
        <v>3859</v>
      </c>
      <c r="C3864" s="8" t="s">
        <v>7971</v>
      </c>
      <c r="D3864" s="13">
        <v>7500</v>
      </c>
      <c r="E3864" s="13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19">
        <f t="shared" si="360"/>
        <v>1.3333333333333334E-2</v>
      </c>
      <c r="P3864" s="11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3.2" x14ac:dyDescent="0.3">
      <c r="A3865" s="7">
        <v>3863</v>
      </c>
      <c r="B3865" s="8" t="s">
        <v>3860</v>
      </c>
      <c r="C3865" s="8" t="s">
        <v>7972</v>
      </c>
      <c r="D3865" s="13">
        <v>6000</v>
      </c>
      <c r="E3865" s="13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19">
        <f t="shared" si="360"/>
        <v>0</v>
      </c>
      <c r="P3865" s="11" t="e">
        <f t="shared" si="361"/>
        <v>#DIV/0!</v>
      </c>
      <c r="Q3865" s="7" t="str">
        <f t="shared" si="362"/>
        <v>theater</v>
      </c>
      <c r="R3865" s="7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3.2" x14ac:dyDescent="0.3">
      <c r="A3866" s="7">
        <v>3864</v>
      </c>
      <c r="B3866" s="8" t="s">
        <v>3861</v>
      </c>
      <c r="C3866" s="8" t="s">
        <v>7973</v>
      </c>
      <c r="D3866" s="13">
        <v>5000</v>
      </c>
      <c r="E3866" s="13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19">
        <f t="shared" si="360"/>
        <v>1.2</v>
      </c>
      <c r="P3866" s="11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3.2" x14ac:dyDescent="0.3">
      <c r="A3867" s="7">
        <v>3865</v>
      </c>
      <c r="B3867" s="8" t="s">
        <v>3862</v>
      </c>
      <c r="C3867" s="8" t="s">
        <v>7974</v>
      </c>
      <c r="D3867" s="13">
        <v>2413</v>
      </c>
      <c r="E3867" s="13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19">
        <f t="shared" si="360"/>
        <v>26.937422295897225</v>
      </c>
      <c r="P3867" s="11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28.8" x14ac:dyDescent="0.3">
      <c r="A3868" s="7">
        <v>3866</v>
      </c>
      <c r="B3868" s="8" t="s">
        <v>3863</v>
      </c>
      <c r="C3868" s="8" t="s">
        <v>7975</v>
      </c>
      <c r="D3868" s="13">
        <v>2000</v>
      </c>
      <c r="E3868" s="13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19">
        <f t="shared" si="360"/>
        <v>0.54999999999999993</v>
      </c>
      <c r="P3868" s="11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3.2" x14ac:dyDescent="0.3">
      <c r="A3869" s="7">
        <v>3867</v>
      </c>
      <c r="B3869" s="8" t="s">
        <v>3864</v>
      </c>
      <c r="C3869" s="8" t="s">
        <v>7976</v>
      </c>
      <c r="D3869" s="13">
        <v>2000</v>
      </c>
      <c r="E3869" s="13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19">
        <f t="shared" si="360"/>
        <v>12.55</v>
      </c>
      <c r="P3869" s="11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x14ac:dyDescent="0.3">
      <c r="A3870" s="7">
        <v>3868</v>
      </c>
      <c r="B3870" s="8" t="s">
        <v>3865</v>
      </c>
      <c r="C3870" s="8" t="s">
        <v>7977</v>
      </c>
      <c r="D3870" s="13">
        <v>5000</v>
      </c>
      <c r="E3870" s="13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19">
        <f t="shared" si="360"/>
        <v>0.2</v>
      </c>
      <c r="P3870" s="11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28.8" x14ac:dyDescent="0.3">
      <c r="A3871" s="7">
        <v>3869</v>
      </c>
      <c r="B3871" s="8" t="s">
        <v>3866</v>
      </c>
      <c r="C3871" s="8" t="s">
        <v>7978</v>
      </c>
      <c r="D3871" s="13">
        <v>13111</v>
      </c>
      <c r="E3871" s="13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19">
        <f t="shared" si="360"/>
        <v>3.4474868431088401</v>
      </c>
      <c r="P3871" s="11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43.2" x14ac:dyDescent="0.3">
      <c r="A3872" s="7">
        <v>3870</v>
      </c>
      <c r="B3872" s="8" t="s">
        <v>3867</v>
      </c>
      <c r="C3872" s="8" t="s">
        <v>7979</v>
      </c>
      <c r="D3872" s="13">
        <v>10000</v>
      </c>
      <c r="E3872" s="13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19">
        <f t="shared" si="360"/>
        <v>15</v>
      </c>
      <c r="P3872" s="11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8.8" x14ac:dyDescent="0.3">
      <c r="A3873" s="7">
        <v>3871</v>
      </c>
      <c r="B3873" s="8" t="s">
        <v>3868</v>
      </c>
      <c r="C3873" s="8" t="s">
        <v>7980</v>
      </c>
      <c r="D3873" s="13">
        <v>1500</v>
      </c>
      <c r="E3873" s="13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19">
        <f t="shared" si="360"/>
        <v>2.666666666666667</v>
      </c>
      <c r="P3873" s="11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3.2" x14ac:dyDescent="0.3">
      <c r="A3874" s="7">
        <v>3872</v>
      </c>
      <c r="B3874" s="8" t="s">
        <v>3869</v>
      </c>
      <c r="C3874" s="8" t="s">
        <v>7981</v>
      </c>
      <c r="D3874" s="13">
        <v>15000</v>
      </c>
      <c r="E3874" s="13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19">
        <f t="shared" si="360"/>
        <v>0</v>
      </c>
      <c r="P3874" s="11" t="e">
        <f t="shared" si="361"/>
        <v>#DIV/0!</v>
      </c>
      <c r="Q3874" s="7" t="str">
        <f t="shared" si="362"/>
        <v>theater</v>
      </c>
      <c r="R3874" s="7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3.2" x14ac:dyDescent="0.3">
      <c r="A3875" s="7">
        <v>3873</v>
      </c>
      <c r="B3875" s="8" t="s">
        <v>3870</v>
      </c>
      <c r="C3875" s="8" t="s">
        <v>7982</v>
      </c>
      <c r="D3875" s="13">
        <v>5500</v>
      </c>
      <c r="E3875" s="13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19">
        <f t="shared" si="360"/>
        <v>0</v>
      </c>
      <c r="P3875" s="11" t="e">
        <f t="shared" si="361"/>
        <v>#DIV/0!</v>
      </c>
      <c r="Q3875" s="7" t="str">
        <f t="shared" si="362"/>
        <v>theater</v>
      </c>
      <c r="R3875" s="7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43.2" x14ac:dyDescent="0.3">
      <c r="A3876" s="7">
        <v>3874</v>
      </c>
      <c r="B3876" s="8" t="s">
        <v>3871</v>
      </c>
      <c r="C3876" s="8" t="s">
        <v>7983</v>
      </c>
      <c r="D3876" s="13">
        <v>620</v>
      </c>
      <c r="E3876" s="13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19">
        <f t="shared" si="360"/>
        <v>0</v>
      </c>
      <c r="P3876" s="11" t="e">
        <f t="shared" si="361"/>
        <v>#DIV/0!</v>
      </c>
      <c r="Q3876" s="7" t="str">
        <f t="shared" si="362"/>
        <v>theater</v>
      </c>
      <c r="R3876" s="7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3.2" x14ac:dyDescent="0.3">
      <c r="A3877" s="7">
        <v>3875</v>
      </c>
      <c r="B3877" s="8" t="s">
        <v>3872</v>
      </c>
      <c r="C3877" s="8" t="s">
        <v>7984</v>
      </c>
      <c r="D3877" s="13">
        <v>30000</v>
      </c>
      <c r="E3877" s="13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19">
        <f t="shared" si="360"/>
        <v>0</v>
      </c>
      <c r="P3877" s="11" t="e">
        <f t="shared" si="361"/>
        <v>#DIV/0!</v>
      </c>
      <c r="Q3877" s="7" t="str">
        <f t="shared" si="362"/>
        <v>theater</v>
      </c>
      <c r="R3877" s="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43.2" x14ac:dyDescent="0.3">
      <c r="A3878" s="7">
        <v>3876</v>
      </c>
      <c r="B3878" s="8" t="s">
        <v>3873</v>
      </c>
      <c r="C3878" s="8" t="s">
        <v>7985</v>
      </c>
      <c r="D3878" s="13">
        <v>3900</v>
      </c>
      <c r="E3878" s="13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19">
        <f t="shared" si="360"/>
        <v>52.794871794871788</v>
      </c>
      <c r="P3878" s="11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3.2" x14ac:dyDescent="0.3">
      <c r="A3879" s="7">
        <v>3877</v>
      </c>
      <c r="B3879" s="8" t="s">
        <v>3874</v>
      </c>
      <c r="C3879" s="8" t="s">
        <v>7986</v>
      </c>
      <c r="D3879" s="13">
        <v>25000</v>
      </c>
      <c r="E3879" s="13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19">
        <f t="shared" si="360"/>
        <v>4.9639999999999995</v>
      </c>
      <c r="P3879" s="11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3.2" x14ac:dyDescent="0.3">
      <c r="A3880" s="7">
        <v>3878</v>
      </c>
      <c r="B3880" s="8" t="s">
        <v>3875</v>
      </c>
      <c r="C3880" s="8" t="s">
        <v>7987</v>
      </c>
      <c r="D3880" s="13">
        <v>18000</v>
      </c>
      <c r="E3880" s="13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19">
        <f t="shared" si="360"/>
        <v>5.5555555555555552E-2</v>
      </c>
      <c r="P3880" s="11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3.2" x14ac:dyDescent="0.3">
      <c r="A3881" s="7">
        <v>3879</v>
      </c>
      <c r="B3881" s="8" t="s">
        <v>3876</v>
      </c>
      <c r="C3881" s="8" t="s">
        <v>7988</v>
      </c>
      <c r="D3881" s="13">
        <v>15000</v>
      </c>
      <c r="E3881" s="13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19">
        <f t="shared" si="360"/>
        <v>0</v>
      </c>
      <c r="P3881" s="11" t="e">
        <f t="shared" si="361"/>
        <v>#DIV/0!</v>
      </c>
      <c r="Q3881" s="7" t="str">
        <f t="shared" si="362"/>
        <v>theater</v>
      </c>
      <c r="R3881" s="7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3.2" x14ac:dyDescent="0.3">
      <c r="A3882" s="7">
        <v>3880</v>
      </c>
      <c r="B3882" s="8" t="s">
        <v>3877</v>
      </c>
      <c r="C3882" s="8" t="s">
        <v>7989</v>
      </c>
      <c r="D3882" s="13">
        <v>7500</v>
      </c>
      <c r="E3882" s="13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19">
        <f t="shared" si="360"/>
        <v>13.066666666666665</v>
      </c>
      <c r="P3882" s="11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28.8" x14ac:dyDescent="0.3">
      <c r="A3883" s="7">
        <v>3881</v>
      </c>
      <c r="B3883" s="8" t="s">
        <v>3878</v>
      </c>
      <c r="C3883" s="8" t="s">
        <v>7990</v>
      </c>
      <c r="D3883" s="13">
        <v>500</v>
      </c>
      <c r="E3883" s="13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19">
        <f t="shared" si="360"/>
        <v>5</v>
      </c>
      <c r="P3883" s="11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3.2" x14ac:dyDescent="0.3">
      <c r="A3884" s="7">
        <v>3882</v>
      </c>
      <c r="B3884" s="8" t="s">
        <v>3879</v>
      </c>
      <c r="C3884" s="8" t="s">
        <v>7991</v>
      </c>
      <c r="D3884" s="13">
        <v>30000</v>
      </c>
      <c r="E3884" s="13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19">
        <f t="shared" si="360"/>
        <v>0</v>
      </c>
      <c r="P3884" s="11" t="e">
        <f t="shared" si="361"/>
        <v>#DIV/0!</v>
      </c>
      <c r="Q3884" s="7" t="str">
        <f t="shared" si="362"/>
        <v>theater</v>
      </c>
      <c r="R3884" s="7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43.2" x14ac:dyDescent="0.3">
      <c r="A3885" s="7">
        <v>3883</v>
      </c>
      <c r="B3885" s="8" t="s">
        <v>3880</v>
      </c>
      <c r="C3885" s="8" t="s">
        <v>7992</v>
      </c>
      <c r="D3885" s="13">
        <v>15000</v>
      </c>
      <c r="E3885" s="13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19">
        <f t="shared" si="360"/>
        <v>0</v>
      </c>
      <c r="P3885" s="11" t="e">
        <f t="shared" si="361"/>
        <v>#DIV/0!</v>
      </c>
      <c r="Q3885" s="7" t="str">
        <f t="shared" si="362"/>
        <v>theater</v>
      </c>
      <c r="R3885" s="7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3.2" x14ac:dyDescent="0.3">
      <c r="A3886" s="7">
        <v>3884</v>
      </c>
      <c r="B3886" s="8" t="s">
        <v>3881</v>
      </c>
      <c r="C3886" s="8" t="s">
        <v>7993</v>
      </c>
      <c r="D3886" s="13">
        <v>10000</v>
      </c>
      <c r="E3886" s="13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19">
        <f t="shared" si="360"/>
        <v>0</v>
      </c>
      <c r="P3886" s="11" t="e">
        <f t="shared" si="361"/>
        <v>#DIV/0!</v>
      </c>
      <c r="Q3886" s="7" t="str">
        <f t="shared" si="362"/>
        <v>theater</v>
      </c>
      <c r="R3886" s="7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3.2" x14ac:dyDescent="0.3">
      <c r="A3887" s="7">
        <v>3885</v>
      </c>
      <c r="B3887" s="8" t="s">
        <v>3882</v>
      </c>
      <c r="C3887" s="8" t="s">
        <v>7994</v>
      </c>
      <c r="D3887" s="13">
        <v>375000</v>
      </c>
      <c r="E3887" s="13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19">
        <f t="shared" si="360"/>
        <v>0</v>
      </c>
      <c r="P3887" s="11" t="e">
        <f t="shared" si="361"/>
        <v>#DIV/0!</v>
      </c>
      <c r="Q3887" s="7" t="str">
        <f t="shared" si="362"/>
        <v>theater</v>
      </c>
      <c r="R3887" s="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3">
      <c r="A3888" s="7">
        <v>3886</v>
      </c>
      <c r="B3888" s="8" t="s">
        <v>3883</v>
      </c>
      <c r="C3888" s="8">
        <v>1</v>
      </c>
      <c r="D3888" s="13">
        <v>10000</v>
      </c>
      <c r="E3888" s="13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19">
        <f t="shared" si="360"/>
        <v>0</v>
      </c>
      <c r="P3888" s="11" t="e">
        <f t="shared" si="361"/>
        <v>#DIV/0!</v>
      </c>
      <c r="Q3888" s="7" t="str">
        <f t="shared" si="362"/>
        <v>theater</v>
      </c>
      <c r="R3888" s="7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3.2" x14ac:dyDescent="0.3">
      <c r="A3889" s="7">
        <v>3887</v>
      </c>
      <c r="B3889" s="8" t="s">
        <v>3884</v>
      </c>
      <c r="C3889" s="8" t="s">
        <v>7995</v>
      </c>
      <c r="D3889" s="13">
        <v>2000</v>
      </c>
      <c r="E3889" s="13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19">
        <f t="shared" si="360"/>
        <v>1.7500000000000002</v>
      </c>
      <c r="P3889" s="11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3.2" x14ac:dyDescent="0.3">
      <c r="A3890" s="7">
        <v>3888</v>
      </c>
      <c r="B3890" s="8" t="s">
        <v>3885</v>
      </c>
      <c r="C3890" s="8" t="s">
        <v>7996</v>
      </c>
      <c r="D3890" s="13">
        <v>2000</v>
      </c>
      <c r="E3890" s="13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19">
        <f t="shared" si="360"/>
        <v>27.1</v>
      </c>
      <c r="P3890" s="11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3.2" x14ac:dyDescent="0.3">
      <c r="A3891" s="7">
        <v>3889</v>
      </c>
      <c r="B3891" s="8" t="s">
        <v>3886</v>
      </c>
      <c r="C3891" s="8" t="s">
        <v>7997</v>
      </c>
      <c r="D3891" s="13">
        <v>8000</v>
      </c>
      <c r="E3891" s="13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19">
        <f t="shared" si="360"/>
        <v>1.4749999999999999</v>
      </c>
      <c r="P3891" s="11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3.2" x14ac:dyDescent="0.3">
      <c r="A3892" s="7">
        <v>3890</v>
      </c>
      <c r="B3892" s="8" t="s">
        <v>3887</v>
      </c>
      <c r="C3892" s="8" t="s">
        <v>7998</v>
      </c>
      <c r="D3892" s="13">
        <v>15000</v>
      </c>
      <c r="E3892" s="13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19">
        <f t="shared" si="360"/>
        <v>16.826666666666668</v>
      </c>
      <c r="P3892" s="11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28.8" x14ac:dyDescent="0.3">
      <c r="A3893" s="7">
        <v>3891</v>
      </c>
      <c r="B3893" s="8" t="s">
        <v>3888</v>
      </c>
      <c r="C3893" s="8" t="s">
        <v>7999</v>
      </c>
      <c r="D3893" s="13">
        <v>800</v>
      </c>
      <c r="E3893" s="13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19">
        <f t="shared" si="360"/>
        <v>32.5</v>
      </c>
      <c r="P3893" s="11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43.2" x14ac:dyDescent="0.3">
      <c r="A3894" s="7">
        <v>3892</v>
      </c>
      <c r="B3894" s="8" t="s">
        <v>3889</v>
      </c>
      <c r="C3894" s="8" t="s">
        <v>8000</v>
      </c>
      <c r="D3894" s="13">
        <v>1000</v>
      </c>
      <c r="E3894" s="13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19">
        <f t="shared" si="360"/>
        <v>0</v>
      </c>
      <c r="P3894" s="11" t="e">
        <f t="shared" si="361"/>
        <v>#DIV/0!</v>
      </c>
      <c r="Q3894" s="7" t="str">
        <f t="shared" si="362"/>
        <v>theater</v>
      </c>
      <c r="R3894" s="7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43.2" x14ac:dyDescent="0.3">
      <c r="A3895" s="7">
        <v>3893</v>
      </c>
      <c r="B3895" s="8" t="s">
        <v>3890</v>
      </c>
      <c r="C3895" s="8" t="s">
        <v>8001</v>
      </c>
      <c r="D3895" s="13">
        <v>50000</v>
      </c>
      <c r="E3895" s="13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19">
        <f t="shared" si="360"/>
        <v>21.55</v>
      </c>
      <c r="P3895" s="11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3.2" x14ac:dyDescent="0.3">
      <c r="A3896" s="7">
        <v>3894</v>
      </c>
      <c r="B3896" s="8" t="s">
        <v>3891</v>
      </c>
      <c r="C3896" s="8" t="s">
        <v>8002</v>
      </c>
      <c r="D3896" s="13">
        <v>15000</v>
      </c>
      <c r="E3896" s="13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19">
        <f t="shared" si="360"/>
        <v>3.4666666666666663</v>
      </c>
      <c r="P3896" s="11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3.2" x14ac:dyDescent="0.3">
      <c r="A3897" s="7">
        <v>3895</v>
      </c>
      <c r="B3897" s="8" t="s">
        <v>3892</v>
      </c>
      <c r="C3897" s="8" t="s">
        <v>8003</v>
      </c>
      <c r="D3897" s="13">
        <v>1000</v>
      </c>
      <c r="E3897" s="13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19">
        <f t="shared" si="360"/>
        <v>5</v>
      </c>
      <c r="P3897" s="11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3.2" x14ac:dyDescent="0.3">
      <c r="A3898" s="7">
        <v>3896</v>
      </c>
      <c r="B3898" s="8" t="s">
        <v>3893</v>
      </c>
      <c r="C3898" s="8" t="s">
        <v>8004</v>
      </c>
      <c r="D3898" s="13">
        <v>1600</v>
      </c>
      <c r="E3898" s="13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19">
        <f t="shared" si="360"/>
        <v>10.625</v>
      </c>
      <c r="P3898" s="11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3.2" x14ac:dyDescent="0.3">
      <c r="A3899" s="7">
        <v>3897</v>
      </c>
      <c r="B3899" s="8" t="s">
        <v>3894</v>
      </c>
      <c r="C3899" s="8" t="s">
        <v>8005</v>
      </c>
      <c r="D3899" s="13">
        <v>2500</v>
      </c>
      <c r="E3899" s="13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19">
        <f t="shared" si="360"/>
        <v>17.599999999999998</v>
      </c>
      <c r="P3899" s="11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57.6" x14ac:dyDescent="0.3">
      <c r="A3900" s="7">
        <v>3898</v>
      </c>
      <c r="B3900" s="8" t="s">
        <v>3895</v>
      </c>
      <c r="C3900" s="8" t="s">
        <v>8006</v>
      </c>
      <c r="D3900" s="13">
        <v>2500</v>
      </c>
      <c r="E3900" s="13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19">
        <f t="shared" si="360"/>
        <v>32.56</v>
      </c>
      <c r="P3900" s="11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3.2" x14ac:dyDescent="0.3">
      <c r="A3901" s="7">
        <v>3899</v>
      </c>
      <c r="B3901" s="8" t="s">
        <v>3896</v>
      </c>
      <c r="C3901" s="8" t="s">
        <v>8007</v>
      </c>
      <c r="D3901" s="13">
        <v>10000</v>
      </c>
      <c r="E3901" s="13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19">
        <f t="shared" si="360"/>
        <v>1.25</v>
      </c>
      <c r="P3901" s="11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28.8" x14ac:dyDescent="0.3">
      <c r="A3902" s="7">
        <v>3900</v>
      </c>
      <c r="B3902" s="8" t="s">
        <v>3897</v>
      </c>
      <c r="C3902" s="8" t="s">
        <v>8008</v>
      </c>
      <c r="D3902" s="13">
        <v>2500</v>
      </c>
      <c r="E3902" s="13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19">
        <f t="shared" si="360"/>
        <v>5.4</v>
      </c>
      <c r="P3902" s="11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3.2" x14ac:dyDescent="0.3">
      <c r="A3903" s="7">
        <v>3901</v>
      </c>
      <c r="B3903" s="8" t="s">
        <v>3898</v>
      </c>
      <c r="C3903" s="8" t="s">
        <v>8009</v>
      </c>
      <c r="D3903" s="13">
        <v>3000</v>
      </c>
      <c r="E3903" s="13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19">
        <f t="shared" si="360"/>
        <v>0.83333333333333337</v>
      </c>
      <c r="P3903" s="11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3.2" x14ac:dyDescent="0.3">
      <c r="A3904" s="7">
        <v>3902</v>
      </c>
      <c r="B3904" s="8" t="s">
        <v>3899</v>
      </c>
      <c r="C3904" s="8" t="s">
        <v>8010</v>
      </c>
      <c r="D3904" s="13">
        <v>3000</v>
      </c>
      <c r="E3904" s="13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19">
        <f t="shared" si="360"/>
        <v>48.833333333333336</v>
      </c>
      <c r="P3904" s="11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43.2" x14ac:dyDescent="0.3">
      <c r="A3905" s="7">
        <v>3903</v>
      </c>
      <c r="B3905" s="8" t="s">
        <v>3900</v>
      </c>
      <c r="C3905" s="8" t="s">
        <v>8011</v>
      </c>
      <c r="D3905" s="13">
        <v>1500</v>
      </c>
      <c r="E3905" s="13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19">
        <f t="shared" si="360"/>
        <v>0</v>
      </c>
      <c r="P3905" s="11" t="e">
        <f t="shared" si="361"/>
        <v>#DIV/0!</v>
      </c>
      <c r="Q3905" s="7" t="str">
        <f t="shared" si="362"/>
        <v>theater</v>
      </c>
      <c r="R3905" s="7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x14ac:dyDescent="0.3">
      <c r="A3906" s="7">
        <v>3904</v>
      </c>
      <c r="B3906" s="8" t="s">
        <v>3901</v>
      </c>
      <c r="C3906" s="8" t="s">
        <v>8012</v>
      </c>
      <c r="D3906" s="13">
        <v>10000</v>
      </c>
      <c r="E3906" s="13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19">
        <f t="shared" si="360"/>
        <v>0.03</v>
      </c>
      <c r="P3906" s="11">
        <f t="shared" si="361"/>
        <v>1.5</v>
      </c>
      <c r="Q3906" s="7" t="str">
        <f t="shared" si="362"/>
        <v>theater</v>
      </c>
      <c r="R3906" s="7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3.2" x14ac:dyDescent="0.3">
      <c r="A3907" s="7">
        <v>3905</v>
      </c>
      <c r="B3907" s="8" t="s">
        <v>3902</v>
      </c>
      <c r="C3907" s="8" t="s">
        <v>8013</v>
      </c>
      <c r="D3907" s="13">
        <v>1500</v>
      </c>
      <c r="E3907" s="13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19">
        <f t="shared" ref="O3907:O3970" si="366">E3907/D3907*100</f>
        <v>11.533333333333333</v>
      </c>
      <c r="P3907" s="11">
        <f t="shared" ref="P3907:P3970" si="367">E3907/L3907</f>
        <v>24.714285714285715</v>
      </c>
      <c r="Q3907" s="7" t="str">
        <f t="shared" ref="Q3907:Q3970" si="368">LEFT(N3907, SEARCH("/",N3907,1)-1)</f>
        <v>theater</v>
      </c>
      <c r="R3907" s="7" t="str">
        <f t="shared" ref="R3907:R3970" si="369">RIGHT(N3907,LEN(N3907)-SEARCH("/",N3907,1))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3.2" x14ac:dyDescent="0.3">
      <c r="A3908" s="7">
        <v>3906</v>
      </c>
      <c r="B3908" s="8" t="s">
        <v>3903</v>
      </c>
      <c r="C3908" s="8" t="s">
        <v>8014</v>
      </c>
      <c r="D3908" s="13">
        <v>1500</v>
      </c>
      <c r="E3908" s="13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19">
        <f t="shared" si="366"/>
        <v>67.333333333333329</v>
      </c>
      <c r="P3908" s="11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28.8" x14ac:dyDescent="0.3">
      <c r="A3909" s="7">
        <v>3907</v>
      </c>
      <c r="B3909" s="8" t="s">
        <v>3904</v>
      </c>
      <c r="C3909" s="8" t="s">
        <v>8015</v>
      </c>
      <c r="D3909" s="13">
        <v>1000</v>
      </c>
      <c r="E3909" s="13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19">
        <f t="shared" si="366"/>
        <v>15.299999999999999</v>
      </c>
      <c r="P3909" s="11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3.2" x14ac:dyDescent="0.3">
      <c r="A3910" s="7">
        <v>3908</v>
      </c>
      <c r="B3910" s="8" t="s">
        <v>3905</v>
      </c>
      <c r="C3910" s="8" t="s">
        <v>8016</v>
      </c>
      <c r="D3910" s="13">
        <v>750</v>
      </c>
      <c r="E3910" s="13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19">
        <f t="shared" si="366"/>
        <v>8.6666666666666679</v>
      </c>
      <c r="P3910" s="11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3.2" x14ac:dyDescent="0.3">
      <c r="A3911" s="7">
        <v>3909</v>
      </c>
      <c r="B3911" s="8" t="s">
        <v>3906</v>
      </c>
      <c r="C3911" s="8" t="s">
        <v>8017</v>
      </c>
      <c r="D3911" s="13">
        <v>60000</v>
      </c>
      <c r="E3911" s="13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19">
        <f t="shared" si="366"/>
        <v>0.22499999999999998</v>
      </c>
      <c r="P3911" s="11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3.2" x14ac:dyDescent="0.3">
      <c r="A3912" s="7">
        <v>3910</v>
      </c>
      <c r="B3912" s="8" t="s">
        <v>3907</v>
      </c>
      <c r="C3912" s="8" t="s">
        <v>8018</v>
      </c>
      <c r="D3912" s="13">
        <v>6000</v>
      </c>
      <c r="E3912" s="13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19">
        <f t="shared" si="366"/>
        <v>3.0833333333333335</v>
      </c>
      <c r="P3912" s="11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3.2" x14ac:dyDescent="0.3">
      <c r="A3913" s="7">
        <v>3911</v>
      </c>
      <c r="B3913" s="8" t="s">
        <v>3908</v>
      </c>
      <c r="C3913" s="8" t="s">
        <v>8019</v>
      </c>
      <c r="D3913" s="13">
        <v>8000</v>
      </c>
      <c r="E3913" s="13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19">
        <f t="shared" si="366"/>
        <v>37.412500000000001</v>
      </c>
      <c r="P3913" s="11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3.2" x14ac:dyDescent="0.3">
      <c r="A3914" s="7">
        <v>3912</v>
      </c>
      <c r="B3914" s="8" t="s">
        <v>3909</v>
      </c>
      <c r="C3914" s="8" t="s">
        <v>8020</v>
      </c>
      <c r="D3914" s="13">
        <v>15000</v>
      </c>
      <c r="E3914" s="13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19">
        <f t="shared" si="366"/>
        <v>6.6666666666666671E-3</v>
      </c>
      <c r="P3914" s="11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3.2" x14ac:dyDescent="0.3">
      <c r="A3915" s="7">
        <v>3913</v>
      </c>
      <c r="B3915" s="8" t="s">
        <v>3910</v>
      </c>
      <c r="C3915" s="8" t="s">
        <v>8021</v>
      </c>
      <c r="D3915" s="13">
        <v>10000</v>
      </c>
      <c r="E3915" s="13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19">
        <f t="shared" si="366"/>
        <v>10</v>
      </c>
      <c r="P3915" s="11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3.2" x14ac:dyDescent="0.3">
      <c r="A3916" s="7">
        <v>3914</v>
      </c>
      <c r="B3916" s="8" t="s">
        <v>3911</v>
      </c>
      <c r="C3916" s="8" t="s">
        <v>8022</v>
      </c>
      <c r="D3916" s="13">
        <v>2500</v>
      </c>
      <c r="E3916" s="13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19">
        <f t="shared" si="366"/>
        <v>36.36</v>
      </c>
      <c r="P3916" s="11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3.2" x14ac:dyDescent="0.3">
      <c r="A3917" s="7">
        <v>3915</v>
      </c>
      <c r="B3917" s="8" t="s">
        <v>3912</v>
      </c>
      <c r="C3917" s="8" t="s">
        <v>8023</v>
      </c>
      <c r="D3917" s="13">
        <v>1500</v>
      </c>
      <c r="E3917" s="13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19">
        <f t="shared" si="366"/>
        <v>0.33333333333333337</v>
      </c>
      <c r="P3917" s="11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3.2" x14ac:dyDescent="0.3">
      <c r="A3918" s="7">
        <v>3916</v>
      </c>
      <c r="B3918" s="8" t="s">
        <v>3913</v>
      </c>
      <c r="C3918" s="8" t="s">
        <v>8024</v>
      </c>
      <c r="D3918" s="13">
        <v>2000</v>
      </c>
      <c r="E3918" s="13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19">
        <f t="shared" si="366"/>
        <v>0</v>
      </c>
      <c r="P3918" s="11" t="e">
        <f t="shared" si="367"/>
        <v>#DIV/0!</v>
      </c>
      <c r="Q3918" s="7" t="str">
        <f t="shared" si="368"/>
        <v>theater</v>
      </c>
      <c r="R3918" s="7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3.2" x14ac:dyDescent="0.3">
      <c r="A3919" s="7">
        <v>3917</v>
      </c>
      <c r="B3919" s="8" t="s">
        <v>3914</v>
      </c>
      <c r="C3919" s="8" t="s">
        <v>8025</v>
      </c>
      <c r="D3919" s="13">
        <v>3500</v>
      </c>
      <c r="E3919" s="13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19">
        <f t="shared" si="366"/>
        <v>0.2857142857142857</v>
      </c>
      <c r="P3919" s="11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43.2" x14ac:dyDescent="0.3">
      <c r="A3920" s="7">
        <v>3918</v>
      </c>
      <c r="B3920" s="8" t="s">
        <v>3915</v>
      </c>
      <c r="C3920" s="8" t="s">
        <v>8026</v>
      </c>
      <c r="D3920" s="13">
        <v>60000</v>
      </c>
      <c r="E3920" s="13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19">
        <f t="shared" si="366"/>
        <v>0.2</v>
      </c>
      <c r="P3920" s="11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3.2" x14ac:dyDescent="0.3">
      <c r="A3921" s="7">
        <v>3919</v>
      </c>
      <c r="B3921" s="8" t="s">
        <v>3916</v>
      </c>
      <c r="C3921" s="8" t="s">
        <v>8027</v>
      </c>
      <c r="D3921" s="13">
        <v>5000</v>
      </c>
      <c r="E3921" s="13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19">
        <f t="shared" si="366"/>
        <v>1.7999999999999998</v>
      </c>
      <c r="P3921" s="11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3.2" x14ac:dyDescent="0.3">
      <c r="A3922" s="7">
        <v>3920</v>
      </c>
      <c r="B3922" s="8" t="s">
        <v>3917</v>
      </c>
      <c r="C3922" s="8" t="s">
        <v>8028</v>
      </c>
      <c r="D3922" s="13">
        <v>2500</v>
      </c>
      <c r="E3922" s="13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19">
        <f t="shared" si="366"/>
        <v>5.4</v>
      </c>
      <c r="P3922" s="11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3.2" x14ac:dyDescent="0.3">
      <c r="A3923" s="7">
        <v>3921</v>
      </c>
      <c r="B3923" s="8" t="s">
        <v>3918</v>
      </c>
      <c r="C3923" s="8" t="s">
        <v>8029</v>
      </c>
      <c r="D3923" s="13">
        <v>3000</v>
      </c>
      <c r="E3923" s="13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19">
        <f t="shared" si="366"/>
        <v>0</v>
      </c>
      <c r="P3923" s="11" t="e">
        <f t="shared" si="367"/>
        <v>#DIV/0!</v>
      </c>
      <c r="Q3923" s="7" t="str">
        <f t="shared" si="368"/>
        <v>theater</v>
      </c>
      <c r="R3923" s="7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3.2" x14ac:dyDescent="0.3">
      <c r="A3924" s="7">
        <v>3922</v>
      </c>
      <c r="B3924" s="8" t="s">
        <v>3919</v>
      </c>
      <c r="C3924" s="8" t="s">
        <v>8030</v>
      </c>
      <c r="D3924" s="13">
        <v>750</v>
      </c>
      <c r="E3924" s="13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19">
        <f t="shared" si="366"/>
        <v>8.1333333333333329</v>
      </c>
      <c r="P3924" s="11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3.2" x14ac:dyDescent="0.3">
      <c r="A3925" s="7">
        <v>3923</v>
      </c>
      <c r="B3925" s="8" t="s">
        <v>3920</v>
      </c>
      <c r="C3925" s="8" t="s">
        <v>8031</v>
      </c>
      <c r="D3925" s="13">
        <v>11500</v>
      </c>
      <c r="E3925" s="13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19">
        <f t="shared" si="366"/>
        <v>12.034782608695652</v>
      </c>
      <c r="P3925" s="11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3.2" x14ac:dyDescent="0.3">
      <c r="A3926" s="7">
        <v>3924</v>
      </c>
      <c r="B3926" s="8" t="s">
        <v>3921</v>
      </c>
      <c r="C3926" s="8" t="s">
        <v>8032</v>
      </c>
      <c r="D3926" s="13">
        <v>15000</v>
      </c>
      <c r="E3926" s="13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19">
        <f t="shared" si="366"/>
        <v>15.266666666666667</v>
      </c>
      <c r="P3926" s="11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3.2" x14ac:dyDescent="0.3">
      <c r="A3927" s="7">
        <v>3925</v>
      </c>
      <c r="B3927" s="8" t="s">
        <v>3922</v>
      </c>
      <c r="C3927" s="8" t="s">
        <v>8033</v>
      </c>
      <c r="D3927" s="13">
        <v>150</v>
      </c>
      <c r="E3927" s="13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19">
        <f t="shared" si="366"/>
        <v>10</v>
      </c>
      <c r="P3927" s="11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28.8" x14ac:dyDescent="0.3">
      <c r="A3928" s="7">
        <v>3926</v>
      </c>
      <c r="B3928" s="8" t="s">
        <v>3923</v>
      </c>
      <c r="C3928" s="8" t="s">
        <v>8034</v>
      </c>
      <c r="D3928" s="13">
        <v>5000</v>
      </c>
      <c r="E3928" s="13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19">
        <f t="shared" si="366"/>
        <v>0.3</v>
      </c>
      <c r="P3928" s="11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3.2" x14ac:dyDescent="0.3">
      <c r="A3929" s="7">
        <v>3927</v>
      </c>
      <c r="B3929" s="8" t="s">
        <v>3924</v>
      </c>
      <c r="C3929" s="8" t="s">
        <v>8035</v>
      </c>
      <c r="D3929" s="13">
        <v>2500</v>
      </c>
      <c r="E3929" s="13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19">
        <f t="shared" si="366"/>
        <v>1</v>
      </c>
      <c r="P3929" s="11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3.2" x14ac:dyDescent="0.3">
      <c r="A3930" s="7">
        <v>3928</v>
      </c>
      <c r="B3930" s="8" t="s">
        <v>3925</v>
      </c>
      <c r="C3930" s="8" t="s">
        <v>8036</v>
      </c>
      <c r="D3930" s="13">
        <v>5000</v>
      </c>
      <c r="E3930" s="13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19">
        <f t="shared" si="366"/>
        <v>13.020000000000001</v>
      </c>
      <c r="P3930" s="11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3.2" x14ac:dyDescent="0.3">
      <c r="A3931" s="7">
        <v>3929</v>
      </c>
      <c r="B3931" s="8" t="s">
        <v>3926</v>
      </c>
      <c r="C3931" s="8" t="s">
        <v>8037</v>
      </c>
      <c r="D3931" s="13">
        <v>20000</v>
      </c>
      <c r="E3931" s="13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19">
        <f t="shared" si="366"/>
        <v>2.2650000000000001</v>
      </c>
      <c r="P3931" s="11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3.2" x14ac:dyDescent="0.3">
      <c r="A3932" s="7">
        <v>3930</v>
      </c>
      <c r="B3932" s="8" t="s">
        <v>3927</v>
      </c>
      <c r="C3932" s="8" t="s">
        <v>8038</v>
      </c>
      <c r="D3932" s="13">
        <v>10000</v>
      </c>
      <c r="E3932" s="13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19">
        <f t="shared" si="366"/>
        <v>0</v>
      </c>
      <c r="P3932" s="11" t="e">
        <f t="shared" si="367"/>
        <v>#DIV/0!</v>
      </c>
      <c r="Q3932" s="7" t="str">
        <f t="shared" si="368"/>
        <v>theater</v>
      </c>
      <c r="R3932" s="7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3.2" x14ac:dyDescent="0.3">
      <c r="A3933" s="7">
        <v>3931</v>
      </c>
      <c r="B3933" s="8" t="s">
        <v>3928</v>
      </c>
      <c r="C3933" s="8" t="s">
        <v>8039</v>
      </c>
      <c r="D3933" s="13">
        <v>8000</v>
      </c>
      <c r="E3933" s="13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19">
        <f t="shared" si="366"/>
        <v>0</v>
      </c>
      <c r="P3933" s="11" t="e">
        <f t="shared" si="367"/>
        <v>#DIV/0!</v>
      </c>
      <c r="Q3933" s="7" t="str">
        <f t="shared" si="368"/>
        <v>theater</v>
      </c>
      <c r="R3933" s="7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3.2" x14ac:dyDescent="0.3">
      <c r="A3934" s="7">
        <v>3932</v>
      </c>
      <c r="B3934" s="8" t="s">
        <v>3929</v>
      </c>
      <c r="C3934" s="8" t="s">
        <v>8040</v>
      </c>
      <c r="D3934" s="13">
        <v>12000</v>
      </c>
      <c r="E3934" s="13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19">
        <f t="shared" si="366"/>
        <v>8.3333333333333332E-3</v>
      </c>
      <c r="P3934" s="11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3.2" x14ac:dyDescent="0.3">
      <c r="A3935" s="7">
        <v>3933</v>
      </c>
      <c r="B3935" s="8" t="s">
        <v>3930</v>
      </c>
      <c r="C3935" s="8" t="s">
        <v>8041</v>
      </c>
      <c r="D3935" s="13">
        <v>7000</v>
      </c>
      <c r="E3935" s="13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19">
        <f t="shared" si="366"/>
        <v>15.742857142857142</v>
      </c>
      <c r="P3935" s="11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3.2" x14ac:dyDescent="0.3">
      <c r="A3936" s="7">
        <v>3934</v>
      </c>
      <c r="B3936" s="8" t="s">
        <v>3931</v>
      </c>
      <c r="C3936" s="8" t="s">
        <v>8042</v>
      </c>
      <c r="D3936" s="13">
        <v>5000</v>
      </c>
      <c r="E3936" s="13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19">
        <f t="shared" si="366"/>
        <v>11</v>
      </c>
      <c r="P3936" s="11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57.6" x14ac:dyDescent="0.3">
      <c r="A3937" s="7">
        <v>3935</v>
      </c>
      <c r="B3937" s="8" t="s">
        <v>3932</v>
      </c>
      <c r="C3937" s="8" t="s">
        <v>8043</v>
      </c>
      <c r="D3937" s="13">
        <v>3000</v>
      </c>
      <c r="E3937" s="13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19">
        <f t="shared" si="366"/>
        <v>43.833333333333336</v>
      </c>
      <c r="P3937" s="11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3.2" x14ac:dyDescent="0.3">
      <c r="A3938" s="7">
        <v>3936</v>
      </c>
      <c r="B3938" s="8" t="s">
        <v>3933</v>
      </c>
      <c r="C3938" s="8" t="s">
        <v>8044</v>
      </c>
      <c r="D3938" s="13">
        <v>20000</v>
      </c>
      <c r="E3938" s="13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19">
        <f t="shared" si="366"/>
        <v>0</v>
      </c>
      <c r="P3938" s="11" t="e">
        <f t="shared" si="367"/>
        <v>#DIV/0!</v>
      </c>
      <c r="Q3938" s="7" t="str">
        <f t="shared" si="368"/>
        <v>theater</v>
      </c>
      <c r="R3938" s="7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3.2" x14ac:dyDescent="0.3">
      <c r="A3939" s="7">
        <v>3937</v>
      </c>
      <c r="B3939" s="8" t="s">
        <v>3934</v>
      </c>
      <c r="C3939" s="8" t="s">
        <v>8045</v>
      </c>
      <c r="D3939" s="13">
        <v>2885</v>
      </c>
      <c r="E3939" s="13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19">
        <f t="shared" si="366"/>
        <v>86.135181975736558</v>
      </c>
      <c r="P3939" s="11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3.2" x14ac:dyDescent="0.3">
      <c r="A3940" s="7">
        <v>3938</v>
      </c>
      <c r="B3940" s="8" t="s">
        <v>3935</v>
      </c>
      <c r="C3940" s="8" t="s">
        <v>8046</v>
      </c>
      <c r="D3940" s="13">
        <v>3255</v>
      </c>
      <c r="E3940" s="13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19">
        <f t="shared" si="366"/>
        <v>12.196620583717358</v>
      </c>
      <c r="P3940" s="11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3.2" x14ac:dyDescent="0.3">
      <c r="A3941" s="7">
        <v>3939</v>
      </c>
      <c r="B3941" s="8" t="s">
        <v>3936</v>
      </c>
      <c r="C3941" s="8" t="s">
        <v>8047</v>
      </c>
      <c r="D3941" s="13">
        <v>5000</v>
      </c>
      <c r="E3941" s="13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19">
        <f t="shared" si="366"/>
        <v>0.1</v>
      </c>
      <c r="P3941" s="11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3.2" x14ac:dyDescent="0.3">
      <c r="A3942" s="7">
        <v>3940</v>
      </c>
      <c r="B3942" s="8" t="s">
        <v>3937</v>
      </c>
      <c r="C3942" s="8" t="s">
        <v>8048</v>
      </c>
      <c r="D3942" s="13">
        <v>5000</v>
      </c>
      <c r="E3942" s="13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19">
        <f t="shared" si="366"/>
        <v>0.22</v>
      </c>
      <c r="P3942" s="11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3.2" x14ac:dyDescent="0.3">
      <c r="A3943" s="7">
        <v>3941</v>
      </c>
      <c r="B3943" s="8" t="s">
        <v>3938</v>
      </c>
      <c r="C3943" s="8" t="s">
        <v>8049</v>
      </c>
      <c r="D3943" s="13">
        <v>5500</v>
      </c>
      <c r="E3943" s="13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19">
        <f t="shared" si="366"/>
        <v>0.90909090909090906</v>
      </c>
      <c r="P3943" s="11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3.2" x14ac:dyDescent="0.3">
      <c r="A3944" s="7">
        <v>3942</v>
      </c>
      <c r="B3944" s="8" t="s">
        <v>3939</v>
      </c>
      <c r="C3944" s="8" t="s">
        <v>8050</v>
      </c>
      <c r="D3944" s="13">
        <v>1200</v>
      </c>
      <c r="E3944" s="13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19">
        <f t="shared" si="366"/>
        <v>0</v>
      </c>
      <c r="P3944" s="11" t="e">
        <f t="shared" si="367"/>
        <v>#DIV/0!</v>
      </c>
      <c r="Q3944" s="7" t="str">
        <f t="shared" si="368"/>
        <v>theater</v>
      </c>
      <c r="R3944" s="7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3.2" x14ac:dyDescent="0.3">
      <c r="A3945" s="7">
        <v>3943</v>
      </c>
      <c r="B3945" s="8" t="s">
        <v>3940</v>
      </c>
      <c r="C3945" s="8" t="s">
        <v>8051</v>
      </c>
      <c r="D3945" s="13">
        <v>5000</v>
      </c>
      <c r="E3945" s="13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19">
        <f t="shared" si="366"/>
        <v>35.64</v>
      </c>
      <c r="P3945" s="11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43.2" x14ac:dyDescent="0.3">
      <c r="A3946" s="7">
        <v>3944</v>
      </c>
      <c r="B3946" s="8" t="s">
        <v>3941</v>
      </c>
      <c r="C3946" s="8" t="s">
        <v>8052</v>
      </c>
      <c r="D3946" s="13">
        <v>5000</v>
      </c>
      <c r="E3946" s="13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19">
        <f t="shared" si="366"/>
        <v>0</v>
      </c>
      <c r="P3946" s="11" t="e">
        <f t="shared" si="367"/>
        <v>#DIV/0!</v>
      </c>
      <c r="Q3946" s="7" t="str">
        <f t="shared" si="368"/>
        <v>theater</v>
      </c>
      <c r="R3946" s="7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3.2" x14ac:dyDescent="0.3">
      <c r="A3947" s="7">
        <v>3945</v>
      </c>
      <c r="B3947" s="8" t="s">
        <v>3942</v>
      </c>
      <c r="C3947" s="8" t="s">
        <v>8053</v>
      </c>
      <c r="D3947" s="13">
        <v>2000</v>
      </c>
      <c r="E3947" s="13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19">
        <f t="shared" si="366"/>
        <v>0.25</v>
      </c>
      <c r="P3947" s="11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28.8" x14ac:dyDescent="0.3">
      <c r="A3948" s="7">
        <v>3946</v>
      </c>
      <c r="B3948" s="8" t="s">
        <v>3943</v>
      </c>
      <c r="C3948" s="8" t="s">
        <v>8054</v>
      </c>
      <c r="D3948" s="13">
        <v>6000</v>
      </c>
      <c r="E3948" s="13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19">
        <f t="shared" si="366"/>
        <v>3.25</v>
      </c>
      <c r="P3948" s="11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3.2" x14ac:dyDescent="0.3">
      <c r="A3949" s="7">
        <v>3947</v>
      </c>
      <c r="B3949" s="8" t="s">
        <v>3944</v>
      </c>
      <c r="C3949" s="8" t="s">
        <v>8055</v>
      </c>
      <c r="D3949" s="13">
        <v>3000</v>
      </c>
      <c r="E3949" s="13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19">
        <f t="shared" si="366"/>
        <v>3.3666666666666663</v>
      </c>
      <c r="P3949" s="11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3.2" x14ac:dyDescent="0.3">
      <c r="A3950" s="7">
        <v>3948</v>
      </c>
      <c r="B3950" s="8" t="s">
        <v>3945</v>
      </c>
      <c r="C3950" s="8" t="s">
        <v>8056</v>
      </c>
      <c r="D3950" s="13">
        <v>30000</v>
      </c>
      <c r="E3950" s="13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19">
        <f t="shared" si="366"/>
        <v>0</v>
      </c>
      <c r="P3950" s="11" t="e">
        <f t="shared" si="367"/>
        <v>#DIV/0!</v>
      </c>
      <c r="Q3950" s="7" t="str">
        <f t="shared" si="368"/>
        <v>theater</v>
      </c>
      <c r="R3950" s="7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3.2" x14ac:dyDescent="0.3">
      <c r="A3951" s="7">
        <v>3949</v>
      </c>
      <c r="B3951" s="8" t="s">
        <v>3946</v>
      </c>
      <c r="C3951" s="8" t="s">
        <v>8057</v>
      </c>
      <c r="D3951" s="13">
        <v>10000</v>
      </c>
      <c r="E3951" s="13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19">
        <f t="shared" si="366"/>
        <v>15.770000000000001</v>
      </c>
      <c r="P3951" s="11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43.2" x14ac:dyDescent="0.3">
      <c r="A3952" s="7">
        <v>3950</v>
      </c>
      <c r="B3952" s="8" t="s">
        <v>3947</v>
      </c>
      <c r="C3952" s="8" t="s">
        <v>8058</v>
      </c>
      <c r="D3952" s="13">
        <v>4000</v>
      </c>
      <c r="E3952" s="13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19">
        <f t="shared" si="366"/>
        <v>0.625</v>
      </c>
      <c r="P3952" s="11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3.2" x14ac:dyDescent="0.3">
      <c r="A3953" s="7">
        <v>3951</v>
      </c>
      <c r="B3953" s="8" t="s">
        <v>3948</v>
      </c>
      <c r="C3953" s="8" t="s">
        <v>6961</v>
      </c>
      <c r="D3953" s="13">
        <v>200000</v>
      </c>
      <c r="E3953" s="13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19">
        <f t="shared" si="366"/>
        <v>5.0000000000000001E-4</v>
      </c>
      <c r="P3953" s="11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3.2" x14ac:dyDescent="0.3">
      <c r="A3954" s="7">
        <v>3952</v>
      </c>
      <c r="B3954" s="8" t="s">
        <v>3949</v>
      </c>
      <c r="C3954" s="8" t="s">
        <v>8059</v>
      </c>
      <c r="D3954" s="13">
        <v>26000</v>
      </c>
      <c r="E3954" s="13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19">
        <f t="shared" si="366"/>
        <v>9.6153846153846159E-2</v>
      </c>
      <c r="P3954" s="11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3.2" x14ac:dyDescent="0.3">
      <c r="A3955" s="7">
        <v>3953</v>
      </c>
      <c r="B3955" s="8" t="s">
        <v>3950</v>
      </c>
      <c r="C3955" s="8" t="s">
        <v>8060</v>
      </c>
      <c r="D3955" s="13">
        <v>17600</v>
      </c>
      <c r="E3955" s="13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19">
        <f t="shared" si="366"/>
        <v>0</v>
      </c>
      <c r="P3955" s="11" t="e">
        <f t="shared" si="367"/>
        <v>#DIV/0!</v>
      </c>
      <c r="Q3955" s="7" t="str">
        <f t="shared" si="368"/>
        <v>theater</v>
      </c>
      <c r="R3955" s="7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43.2" x14ac:dyDescent="0.3">
      <c r="A3956" s="7">
        <v>3954</v>
      </c>
      <c r="B3956" s="8" t="s">
        <v>3951</v>
      </c>
      <c r="C3956" s="8" t="s">
        <v>8061</v>
      </c>
      <c r="D3956" s="13">
        <v>25000</v>
      </c>
      <c r="E3956" s="13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19">
        <f t="shared" si="366"/>
        <v>0</v>
      </c>
      <c r="P3956" s="11" t="e">
        <f t="shared" si="367"/>
        <v>#DIV/0!</v>
      </c>
      <c r="Q3956" s="7" t="str">
        <f t="shared" si="368"/>
        <v>theater</v>
      </c>
      <c r="R3956" s="7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3.2" x14ac:dyDescent="0.3">
      <c r="A3957" s="7">
        <v>3955</v>
      </c>
      <c r="B3957" s="8" t="s">
        <v>3952</v>
      </c>
      <c r="C3957" s="8" t="s">
        <v>8062</v>
      </c>
      <c r="D3957" s="13">
        <v>1750</v>
      </c>
      <c r="E3957" s="13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19">
        <f t="shared" si="366"/>
        <v>24.285714285714285</v>
      </c>
      <c r="P3957" s="11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3.2" x14ac:dyDescent="0.3">
      <c r="A3958" s="7">
        <v>3956</v>
      </c>
      <c r="B3958" s="8" t="s">
        <v>3953</v>
      </c>
      <c r="C3958" s="8" t="s">
        <v>8063</v>
      </c>
      <c r="D3958" s="13">
        <v>5500</v>
      </c>
      <c r="E3958" s="13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19">
        <f t="shared" si="366"/>
        <v>0</v>
      </c>
      <c r="P3958" s="11" t="e">
        <f t="shared" si="367"/>
        <v>#DIV/0!</v>
      </c>
      <c r="Q3958" s="7" t="str">
        <f t="shared" si="368"/>
        <v>theater</v>
      </c>
      <c r="R3958" s="7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3.2" x14ac:dyDescent="0.3">
      <c r="A3959" s="7">
        <v>3957</v>
      </c>
      <c r="B3959" s="8" t="s">
        <v>3954</v>
      </c>
      <c r="C3959" s="8" t="s">
        <v>8064</v>
      </c>
      <c r="D3959" s="13">
        <v>28000</v>
      </c>
      <c r="E3959" s="13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19">
        <f t="shared" si="366"/>
        <v>2.5000000000000001E-2</v>
      </c>
      <c r="P3959" s="11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3.2" x14ac:dyDescent="0.3">
      <c r="A3960" s="7">
        <v>3958</v>
      </c>
      <c r="B3960" s="8" t="s">
        <v>3955</v>
      </c>
      <c r="C3960" s="8" t="s">
        <v>8065</v>
      </c>
      <c r="D3960" s="13">
        <v>2000</v>
      </c>
      <c r="E3960" s="13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19">
        <f t="shared" si="366"/>
        <v>32.049999999999997</v>
      </c>
      <c r="P3960" s="11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3.2" x14ac:dyDescent="0.3">
      <c r="A3961" s="7">
        <v>3959</v>
      </c>
      <c r="B3961" s="8" t="s">
        <v>3956</v>
      </c>
      <c r="C3961" s="8" t="s">
        <v>8066</v>
      </c>
      <c r="D3961" s="13">
        <v>1200</v>
      </c>
      <c r="E3961" s="13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19">
        <f t="shared" si="366"/>
        <v>24.333333333333336</v>
      </c>
      <c r="P3961" s="11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3.2" x14ac:dyDescent="0.3">
      <c r="A3962" s="7">
        <v>3960</v>
      </c>
      <c r="B3962" s="8" t="s">
        <v>3957</v>
      </c>
      <c r="C3962" s="8" t="s">
        <v>8067</v>
      </c>
      <c r="D3962" s="13">
        <v>3000</v>
      </c>
      <c r="E3962" s="13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19">
        <f t="shared" si="366"/>
        <v>1.5</v>
      </c>
      <c r="P3962" s="11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43.2" x14ac:dyDescent="0.3">
      <c r="A3963" s="7">
        <v>3961</v>
      </c>
      <c r="B3963" s="8" t="s">
        <v>3958</v>
      </c>
      <c r="C3963" s="8" t="s">
        <v>8068</v>
      </c>
      <c r="D3963" s="13">
        <v>5000</v>
      </c>
      <c r="E3963" s="13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19">
        <f t="shared" si="366"/>
        <v>0.42</v>
      </c>
      <c r="P3963" s="11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43.2" x14ac:dyDescent="0.3">
      <c r="A3964" s="7">
        <v>3962</v>
      </c>
      <c r="B3964" s="8" t="s">
        <v>3959</v>
      </c>
      <c r="C3964" s="8" t="s">
        <v>8069</v>
      </c>
      <c r="D3964" s="13">
        <v>1400</v>
      </c>
      <c r="E3964" s="13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19">
        <f t="shared" si="366"/>
        <v>3.214285714285714</v>
      </c>
      <c r="P3964" s="11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3.2" x14ac:dyDescent="0.3">
      <c r="A3965" s="7">
        <v>3963</v>
      </c>
      <c r="B3965" s="8" t="s">
        <v>3960</v>
      </c>
      <c r="C3965" s="8" t="s">
        <v>8070</v>
      </c>
      <c r="D3965" s="13">
        <v>10000</v>
      </c>
      <c r="E3965" s="13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19">
        <f t="shared" si="366"/>
        <v>0</v>
      </c>
      <c r="P3965" s="11" t="e">
        <f t="shared" si="367"/>
        <v>#DIV/0!</v>
      </c>
      <c r="Q3965" s="7" t="str">
        <f t="shared" si="368"/>
        <v>theater</v>
      </c>
      <c r="R3965" s="7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3.2" x14ac:dyDescent="0.3">
      <c r="A3966" s="7">
        <v>3964</v>
      </c>
      <c r="B3966" s="8" t="s">
        <v>3961</v>
      </c>
      <c r="C3966" s="8" t="s">
        <v>8071</v>
      </c>
      <c r="D3966" s="13">
        <v>2000</v>
      </c>
      <c r="E3966" s="13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19">
        <f t="shared" si="366"/>
        <v>6.3</v>
      </c>
      <c r="P3966" s="11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3.2" x14ac:dyDescent="0.3">
      <c r="A3967" s="7">
        <v>3965</v>
      </c>
      <c r="B3967" s="8" t="s">
        <v>3962</v>
      </c>
      <c r="C3967" s="8" t="s">
        <v>8072</v>
      </c>
      <c r="D3967" s="13">
        <v>2000</v>
      </c>
      <c r="E3967" s="13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19">
        <f t="shared" si="366"/>
        <v>14.249999999999998</v>
      </c>
      <c r="P3967" s="11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43.2" x14ac:dyDescent="0.3">
      <c r="A3968" s="7">
        <v>3966</v>
      </c>
      <c r="B3968" s="8" t="s">
        <v>3963</v>
      </c>
      <c r="C3968" s="8" t="s">
        <v>8073</v>
      </c>
      <c r="D3968" s="13">
        <v>7500</v>
      </c>
      <c r="E3968" s="13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19">
        <f t="shared" si="366"/>
        <v>0.6</v>
      </c>
      <c r="P3968" s="11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3.2" x14ac:dyDescent="0.3">
      <c r="A3969" s="7">
        <v>3967</v>
      </c>
      <c r="B3969" s="8" t="s">
        <v>3964</v>
      </c>
      <c r="C3969" s="8" t="s">
        <v>8074</v>
      </c>
      <c r="D3969" s="13">
        <v>1700</v>
      </c>
      <c r="E3969" s="13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19">
        <f t="shared" si="366"/>
        <v>24.117647058823529</v>
      </c>
      <c r="P3969" s="11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3.2" x14ac:dyDescent="0.3">
      <c r="A3970" s="7">
        <v>3968</v>
      </c>
      <c r="B3970" s="8" t="s">
        <v>3965</v>
      </c>
      <c r="C3970" s="8" t="s">
        <v>8075</v>
      </c>
      <c r="D3970" s="13">
        <v>5000</v>
      </c>
      <c r="E3970" s="13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19">
        <f t="shared" si="366"/>
        <v>10.54</v>
      </c>
      <c r="P3970" s="11">
        <f t="shared" si="367"/>
        <v>47.909090909090907</v>
      </c>
      <c r="Q3970" s="7" t="str">
        <f t="shared" si="368"/>
        <v>theater</v>
      </c>
      <c r="R3970" s="7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43.2" x14ac:dyDescent="0.3">
      <c r="A3971" s="7">
        <v>3969</v>
      </c>
      <c r="B3971" s="8" t="s">
        <v>3966</v>
      </c>
      <c r="C3971" s="8" t="s">
        <v>8076</v>
      </c>
      <c r="D3971" s="13">
        <v>2825</v>
      </c>
      <c r="E3971" s="13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19">
        <f t="shared" ref="O3971:O4034" si="372">E3971/D3971*100</f>
        <v>7.4690265486725664</v>
      </c>
      <c r="P3971" s="11">
        <f t="shared" ref="P3971:P4034" si="373">E3971/L3971</f>
        <v>35.166666666666664</v>
      </c>
      <c r="Q3971" s="7" t="str">
        <f t="shared" ref="Q3971:Q4034" si="374">LEFT(N3971, SEARCH("/",N3971,1)-1)</f>
        <v>theater</v>
      </c>
      <c r="R3971" s="7" t="str">
        <f t="shared" ref="R3971:R4034" si="375">RIGHT(N3971,LEN(N3971)-SEARCH("/",N3971,1))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43.2" x14ac:dyDescent="0.3">
      <c r="A3972" s="7">
        <v>3970</v>
      </c>
      <c r="B3972" s="8" t="s">
        <v>3967</v>
      </c>
      <c r="C3972" s="8" t="s">
        <v>8077</v>
      </c>
      <c r="D3972" s="13">
        <v>15000</v>
      </c>
      <c r="E3972" s="13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19">
        <f t="shared" si="372"/>
        <v>7.3333333333333334E-2</v>
      </c>
      <c r="P3972" s="11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3.2" x14ac:dyDescent="0.3">
      <c r="A3973" s="7">
        <v>3971</v>
      </c>
      <c r="B3973" s="8" t="s">
        <v>3968</v>
      </c>
      <c r="C3973" s="8" t="s">
        <v>8078</v>
      </c>
      <c r="D3973" s="13">
        <v>14000</v>
      </c>
      <c r="E3973" s="13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19">
        <f t="shared" si="372"/>
        <v>0.97142857142857131</v>
      </c>
      <c r="P3973" s="11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28.8" x14ac:dyDescent="0.3">
      <c r="A3974" s="7">
        <v>3972</v>
      </c>
      <c r="B3974" s="8" t="s">
        <v>3969</v>
      </c>
      <c r="C3974" s="8" t="s">
        <v>8079</v>
      </c>
      <c r="D3974" s="13">
        <v>1000</v>
      </c>
      <c r="E3974" s="13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19">
        <f t="shared" si="372"/>
        <v>21.099999999999998</v>
      </c>
      <c r="P3974" s="11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3.2" x14ac:dyDescent="0.3">
      <c r="A3975" s="7">
        <v>3973</v>
      </c>
      <c r="B3975" s="8" t="s">
        <v>3970</v>
      </c>
      <c r="C3975" s="8" t="s">
        <v>8080</v>
      </c>
      <c r="D3975" s="13">
        <v>5000</v>
      </c>
      <c r="E3975" s="13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19">
        <f t="shared" si="372"/>
        <v>78.100000000000009</v>
      </c>
      <c r="P3975" s="11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3.2" x14ac:dyDescent="0.3">
      <c r="A3976" s="7">
        <v>3974</v>
      </c>
      <c r="B3976" s="8" t="s">
        <v>3971</v>
      </c>
      <c r="C3976" s="8" t="s">
        <v>8081</v>
      </c>
      <c r="D3976" s="13">
        <v>1000</v>
      </c>
      <c r="E3976" s="13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19">
        <f t="shared" si="372"/>
        <v>32</v>
      </c>
      <c r="P3976" s="11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3.2" x14ac:dyDescent="0.3">
      <c r="A3977" s="7">
        <v>3975</v>
      </c>
      <c r="B3977" s="8" t="s">
        <v>3972</v>
      </c>
      <c r="C3977" s="8" t="s">
        <v>8082</v>
      </c>
      <c r="D3977" s="13">
        <v>678</v>
      </c>
      <c r="E3977" s="13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19">
        <f t="shared" si="372"/>
        <v>0</v>
      </c>
      <c r="P3977" s="11" t="e">
        <f t="shared" si="373"/>
        <v>#DIV/0!</v>
      </c>
      <c r="Q3977" s="7" t="str">
        <f t="shared" si="374"/>
        <v>theater</v>
      </c>
      <c r="R3977" s="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3.2" x14ac:dyDescent="0.3">
      <c r="A3978" s="7">
        <v>3976</v>
      </c>
      <c r="B3978" s="8" t="s">
        <v>3973</v>
      </c>
      <c r="C3978" s="8" t="s">
        <v>8083</v>
      </c>
      <c r="D3978" s="13">
        <v>1300</v>
      </c>
      <c r="E3978" s="13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19">
        <f t="shared" si="372"/>
        <v>47.692307692307693</v>
      </c>
      <c r="P3978" s="11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3.2" x14ac:dyDescent="0.3">
      <c r="A3979" s="7">
        <v>3977</v>
      </c>
      <c r="B3979" s="8" t="s">
        <v>3974</v>
      </c>
      <c r="C3979" s="8" t="s">
        <v>8084</v>
      </c>
      <c r="D3979" s="13">
        <v>90000</v>
      </c>
      <c r="E3979" s="13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19">
        <f t="shared" si="372"/>
        <v>1.4500000000000002</v>
      </c>
      <c r="P3979" s="11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3.2" x14ac:dyDescent="0.3">
      <c r="A3980" s="7">
        <v>3978</v>
      </c>
      <c r="B3980" s="8" t="s">
        <v>3975</v>
      </c>
      <c r="C3980" s="8" t="s">
        <v>8085</v>
      </c>
      <c r="D3980" s="13">
        <v>2000</v>
      </c>
      <c r="E3980" s="13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19">
        <f t="shared" si="372"/>
        <v>10.7</v>
      </c>
      <c r="P3980" s="11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3.2" x14ac:dyDescent="0.3">
      <c r="A3981" s="7">
        <v>3979</v>
      </c>
      <c r="B3981" s="8" t="s">
        <v>3976</v>
      </c>
      <c r="C3981" s="8" t="s">
        <v>8086</v>
      </c>
      <c r="D3981" s="13">
        <v>6000</v>
      </c>
      <c r="E3981" s="13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19">
        <f t="shared" si="372"/>
        <v>1.8333333333333333</v>
      </c>
      <c r="P3981" s="11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43.2" x14ac:dyDescent="0.3">
      <c r="A3982" s="7">
        <v>3980</v>
      </c>
      <c r="B3982" s="8" t="s">
        <v>3977</v>
      </c>
      <c r="C3982" s="8" t="s">
        <v>8087</v>
      </c>
      <c r="D3982" s="13">
        <v>2500</v>
      </c>
      <c r="E3982" s="13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19">
        <f t="shared" si="372"/>
        <v>18</v>
      </c>
      <c r="P3982" s="11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28.8" x14ac:dyDescent="0.3">
      <c r="A3983" s="7">
        <v>3981</v>
      </c>
      <c r="B3983" s="8" t="s">
        <v>3358</v>
      </c>
      <c r="C3983" s="8" t="s">
        <v>7469</v>
      </c>
      <c r="D3983" s="13">
        <v>30000</v>
      </c>
      <c r="E3983" s="13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19">
        <f t="shared" si="372"/>
        <v>4.083333333333333</v>
      </c>
      <c r="P3983" s="11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57.6" x14ac:dyDescent="0.3">
      <c r="A3984" s="7">
        <v>3982</v>
      </c>
      <c r="B3984" s="8" t="s">
        <v>3978</v>
      </c>
      <c r="C3984" s="8" t="s">
        <v>8088</v>
      </c>
      <c r="D3984" s="13">
        <v>850</v>
      </c>
      <c r="E3984" s="13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19">
        <f t="shared" si="372"/>
        <v>20</v>
      </c>
      <c r="P3984" s="11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3.2" x14ac:dyDescent="0.3">
      <c r="A3985" s="7">
        <v>3983</v>
      </c>
      <c r="B3985" s="8" t="s">
        <v>3979</v>
      </c>
      <c r="C3985" s="8" t="s">
        <v>8089</v>
      </c>
      <c r="D3985" s="13">
        <v>11140</v>
      </c>
      <c r="E3985" s="13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19">
        <f t="shared" si="372"/>
        <v>34.802513464991023</v>
      </c>
      <c r="P3985" s="11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3.2" x14ac:dyDescent="0.3">
      <c r="A3986" s="7">
        <v>3984</v>
      </c>
      <c r="B3986" s="8" t="s">
        <v>3980</v>
      </c>
      <c r="C3986" s="8" t="s">
        <v>8090</v>
      </c>
      <c r="D3986" s="13">
        <v>1500</v>
      </c>
      <c r="E3986" s="13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19">
        <f t="shared" si="372"/>
        <v>6.3333333333333339</v>
      </c>
      <c r="P3986" s="11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43.2" x14ac:dyDescent="0.3">
      <c r="A3987" s="7">
        <v>3985</v>
      </c>
      <c r="B3987" s="8" t="s">
        <v>3981</v>
      </c>
      <c r="C3987" s="8" t="s">
        <v>8091</v>
      </c>
      <c r="D3987" s="13">
        <v>2000</v>
      </c>
      <c r="E3987" s="13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19">
        <f t="shared" si="372"/>
        <v>32.049999999999997</v>
      </c>
      <c r="P3987" s="11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43.2" x14ac:dyDescent="0.3">
      <c r="A3988" s="7">
        <v>3986</v>
      </c>
      <c r="B3988" s="8" t="s">
        <v>3982</v>
      </c>
      <c r="C3988" s="8" t="s">
        <v>8092</v>
      </c>
      <c r="D3988" s="13">
        <v>5000</v>
      </c>
      <c r="E3988" s="13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19">
        <f t="shared" si="372"/>
        <v>9.76</v>
      </c>
      <c r="P3988" s="11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3.2" x14ac:dyDescent="0.3">
      <c r="A3989" s="7">
        <v>3987</v>
      </c>
      <c r="B3989" s="8" t="s">
        <v>3983</v>
      </c>
      <c r="C3989" s="8" t="s">
        <v>8093</v>
      </c>
      <c r="D3989" s="13">
        <v>400</v>
      </c>
      <c r="E3989" s="13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19">
        <f t="shared" si="372"/>
        <v>37.75</v>
      </c>
      <c r="P3989" s="11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28.8" x14ac:dyDescent="0.3">
      <c r="A3990" s="7">
        <v>3988</v>
      </c>
      <c r="B3990" s="8" t="s">
        <v>3984</v>
      </c>
      <c r="C3990" s="8" t="s">
        <v>8094</v>
      </c>
      <c r="D3990" s="13">
        <v>1500</v>
      </c>
      <c r="E3990" s="13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19">
        <f t="shared" si="372"/>
        <v>2.1333333333333333</v>
      </c>
      <c r="P3990" s="11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3.2" x14ac:dyDescent="0.3">
      <c r="A3991" s="7">
        <v>3989</v>
      </c>
      <c r="B3991" s="8" t="s">
        <v>3985</v>
      </c>
      <c r="C3991" s="8" t="s">
        <v>8095</v>
      </c>
      <c r="D3991" s="13">
        <v>3000</v>
      </c>
      <c r="E3991" s="13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19">
        <f t="shared" si="372"/>
        <v>0</v>
      </c>
      <c r="P3991" s="11" t="e">
        <f t="shared" si="373"/>
        <v>#DIV/0!</v>
      </c>
      <c r="Q3991" s="7" t="str">
        <f t="shared" si="374"/>
        <v>theater</v>
      </c>
      <c r="R3991" s="7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3.2" x14ac:dyDescent="0.3">
      <c r="A3992" s="7">
        <v>3990</v>
      </c>
      <c r="B3992" s="8" t="s">
        <v>3986</v>
      </c>
      <c r="C3992" s="8" t="s">
        <v>8096</v>
      </c>
      <c r="D3992" s="13">
        <v>1650</v>
      </c>
      <c r="E3992" s="13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19">
        <f t="shared" si="372"/>
        <v>4.1818181818181817</v>
      </c>
      <c r="P3992" s="11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28.8" x14ac:dyDescent="0.3">
      <c r="A3993" s="7">
        <v>3991</v>
      </c>
      <c r="B3993" s="8" t="s">
        <v>3987</v>
      </c>
      <c r="C3993" s="8" t="s">
        <v>8097</v>
      </c>
      <c r="D3993" s="13">
        <v>500</v>
      </c>
      <c r="E3993" s="13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19">
        <f t="shared" si="372"/>
        <v>20</v>
      </c>
      <c r="P3993" s="11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3.2" x14ac:dyDescent="0.3">
      <c r="A3994" s="7">
        <v>3992</v>
      </c>
      <c r="B3994" s="8" t="s">
        <v>3988</v>
      </c>
      <c r="C3994" s="8" t="s">
        <v>8098</v>
      </c>
      <c r="D3994" s="13">
        <v>10000</v>
      </c>
      <c r="E3994" s="13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19">
        <f t="shared" si="372"/>
        <v>5.41</v>
      </c>
      <c r="P3994" s="11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3.2" x14ac:dyDescent="0.3">
      <c r="A3995" s="7">
        <v>3993</v>
      </c>
      <c r="B3995" s="8" t="s">
        <v>3989</v>
      </c>
      <c r="C3995" s="8" t="s">
        <v>8099</v>
      </c>
      <c r="D3995" s="13">
        <v>50000</v>
      </c>
      <c r="E3995" s="13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19">
        <f t="shared" si="372"/>
        <v>6.0000000000000001E-3</v>
      </c>
      <c r="P3995" s="11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28.8" x14ac:dyDescent="0.3">
      <c r="A3996" s="7">
        <v>3994</v>
      </c>
      <c r="B3996" s="8" t="s">
        <v>3990</v>
      </c>
      <c r="C3996" s="8" t="s">
        <v>8100</v>
      </c>
      <c r="D3996" s="13">
        <v>2000</v>
      </c>
      <c r="E3996" s="13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19">
        <f t="shared" si="372"/>
        <v>0.25</v>
      </c>
      <c r="P3996" s="11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3.2" x14ac:dyDescent="0.3">
      <c r="A3997" s="7">
        <v>3995</v>
      </c>
      <c r="B3997" s="8" t="s">
        <v>3991</v>
      </c>
      <c r="C3997" s="8" t="s">
        <v>8101</v>
      </c>
      <c r="D3997" s="13">
        <v>200</v>
      </c>
      <c r="E3997" s="13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19">
        <f t="shared" si="372"/>
        <v>35</v>
      </c>
      <c r="P3997" s="11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3.2" x14ac:dyDescent="0.3">
      <c r="A3998" s="7">
        <v>3996</v>
      </c>
      <c r="B3998" s="8" t="s">
        <v>3992</v>
      </c>
      <c r="C3998" s="8" t="s">
        <v>8102</v>
      </c>
      <c r="D3998" s="13">
        <v>3000</v>
      </c>
      <c r="E3998" s="13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19">
        <f t="shared" si="372"/>
        <v>16.566666666666666</v>
      </c>
      <c r="P3998" s="11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3.2" x14ac:dyDescent="0.3">
      <c r="A3999" s="7">
        <v>3997</v>
      </c>
      <c r="B3999" s="8" t="s">
        <v>3993</v>
      </c>
      <c r="C3999" s="8" t="s">
        <v>8103</v>
      </c>
      <c r="D3999" s="13">
        <v>3000</v>
      </c>
      <c r="E3999" s="13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19">
        <f t="shared" si="372"/>
        <v>0</v>
      </c>
      <c r="P3999" s="11" t="e">
        <f t="shared" si="373"/>
        <v>#DIV/0!</v>
      </c>
      <c r="Q3999" s="7" t="str">
        <f t="shared" si="374"/>
        <v>theater</v>
      </c>
      <c r="R3999" s="7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3.2" x14ac:dyDescent="0.3">
      <c r="A4000" s="7">
        <v>3998</v>
      </c>
      <c r="B4000" s="8" t="s">
        <v>3994</v>
      </c>
      <c r="C4000" s="8" t="s">
        <v>8104</v>
      </c>
      <c r="D4000" s="13">
        <v>1250</v>
      </c>
      <c r="E4000" s="13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19">
        <f t="shared" si="372"/>
        <v>57.199999999999996</v>
      </c>
      <c r="P4000" s="11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3.2" x14ac:dyDescent="0.3">
      <c r="A4001" s="7">
        <v>3999</v>
      </c>
      <c r="B4001" s="8" t="s">
        <v>3995</v>
      </c>
      <c r="C4001" s="8" t="s">
        <v>8105</v>
      </c>
      <c r="D4001" s="13">
        <v>7000</v>
      </c>
      <c r="E4001" s="13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19">
        <f t="shared" si="372"/>
        <v>16.514285714285716</v>
      </c>
      <c r="P4001" s="11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x14ac:dyDescent="0.3">
      <c r="A4002" s="7">
        <v>4000</v>
      </c>
      <c r="B4002" s="8" t="s">
        <v>3996</v>
      </c>
      <c r="C4002" s="8" t="s">
        <v>8106</v>
      </c>
      <c r="D4002" s="13">
        <v>8000</v>
      </c>
      <c r="E4002" s="13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19">
        <f t="shared" si="372"/>
        <v>0.125</v>
      </c>
      <c r="P4002" s="11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43.2" x14ac:dyDescent="0.3">
      <c r="A4003" s="7">
        <v>4001</v>
      </c>
      <c r="B4003" s="8" t="s">
        <v>3997</v>
      </c>
      <c r="C4003" s="8" t="s">
        <v>8107</v>
      </c>
      <c r="D4003" s="13">
        <v>1200</v>
      </c>
      <c r="E4003" s="13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19">
        <f t="shared" si="372"/>
        <v>37.75</v>
      </c>
      <c r="P4003" s="11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3.2" x14ac:dyDescent="0.3">
      <c r="A4004" s="7">
        <v>4002</v>
      </c>
      <c r="B4004" s="8" t="s">
        <v>3998</v>
      </c>
      <c r="C4004" s="8" t="s">
        <v>8108</v>
      </c>
      <c r="D4004" s="13">
        <v>1250</v>
      </c>
      <c r="E4004" s="13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19">
        <f t="shared" si="372"/>
        <v>1.8399999999999999</v>
      </c>
      <c r="P4004" s="11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3.2" x14ac:dyDescent="0.3">
      <c r="A4005" s="7">
        <v>4003</v>
      </c>
      <c r="B4005" s="8" t="s">
        <v>3999</v>
      </c>
      <c r="C4005" s="8" t="s">
        <v>8071</v>
      </c>
      <c r="D4005" s="13">
        <v>2000</v>
      </c>
      <c r="E4005" s="13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19">
        <f t="shared" si="372"/>
        <v>10.050000000000001</v>
      </c>
      <c r="P4005" s="11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3">
      <c r="A4006" s="7">
        <v>4004</v>
      </c>
      <c r="B4006" s="8" t="s">
        <v>4000</v>
      </c>
      <c r="C4006" s="8" t="s">
        <v>8109</v>
      </c>
      <c r="D4006" s="13">
        <v>500</v>
      </c>
      <c r="E4006" s="13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19">
        <f t="shared" si="372"/>
        <v>0.2</v>
      </c>
      <c r="P4006" s="11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3.2" x14ac:dyDescent="0.3">
      <c r="A4007" s="7">
        <v>4005</v>
      </c>
      <c r="B4007" s="8" t="s">
        <v>4001</v>
      </c>
      <c r="C4007" s="8" t="s">
        <v>8110</v>
      </c>
      <c r="D4007" s="13">
        <v>3000</v>
      </c>
      <c r="E4007" s="13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19">
        <f t="shared" si="372"/>
        <v>1.3333333333333335</v>
      </c>
      <c r="P4007" s="11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3.2" x14ac:dyDescent="0.3">
      <c r="A4008" s="7">
        <v>4006</v>
      </c>
      <c r="B4008" s="8" t="s">
        <v>4002</v>
      </c>
      <c r="C4008" s="8" t="s">
        <v>8111</v>
      </c>
      <c r="D4008" s="13">
        <v>30000</v>
      </c>
      <c r="E4008" s="13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19">
        <f t="shared" si="372"/>
        <v>6.6666666666666671E-3</v>
      </c>
      <c r="P4008" s="11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3.2" x14ac:dyDescent="0.3">
      <c r="A4009" s="7">
        <v>4007</v>
      </c>
      <c r="B4009" s="8" t="s">
        <v>4003</v>
      </c>
      <c r="C4009" s="8" t="s">
        <v>8112</v>
      </c>
      <c r="D4009" s="13">
        <v>2000</v>
      </c>
      <c r="E4009" s="13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19">
        <f t="shared" si="372"/>
        <v>0.25</v>
      </c>
      <c r="P4009" s="11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3.2" x14ac:dyDescent="0.3">
      <c r="A4010" s="7">
        <v>4008</v>
      </c>
      <c r="B4010" s="8" t="s">
        <v>4004</v>
      </c>
      <c r="C4010" s="8" t="s">
        <v>8113</v>
      </c>
      <c r="D4010" s="13">
        <v>1000</v>
      </c>
      <c r="E4010" s="13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19">
        <f t="shared" si="372"/>
        <v>6</v>
      </c>
      <c r="P4010" s="11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3.2" x14ac:dyDescent="0.3">
      <c r="A4011" s="7">
        <v>4009</v>
      </c>
      <c r="B4011" s="8" t="s">
        <v>4005</v>
      </c>
      <c r="C4011" s="8" t="s">
        <v>8114</v>
      </c>
      <c r="D4011" s="13">
        <v>1930</v>
      </c>
      <c r="E4011" s="13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19">
        <f t="shared" si="372"/>
        <v>3.8860103626943006</v>
      </c>
      <c r="P4011" s="11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3.2" x14ac:dyDescent="0.3">
      <c r="A4012" s="7">
        <v>4010</v>
      </c>
      <c r="B4012" s="8" t="s">
        <v>4006</v>
      </c>
      <c r="C4012" s="8" t="s">
        <v>8115</v>
      </c>
      <c r="D4012" s="13">
        <v>7200</v>
      </c>
      <c r="E4012" s="13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19">
        <f t="shared" si="372"/>
        <v>24.194444444444443</v>
      </c>
      <c r="P4012" s="11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3.2" x14ac:dyDescent="0.3">
      <c r="A4013" s="7">
        <v>4011</v>
      </c>
      <c r="B4013" s="8" t="s">
        <v>4007</v>
      </c>
      <c r="C4013" s="8" t="s">
        <v>8116</v>
      </c>
      <c r="D4013" s="13">
        <v>250</v>
      </c>
      <c r="E4013" s="13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19">
        <f t="shared" si="372"/>
        <v>7.6</v>
      </c>
      <c r="P4013" s="11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43.2" x14ac:dyDescent="0.3">
      <c r="A4014" s="7">
        <v>4012</v>
      </c>
      <c r="B4014" s="8" t="s">
        <v>4008</v>
      </c>
      <c r="C4014" s="8" t="s">
        <v>8117</v>
      </c>
      <c r="D4014" s="13">
        <v>575</v>
      </c>
      <c r="E4014" s="13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19">
        <f t="shared" si="372"/>
        <v>0</v>
      </c>
      <c r="P4014" s="11" t="e">
        <f t="shared" si="373"/>
        <v>#DIV/0!</v>
      </c>
      <c r="Q4014" s="7" t="str">
        <f t="shared" si="374"/>
        <v>theater</v>
      </c>
      <c r="R4014" s="7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43.2" x14ac:dyDescent="0.3">
      <c r="A4015" s="7">
        <v>4013</v>
      </c>
      <c r="B4015" s="8" t="s">
        <v>4009</v>
      </c>
      <c r="C4015" s="8" t="s">
        <v>8118</v>
      </c>
      <c r="D4015" s="13">
        <v>2000</v>
      </c>
      <c r="E4015" s="13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19">
        <f t="shared" si="372"/>
        <v>1.3</v>
      </c>
      <c r="P4015" s="11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3.2" x14ac:dyDescent="0.3">
      <c r="A4016" s="7">
        <v>4014</v>
      </c>
      <c r="B4016" s="8" t="s">
        <v>4010</v>
      </c>
      <c r="C4016" s="8" t="s">
        <v>8119</v>
      </c>
      <c r="D4016" s="13">
        <v>9000</v>
      </c>
      <c r="E4016" s="13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19">
        <f t="shared" si="372"/>
        <v>0</v>
      </c>
      <c r="P4016" s="11" t="e">
        <f t="shared" si="373"/>
        <v>#DIV/0!</v>
      </c>
      <c r="Q4016" s="7" t="str">
        <f t="shared" si="374"/>
        <v>theater</v>
      </c>
      <c r="R4016" s="7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3.2" x14ac:dyDescent="0.3">
      <c r="A4017" s="7">
        <v>4015</v>
      </c>
      <c r="B4017" s="8" t="s">
        <v>4011</v>
      </c>
      <c r="C4017" s="8" t="s">
        <v>8120</v>
      </c>
      <c r="D4017" s="13">
        <v>7000</v>
      </c>
      <c r="E4017" s="13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19">
        <f t="shared" si="372"/>
        <v>1.4285714285714287E-2</v>
      </c>
      <c r="P4017" s="11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3.2" x14ac:dyDescent="0.3">
      <c r="A4018" s="7">
        <v>4016</v>
      </c>
      <c r="B4018" s="8" t="s">
        <v>4012</v>
      </c>
      <c r="C4018" s="8" t="s">
        <v>8121</v>
      </c>
      <c r="D4018" s="13">
        <v>500</v>
      </c>
      <c r="E4018" s="13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19">
        <f t="shared" si="372"/>
        <v>14.000000000000002</v>
      </c>
      <c r="P4018" s="11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3.2" x14ac:dyDescent="0.3">
      <c r="A4019" s="7">
        <v>4017</v>
      </c>
      <c r="B4019" s="8" t="s">
        <v>4013</v>
      </c>
      <c r="C4019" s="8" t="s">
        <v>8122</v>
      </c>
      <c r="D4019" s="13">
        <v>10000</v>
      </c>
      <c r="E4019" s="13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19">
        <f t="shared" si="372"/>
        <v>1.05</v>
      </c>
      <c r="P4019" s="11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28.8" x14ac:dyDescent="0.3">
      <c r="A4020" s="7">
        <v>4018</v>
      </c>
      <c r="B4020" s="8" t="s">
        <v>4014</v>
      </c>
      <c r="C4020" s="8" t="s">
        <v>8123</v>
      </c>
      <c r="D4020" s="13">
        <v>1500</v>
      </c>
      <c r="E4020" s="13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19">
        <f t="shared" si="372"/>
        <v>8.6666666666666679</v>
      </c>
      <c r="P4020" s="11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3.2" x14ac:dyDescent="0.3">
      <c r="A4021" s="7">
        <v>4019</v>
      </c>
      <c r="B4021" s="8" t="s">
        <v>4015</v>
      </c>
      <c r="C4021" s="8" t="s">
        <v>8124</v>
      </c>
      <c r="D4021" s="13">
        <v>3500</v>
      </c>
      <c r="E4021" s="13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19">
        <f t="shared" si="372"/>
        <v>0.82857142857142851</v>
      </c>
      <c r="P4021" s="11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3.2" x14ac:dyDescent="0.3">
      <c r="A4022" s="7">
        <v>4020</v>
      </c>
      <c r="B4022" s="8" t="s">
        <v>4016</v>
      </c>
      <c r="C4022" s="8" t="s">
        <v>8125</v>
      </c>
      <c r="D4022" s="13">
        <v>600</v>
      </c>
      <c r="E4022" s="13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19">
        <f t="shared" si="372"/>
        <v>16.666666666666664</v>
      </c>
      <c r="P4022" s="11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3.2" x14ac:dyDescent="0.3">
      <c r="A4023" s="7">
        <v>4021</v>
      </c>
      <c r="B4023" s="8" t="s">
        <v>4017</v>
      </c>
      <c r="C4023" s="8" t="s">
        <v>8126</v>
      </c>
      <c r="D4023" s="13">
        <v>15000</v>
      </c>
      <c r="E4023" s="13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19">
        <f t="shared" si="372"/>
        <v>0.83333333333333337</v>
      </c>
      <c r="P4023" s="11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28.8" x14ac:dyDescent="0.3">
      <c r="A4024" s="7">
        <v>4022</v>
      </c>
      <c r="B4024" s="8" t="s">
        <v>4018</v>
      </c>
      <c r="C4024" s="8" t="s">
        <v>8127</v>
      </c>
      <c r="D4024" s="13">
        <v>18000</v>
      </c>
      <c r="E4024" s="13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19">
        <f t="shared" si="372"/>
        <v>69.561111111111103</v>
      </c>
      <c r="P4024" s="11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3.2" x14ac:dyDescent="0.3">
      <c r="A4025" s="7">
        <v>4023</v>
      </c>
      <c r="B4025" s="8" t="s">
        <v>4019</v>
      </c>
      <c r="C4025" s="8" t="s">
        <v>8128</v>
      </c>
      <c r="D4025" s="13">
        <v>7000</v>
      </c>
      <c r="E4025" s="13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19">
        <f t="shared" si="372"/>
        <v>0</v>
      </c>
      <c r="P4025" s="11" t="e">
        <f t="shared" si="373"/>
        <v>#DIV/0!</v>
      </c>
      <c r="Q4025" s="7" t="str">
        <f t="shared" si="374"/>
        <v>theater</v>
      </c>
      <c r="R4025" s="7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3.2" x14ac:dyDescent="0.3">
      <c r="A4026" s="7">
        <v>4024</v>
      </c>
      <c r="B4026" s="8" t="s">
        <v>4020</v>
      </c>
      <c r="C4026" s="8" t="s">
        <v>8129</v>
      </c>
      <c r="D4026" s="13">
        <v>800</v>
      </c>
      <c r="E4026" s="13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19">
        <f t="shared" si="372"/>
        <v>1.25</v>
      </c>
      <c r="P4026" s="11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43.2" x14ac:dyDescent="0.3">
      <c r="A4027" s="7">
        <v>4025</v>
      </c>
      <c r="B4027" s="8" t="s">
        <v>4021</v>
      </c>
      <c r="C4027" s="8" t="s">
        <v>8130</v>
      </c>
      <c r="D4027" s="13">
        <v>5000</v>
      </c>
      <c r="E4027" s="13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19">
        <f t="shared" si="372"/>
        <v>5</v>
      </c>
      <c r="P4027" s="11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3.2" x14ac:dyDescent="0.3">
      <c r="A4028" s="7">
        <v>4026</v>
      </c>
      <c r="B4028" s="8" t="s">
        <v>4022</v>
      </c>
      <c r="C4028" s="8" t="s">
        <v>8131</v>
      </c>
      <c r="D4028" s="13">
        <v>4000</v>
      </c>
      <c r="E4028" s="13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19">
        <f t="shared" si="372"/>
        <v>0</v>
      </c>
      <c r="P4028" s="11" t="e">
        <f t="shared" si="373"/>
        <v>#DIV/0!</v>
      </c>
      <c r="Q4028" s="7" t="str">
        <f t="shared" si="374"/>
        <v>theater</v>
      </c>
      <c r="R4028" s="7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3.2" x14ac:dyDescent="0.3">
      <c r="A4029" s="7">
        <v>4027</v>
      </c>
      <c r="B4029" s="8" t="s">
        <v>4023</v>
      </c>
      <c r="C4029" s="8" t="s">
        <v>8132</v>
      </c>
      <c r="D4029" s="13">
        <v>3000</v>
      </c>
      <c r="E4029" s="13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19">
        <f t="shared" si="372"/>
        <v>7.166666666666667</v>
      </c>
      <c r="P4029" s="11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3.2" x14ac:dyDescent="0.3">
      <c r="A4030" s="7">
        <v>4028</v>
      </c>
      <c r="B4030" s="8" t="s">
        <v>4024</v>
      </c>
      <c r="C4030" s="8" t="s">
        <v>8133</v>
      </c>
      <c r="D4030" s="13">
        <v>2000</v>
      </c>
      <c r="E4030" s="13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19">
        <f t="shared" si="372"/>
        <v>28.050000000000004</v>
      </c>
      <c r="P4030" s="11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3.2" x14ac:dyDescent="0.3">
      <c r="A4031" s="7">
        <v>4029</v>
      </c>
      <c r="B4031" s="8" t="s">
        <v>4025</v>
      </c>
      <c r="C4031" s="8" t="s">
        <v>8134</v>
      </c>
      <c r="D4031" s="13">
        <v>20000</v>
      </c>
      <c r="E4031" s="13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19">
        <f t="shared" si="372"/>
        <v>0</v>
      </c>
      <c r="P4031" s="11" t="e">
        <f t="shared" si="373"/>
        <v>#DIV/0!</v>
      </c>
      <c r="Q4031" s="7" t="str">
        <f t="shared" si="374"/>
        <v>theater</v>
      </c>
      <c r="R4031" s="7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43.2" x14ac:dyDescent="0.3">
      <c r="A4032" s="7">
        <v>4030</v>
      </c>
      <c r="B4032" s="8" t="s">
        <v>4026</v>
      </c>
      <c r="C4032" s="8" t="s">
        <v>8135</v>
      </c>
      <c r="D4032" s="13">
        <v>2500</v>
      </c>
      <c r="E4032" s="13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19">
        <f t="shared" si="372"/>
        <v>16</v>
      </c>
      <c r="P4032" s="11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3.2" x14ac:dyDescent="0.3">
      <c r="A4033" s="7">
        <v>4031</v>
      </c>
      <c r="B4033" s="8" t="s">
        <v>4027</v>
      </c>
      <c r="C4033" s="8" t="s">
        <v>8136</v>
      </c>
      <c r="D4033" s="13">
        <v>5000</v>
      </c>
      <c r="E4033" s="13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19">
        <f t="shared" si="372"/>
        <v>0</v>
      </c>
      <c r="P4033" s="11" t="e">
        <f t="shared" si="373"/>
        <v>#DIV/0!</v>
      </c>
      <c r="Q4033" s="7" t="str">
        <f t="shared" si="374"/>
        <v>theater</v>
      </c>
      <c r="R4033" s="7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3.2" x14ac:dyDescent="0.3">
      <c r="A4034" s="7">
        <v>4032</v>
      </c>
      <c r="B4034" s="8" t="s">
        <v>4028</v>
      </c>
      <c r="C4034" s="8" t="s">
        <v>8137</v>
      </c>
      <c r="D4034" s="13">
        <v>6048</v>
      </c>
      <c r="E4034" s="13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19">
        <f t="shared" si="372"/>
        <v>6.8287037037037033</v>
      </c>
      <c r="P4034" s="11">
        <f t="shared" si="373"/>
        <v>59</v>
      </c>
      <c r="Q4034" s="7" t="str">
        <f t="shared" si="374"/>
        <v>theater</v>
      </c>
      <c r="R4034" s="7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3.2" x14ac:dyDescent="0.3">
      <c r="A4035" s="7">
        <v>4033</v>
      </c>
      <c r="B4035" s="8" t="s">
        <v>4029</v>
      </c>
      <c r="C4035" s="8" t="s">
        <v>8138</v>
      </c>
      <c r="D4035" s="13">
        <v>23900</v>
      </c>
      <c r="E4035" s="13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19">
        <f t="shared" ref="O4035:O4098" si="378">E4035/D4035*100</f>
        <v>25.698702928870294</v>
      </c>
      <c r="P4035" s="11">
        <f t="shared" ref="P4035:P4098" si="379">E4035/L4035</f>
        <v>65.340319148936175</v>
      </c>
      <c r="Q4035" s="7" t="str">
        <f t="shared" ref="Q4035:Q4098" si="380">LEFT(N4035, SEARCH("/",N4035,1)-1)</f>
        <v>theater</v>
      </c>
      <c r="R4035" s="7" t="str">
        <f t="shared" ref="R4035:R4098" si="381">RIGHT(N4035,LEN(N4035)-SEARCH("/",N4035,1))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3.2" x14ac:dyDescent="0.3">
      <c r="A4036" s="7">
        <v>4034</v>
      </c>
      <c r="B4036" s="8" t="s">
        <v>4030</v>
      </c>
      <c r="C4036" s="8" t="s">
        <v>8139</v>
      </c>
      <c r="D4036" s="13">
        <v>13500</v>
      </c>
      <c r="E4036" s="13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19">
        <f t="shared" si="378"/>
        <v>1.4814814814814816</v>
      </c>
      <c r="P4036" s="11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28.8" x14ac:dyDescent="0.3">
      <c r="A4037" s="7">
        <v>4035</v>
      </c>
      <c r="B4037" s="8" t="s">
        <v>4031</v>
      </c>
      <c r="C4037" s="8" t="s">
        <v>8140</v>
      </c>
      <c r="D4037" s="13">
        <v>10000</v>
      </c>
      <c r="E4037" s="13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19">
        <f t="shared" si="378"/>
        <v>36.85</v>
      </c>
      <c r="P4037" s="11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3.2" x14ac:dyDescent="0.3">
      <c r="A4038" s="7">
        <v>4036</v>
      </c>
      <c r="B4038" s="8" t="s">
        <v>4032</v>
      </c>
      <c r="C4038" s="8" t="s">
        <v>7438</v>
      </c>
      <c r="D4038" s="13">
        <v>6000</v>
      </c>
      <c r="E4038" s="13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19">
        <f t="shared" si="378"/>
        <v>47.05</v>
      </c>
      <c r="P4038" s="11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43.2" x14ac:dyDescent="0.3">
      <c r="A4039" s="7">
        <v>4037</v>
      </c>
      <c r="B4039" s="8" t="s">
        <v>4033</v>
      </c>
      <c r="C4039" s="8" t="s">
        <v>8141</v>
      </c>
      <c r="D4039" s="13">
        <v>700</v>
      </c>
      <c r="E4039" s="13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19">
        <f t="shared" si="378"/>
        <v>11.428571428571429</v>
      </c>
      <c r="P4039" s="11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3.2" x14ac:dyDescent="0.3">
      <c r="A4040" s="7">
        <v>4038</v>
      </c>
      <c r="B4040" s="8" t="s">
        <v>4034</v>
      </c>
      <c r="C4040" s="8" t="s">
        <v>8142</v>
      </c>
      <c r="D4040" s="13">
        <v>2500</v>
      </c>
      <c r="E4040" s="13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19">
        <f t="shared" si="378"/>
        <v>12.04</v>
      </c>
      <c r="P4040" s="11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28.8" x14ac:dyDescent="0.3">
      <c r="A4041" s="7">
        <v>4039</v>
      </c>
      <c r="B4041" s="8" t="s">
        <v>4035</v>
      </c>
      <c r="C4041" s="8" t="s">
        <v>8143</v>
      </c>
      <c r="D4041" s="13">
        <v>500</v>
      </c>
      <c r="E4041" s="13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19">
        <f t="shared" si="378"/>
        <v>60</v>
      </c>
      <c r="P4041" s="11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3.2" x14ac:dyDescent="0.3">
      <c r="A4042" s="7">
        <v>4040</v>
      </c>
      <c r="B4042" s="8" t="s">
        <v>4036</v>
      </c>
      <c r="C4042" s="8" t="s">
        <v>8144</v>
      </c>
      <c r="D4042" s="13">
        <v>8000</v>
      </c>
      <c r="E4042" s="13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19">
        <f t="shared" si="378"/>
        <v>31.25</v>
      </c>
      <c r="P4042" s="11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28.8" x14ac:dyDescent="0.3">
      <c r="A4043" s="7">
        <v>4041</v>
      </c>
      <c r="B4043" s="8" t="s">
        <v>4037</v>
      </c>
      <c r="C4043" s="8" t="s">
        <v>8145</v>
      </c>
      <c r="D4043" s="13">
        <v>5000</v>
      </c>
      <c r="E4043" s="13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19">
        <f t="shared" si="378"/>
        <v>0.42</v>
      </c>
      <c r="P4043" s="11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3.2" x14ac:dyDescent="0.3">
      <c r="A4044" s="7">
        <v>4042</v>
      </c>
      <c r="B4044" s="8" t="s">
        <v>4038</v>
      </c>
      <c r="C4044" s="8" t="s">
        <v>8146</v>
      </c>
      <c r="D4044" s="13">
        <v>10000</v>
      </c>
      <c r="E4044" s="13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19">
        <f t="shared" si="378"/>
        <v>0.21</v>
      </c>
      <c r="P4044" s="11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3.2" x14ac:dyDescent="0.3">
      <c r="A4045" s="7">
        <v>4043</v>
      </c>
      <c r="B4045" s="8" t="s">
        <v>4039</v>
      </c>
      <c r="C4045" s="8" t="s">
        <v>8147</v>
      </c>
      <c r="D4045" s="13">
        <v>300</v>
      </c>
      <c r="E4045" s="13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19">
        <f t="shared" si="378"/>
        <v>0</v>
      </c>
      <c r="P4045" s="11" t="e">
        <f t="shared" si="379"/>
        <v>#DIV/0!</v>
      </c>
      <c r="Q4045" s="7" t="str">
        <f t="shared" si="380"/>
        <v>theater</v>
      </c>
      <c r="R4045" s="7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3.2" x14ac:dyDescent="0.3">
      <c r="A4046" s="7">
        <v>4044</v>
      </c>
      <c r="B4046" s="8" t="s">
        <v>4040</v>
      </c>
      <c r="C4046" s="8" t="s">
        <v>8148</v>
      </c>
      <c r="D4046" s="13">
        <v>600</v>
      </c>
      <c r="E4046" s="13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19">
        <f t="shared" si="378"/>
        <v>37.5</v>
      </c>
      <c r="P4046" s="11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43.2" x14ac:dyDescent="0.3">
      <c r="A4047" s="7">
        <v>4045</v>
      </c>
      <c r="B4047" s="8" t="s">
        <v>4041</v>
      </c>
      <c r="C4047" s="8" t="s">
        <v>8149</v>
      </c>
      <c r="D4047" s="13">
        <v>5000</v>
      </c>
      <c r="E4047" s="13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19">
        <f t="shared" si="378"/>
        <v>0.02</v>
      </c>
      <c r="P4047" s="11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43.2" x14ac:dyDescent="0.3">
      <c r="A4048" s="7">
        <v>4046</v>
      </c>
      <c r="B4048" s="8" t="s">
        <v>4042</v>
      </c>
      <c r="C4048" s="8" t="s">
        <v>8150</v>
      </c>
      <c r="D4048" s="13">
        <v>5600</v>
      </c>
      <c r="E4048" s="13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19">
        <f t="shared" si="378"/>
        <v>8.2142857142857135</v>
      </c>
      <c r="P4048" s="11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3.2" x14ac:dyDescent="0.3">
      <c r="A4049" s="7">
        <v>4047</v>
      </c>
      <c r="B4049" s="8" t="s">
        <v>4043</v>
      </c>
      <c r="C4049" s="8" t="s">
        <v>8151</v>
      </c>
      <c r="D4049" s="13">
        <v>5000</v>
      </c>
      <c r="E4049" s="13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19">
        <f t="shared" si="378"/>
        <v>2.1999999999999997</v>
      </c>
      <c r="P4049" s="11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3.2" x14ac:dyDescent="0.3">
      <c r="A4050" s="7">
        <v>4048</v>
      </c>
      <c r="B4050" s="8" t="s">
        <v>4044</v>
      </c>
      <c r="C4050" s="8" t="s">
        <v>8152</v>
      </c>
      <c r="D4050" s="13">
        <v>17000</v>
      </c>
      <c r="E4050" s="13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19">
        <f t="shared" si="378"/>
        <v>17.652941176470588</v>
      </c>
      <c r="P4050" s="11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3.2" x14ac:dyDescent="0.3">
      <c r="A4051" s="7">
        <v>4049</v>
      </c>
      <c r="B4051" s="8" t="s">
        <v>4045</v>
      </c>
      <c r="C4051" s="8" t="s">
        <v>8153</v>
      </c>
      <c r="D4051" s="13">
        <v>20000</v>
      </c>
      <c r="E4051" s="13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19">
        <f t="shared" si="378"/>
        <v>0.08</v>
      </c>
      <c r="P4051" s="11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3.2" x14ac:dyDescent="0.3">
      <c r="A4052" s="7">
        <v>4050</v>
      </c>
      <c r="B4052" s="8" t="s">
        <v>4046</v>
      </c>
      <c r="C4052" s="8" t="s">
        <v>8154</v>
      </c>
      <c r="D4052" s="13">
        <v>1500</v>
      </c>
      <c r="E4052" s="13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19">
        <f t="shared" si="378"/>
        <v>6.6666666666666666E-2</v>
      </c>
      <c r="P4052" s="11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3.2" x14ac:dyDescent="0.3">
      <c r="A4053" s="7">
        <v>4051</v>
      </c>
      <c r="B4053" s="8" t="s">
        <v>4047</v>
      </c>
      <c r="C4053" s="8" t="s">
        <v>8155</v>
      </c>
      <c r="D4053" s="13">
        <v>500</v>
      </c>
      <c r="E4053" s="13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19">
        <f t="shared" si="378"/>
        <v>0</v>
      </c>
      <c r="P4053" s="11" t="e">
        <f t="shared" si="379"/>
        <v>#DIV/0!</v>
      </c>
      <c r="Q4053" s="7" t="str">
        <f t="shared" si="380"/>
        <v>theater</v>
      </c>
      <c r="R4053" s="7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57.6" x14ac:dyDescent="0.3">
      <c r="A4054" s="7">
        <v>4052</v>
      </c>
      <c r="B4054" s="8" t="s">
        <v>4048</v>
      </c>
      <c r="C4054" s="8" t="s">
        <v>8156</v>
      </c>
      <c r="D4054" s="13">
        <v>3000</v>
      </c>
      <c r="E4054" s="13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19">
        <f t="shared" si="378"/>
        <v>37.533333333333339</v>
      </c>
      <c r="P4054" s="11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3.2" x14ac:dyDescent="0.3">
      <c r="A4055" s="7">
        <v>4053</v>
      </c>
      <c r="B4055" s="8" t="s">
        <v>4049</v>
      </c>
      <c r="C4055" s="8" t="s">
        <v>8157</v>
      </c>
      <c r="D4055" s="13">
        <v>500</v>
      </c>
      <c r="E4055" s="13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19">
        <f t="shared" si="378"/>
        <v>22</v>
      </c>
      <c r="P4055" s="11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3.2" x14ac:dyDescent="0.3">
      <c r="A4056" s="7">
        <v>4054</v>
      </c>
      <c r="B4056" s="8" t="s">
        <v>4050</v>
      </c>
      <c r="C4056" s="8" t="s">
        <v>8158</v>
      </c>
      <c r="D4056" s="13">
        <v>8880</v>
      </c>
      <c r="E4056" s="13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19">
        <f t="shared" si="378"/>
        <v>0</v>
      </c>
      <c r="P4056" s="11" t="e">
        <f t="shared" si="379"/>
        <v>#DIV/0!</v>
      </c>
      <c r="Q4056" s="7" t="str">
        <f t="shared" si="380"/>
        <v>theater</v>
      </c>
      <c r="R4056" s="7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3.2" x14ac:dyDescent="0.3">
      <c r="A4057" s="7">
        <v>4055</v>
      </c>
      <c r="B4057" s="8" t="s">
        <v>4051</v>
      </c>
      <c r="C4057" s="8" t="s">
        <v>8159</v>
      </c>
      <c r="D4057" s="13">
        <v>5000</v>
      </c>
      <c r="E4057" s="13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19">
        <f t="shared" si="378"/>
        <v>17.62</v>
      </c>
      <c r="P4057" s="11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3.2" x14ac:dyDescent="0.3">
      <c r="A4058" s="7">
        <v>4056</v>
      </c>
      <c r="B4058" s="8" t="s">
        <v>4052</v>
      </c>
      <c r="C4058" s="8" t="s">
        <v>8160</v>
      </c>
      <c r="D4058" s="13">
        <v>1500</v>
      </c>
      <c r="E4058" s="13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19">
        <f t="shared" si="378"/>
        <v>53</v>
      </c>
      <c r="P4058" s="11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43.2" x14ac:dyDescent="0.3">
      <c r="A4059" s="7">
        <v>4057</v>
      </c>
      <c r="B4059" s="8" t="s">
        <v>4053</v>
      </c>
      <c r="C4059" s="8" t="s">
        <v>8161</v>
      </c>
      <c r="D4059" s="13">
        <v>3500</v>
      </c>
      <c r="E4059" s="13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19">
        <f t="shared" si="378"/>
        <v>22.142857142857142</v>
      </c>
      <c r="P4059" s="11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3.2" x14ac:dyDescent="0.3">
      <c r="A4060" s="7">
        <v>4058</v>
      </c>
      <c r="B4060" s="8" t="s">
        <v>4054</v>
      </c>
      <c r="C4060" s="8" t="s">
        <v>8162</v>
      </c>
      <c r="D4060" s="13">
        <v>3750</v>
      </c>
      <c r="E4060" s="13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19">
        <f t="shared" si="378"/>
        <v>2.5333333333333332</v>
      </c>
      <c r="P4060" s="11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3.2" x14ac:dyDescent="0.3">
      <c r="A4061" s="7">
        <v>4059</v>
      </c>
      <c r="B4061" s="8" t="s">
        <v>4055</v>
      </c>
      <c r="C4061" s="8" t="s">
        <v>8163</v>
      </c>
      <c r="D4061" s="13">
        <v>10000</v>
      </c>
      <c r="E4061" s="13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19">
        <f t="shared" si="378"/>
        <v>2.5</v>
      </c>
      <c r="P4061" s="11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43.2" x14ac:dyDescent="0.3">
      <c r="A4062" s="7">
        <v>4060</v>
      </c>
      <c r="B4062" s="8" t="s">
        <v>4056</v>
      </c>
      <c r="C4062" s="8" t="s">
        <v>8164</v>
      </c>
      <c r="D4062" s="13">
        <v>10000</v>
      </c>
      <c r="E4062" s="13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19">
        <f t="shared" si="378"/>
        <v>2.85</v>
      </c>
      <c r="P4062" s="11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28.8" x14ac:dyDescent="0.3">
      <c r="A4063" s="7">
        <v>4061</v>
      </c>
      <c r="B4063" s="8" t="s">
        <v>4057</v>
      </c>
      <c r="C4063" s="8" t="s">
        <v>8165</v>
      </c>
      <c r="D4063" s="13">
        <v>525</v>
      </c>
      <c r="E4063" s="13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19">
        <f t="shared" si="378"/>
        <v>0</v>
      </c>
      <c r="P4063" s="11" t="e">
        <f t="shared" si="379"/>
        <v>#DIV/0!</v>
      </c>
      <c r="Q4063" s="7" t="str">
        <f t="shared" si="380"/>
        <v>theater</v>
      </c>
      <c r="R4063" s="7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3.2" x14ac:dyDescent="0.3">
      <c r="A4064" s="7">
        <v>4062</v>
      </c>
      <c r="B4064" s="8" t="s">
        <v>4058</v>
      </c>
      <c r="C4064" s="8" t="s">
        <v>8166</v>
      </c>
      <c r="D4064" s="13">
        <v>20000</v>
      </c>
      <c r="E4064" s="13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19">
        <f t="shared" si="378"/>
        <v>2.4500000000000002</v>
      </c>
      <c r="P4064" s="11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3.2" x14ac:dyDescent="0.3">
      <c r="A4065" s="7">
        <v>4063</v>
      </c>
      <c r="B4065" s="8" t="s">
        <v>4059</v>
      </c>
      <c r="C4065" s="8" t="s">
        <v>8167</v>
      </c>
      <c r="D4065" s="13">
        <v>9500</v>
      </c>
      <c r="E4065" s="13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19">
        <f t="shared" si="378"/>
        <v>1.4210526315789473</v>
      </c>
      <c r="P4065" s="11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3.2" x14ac:dyDescent="0.3">
      <c r="A4066" s="7">
        <v>4064</v>
      </c>
      <c r="B4066" s="8" t="s">
        <v>4060</v>
      </c>
      <c r="C4066" s="8" t="s">
        <v>8168</v>
      </c>
      <c r="D4066" s="13">
        <v>2000</v>
      </c>
      <c r="E4066" s="13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19">
        <f t="shared" si="378"/>
        <v>19.25</v>
      </c>
      <c r="P4066" s="11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28.8" x14ac:dyDescent="0.3">
      <c r="A4067" s="7">
        <v>4065</v>
      </c>
      <c r="B4067" s="8" t="s">
        <v>4061</v>
      </c>
      <c r="C4067" s="8" t="s">
        <v>8169</v>
      </c>
      <c r="D4067" s="13">
        <v>4000</v>
      </c>
      <c r="E4067" s="13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19">
        <f t="shared" si="378"/>
        <v>0.67500000000000004</v>
      </c>
      <c r="P4067" s="11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43.2" x14ac:dyDescent="0.3">
      <c r="A4068" s="7">
        <v>4066</v>
      </c>
      <c r="B4068" s="8" t="s">
        <v>4062</v>
      </c>
      <c r="C4068" s="8" t="s">
        <v>8170</v>
      </c>
      <c r="D4068" s="13">
        <v>15000</v>
      </c>
      <c r="E4068" s="13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19">
        <f t="shared" si="378"/>
        <v>0.16666666666666669</v>
      </c>
      <c r="P4068" s="11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3.2" x14ac:dyDescent="0.3">
      <c r="A4069" s="7">
        <v>4067</v>
      </c>
      <c r="B4069" s="8" t="s">
        <v>4063</v>
      </c>
      <c r="C4069" s="8" t="s">
        <v>7998</v>
      </c>
      <c r="D4069" s="13">
        <v>5000</v>
      </c>
      <c r="E4069" s="13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19">
        <f t="shared" si="378"/>
        <v>60.9</v>
      </c>
      <c r="P4069" s="11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28.8" x14ac:dyDescent="0.3">
      <c r="A4070" s="7">
        <v>4068</v>
      </c>
      <c r="B4070" s="8" t="s">
        <v>4064</v>
      </c>
      <c r="C4070" s="8" t="s">
        <v>8171</v>
      </c>
      <c r="D4070" s="13">
        <v>3495</v>
      </c>
      <c r="E4070" s="13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19">
        <f t="shared" si="378"/>
        <v>1</v>
      </c>
      <c r="P4070" s="11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3.2" x14ac:dyDescent="0.3">
      <c r="A4071" s="7">
        <v>4069</v>
      </c>
      <c r="B4071" s="8" t="s">
        <v>4065</v>
      </c>
      <c r="C4071" s="8" t="s">
        <v>8172</v>
      </c>
      <c r="D4071" s="13">
        <v>1250</v>
      </c>
      <c r="E4071" s="13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19">
        <f t="shared" si="378"/>
        <v>34.4</v>
      </c>
      <c r="P4071" s="11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28.8" x14ac:dyDescent="0.3">
      <c r="A4072" s="7">
        <v>4070</v>
      </c>
      <c r="B4072" s="8" t="s">
        <v>4066</v>
      </c>
      <c r="C4072" s="8" t="s">
        <v>8173</v>
      </c>
      <c r="D4072" s="13">
        <v>1000</v>
      </c>
      <c r="E4072" s="13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19">
        <f t="shared" si="378"/>
        <v>16.5</v>
      </c>
      <c r="P4072" s="11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43.2" x14ac:dyDescent="0.3">
      <c r="A4073" s="7">
        <v>4071</v>
      </c>
      <c r="B4073" s="8" t="s">
        <v>4067</v>
      </c>
      <c r="C4073" s="8" t="s">
        <v>8174</v>
      </c>
      <c r="D4073" s="13">
        <v>20000</v>
      </c>
      <c r="E4073" s="13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19">
        <f t="shared" si="378"/>
        <v>0</v>
      </c>
      <c r="P4073" s="11" t="e">
        <f t="shared" si="379"/>
        <v>#DIV/0!</v>
      </c>
      <c r="Q4073" s="7" t="str">
        <f t="shared" si="380"/>
        <v>theater</v>
      </c>
      <c r="R4073" s="7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43.2" x14ac:dyDescent="0.3">
      <c r="A4074" s="7">
        <v>4072</v>
      </c>
      <c r="B4074" s="8" t="s">
        <v>4068</v>
      </c>
      <c r="C4074" s="8" t="s">
        <v>8175</v>
      </c>
      <c r="D4074" s="13">
        <v>1000</v>
      </c>
      <c r="E4074" s="13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19">
        <f t="shared" si="378"/>
        <v>0.4</v>
      </c>
      <c r="P4074" s="11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3.2" x14ac:dyDescent="0.3">
      <c r="A4075" s="7">
        <v>4073</v>
      </c>
      <c r="B4075" s="8" t="s">
        <v>4069</v>
      </c>
      <c r="C4075" s="8" t="s">
        <v>8176</v>
      </c>
      <c r="D4075" s="13">
        <v>3500</v>
      </c>
      <c r="E4075" s="13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19">
        <f t="shared" si="378"/>
        <v>1.0571428571428572</v>
      </c>
      <c r="P4075" s="11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3.2" x14ac:dyDescent="0.3">
      <c r="A4076" s="7">
        <v>4074</v>
      </c>
      <c r="B4076" s="8" t="s">
        <v>4070</v>
      </c>
      <c r="C4076" s="8" t="s">
        <v>8177</v>
      </c>
      <c r="D4076" s="13">
        <v>2750</v>
      </c>
      <c r="E4076" s="13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19">
        <f t="shared" si="378"/>
        <v>26.727272727272727</v>
      </c>
      <c r="P4076" s="11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3.2" x14ac:dyDescent="0.3">
      <c r="A4077" s="7">
        <v>4075</v>
      </c>
      <c r="B4077" s="8" t="s">
        <v>4071</v>
      </c>
      <c r="C4077" s="8" t="s">
        <v>8178</v>
      </c>
      <c r="D4077" s="13">
        <v>2000</v>
      </c>
      <c r="E4077" s="13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19">
        <f t="shared" si="378"/>
        <v>28.799999999999997</v>
      </c>
      <c r="P4077" s="11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3.2" x14ac:dyDescent="0.3">
      <c r="A4078" s="7">
        <v>4076</v>
      </c>
      <c r="B4078" s="8" t="s">
        <v>4072</v>
      </c>
      <c r="C4078" s="8" t="s">
        <v>8179</v>
      </c>
      <c r="D4078" s="13">
        <v>700</v>
      </c>
      <c r="E4078" s="13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19">
        <f t="shared" si="378"/>
        <v>0</v>
      </c>
      <c r="P4078" s="11" t="e">
        <f t="shared" si="379"/>
        <v>#DIV/0!</v>
      </c>
      <c r="Q4078" s="7" t="str">
        <f t="shared" si="380"/>
        <v>theater</v>
      </c>
      <c r="R4078" s="7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3.2" x14ac:dyDescent="0.3">
      <c r="A4079" s="7">
        <v>4077</v>
      </c>
      <c r="B4079" s="8" t="s">
        <v>4073</v>
      </c>
      <c r="C4079" s="8" t="s">
        <v>8180</v>
      </c>
      <c r="D4079" s="13">
        <v>15000</v>
      </c>
      <c r="E4079" s="13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19">
        <f t="shared" si="378"/>
        <v>8.9</v>
      </c>
      <c r="P4079" s="11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3.2" x14ac:dyDescent="0.3">
      <c r="A4080" s="7">
        <v>4078</v>
      </c>
      <c r="B4080" s="8" t="s">
        <v>4074</v>
      </c>
      <c r="C4080" s="8" t="s">
        <v>8181</v>
      </c>
      <c r="D4080" s="13">
        <v>250</v>
      </c>
      <c r="E4080" s="13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19">
        <f t="shared" si="378"/>
        <v>0</v>
      </c>
      <c r="P4080" s="11" t="e">
        <f t="shared" si="379"/>
        <v>#DIV/0!</v>
      </c>
      <c r="Q4080" s="7" t="str">
        <f t="shared" si="380"/>
        <v>theater</v>
      </c>
      <c r="R4080" s="7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3.2" x14ac:dyDescent="0.3">
      <c r="A4081" s="7">
        <v>4079</v>
      </c>
      <c r="B4081" s="8" t="s">
        <v>4075</v>
      </c>
      <c r="C4081" s="8" t="s">
        <v>8182</v>
      </c>
      <c r="D4081" s="13">
        <v>3000</v>
      </c>
      <c r="E4081" s="13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19">
        <f t="shared" si="378"/>
        <v>0.16666666666666669</v>
      </c>
      <c r="P4081" s="11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3.2" x14ac:dyDescent="0.3">
      <c r="A4082" s="7">
        <v>4080</v>
      </c>
      <c r="B4082" s="8" t="s">
        <v>4076</v>
      </c>
      <c r="C4082" s="8" t="s">
        <v>8183</v>
      </c>
      <c r="D4082" s="13">
        <v>3000</v>
      </c>
      <c r="E4082" s="13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19">
        <f t="shared" si="378"/>
        <v>0</v>
      </c>
      <c r="P4082" s="11" t="e">
        <f t="shared" si="379"/>
        <v>#DIV/0!</v>
      </c>
      <c r="Q4082" s="7" t="str">
        <f t="shared" si="380"/>
        <v>theater</v>
      </c>
      <c r="R4082" s="7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3.2" x14ac:dyDescent="0.3">
      <c r="A4083" s="7">
        <v>4081</v>
      </c>
      <c r="B4083" s="8" t="s">
        <v>4077</v>
      </c>
      <c r="C4083" s="8" t="s">
        <v>8184</v>
      </c>
      <c r="D4083" s="13">
        <v>2224</v>
      </c>
      <c r="E4083" s="13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19">
        <f t="shared" si="378"/>
        <v>15.737410071942445</v>
      </c>
      <c r="P4083" s="11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3.2" x14ac:dyDescent="0.3">
      <c r="A4084" s="7">
        <v>4082</v>
      </c>
      <c r="B4084" s="8" t="s">
        <v>4078</v>
      </c>
      <c r="C4084" s="8" t="s">
        <v>8185</v>
      </c>
      <c r="D4084" s="13">
        <v>150</v>
      </c>
      <c r="E4084" s="13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19">
        <f t="shared" si="378"/>
        <v>2</v>
      </c>
      <c r="P4084" s="11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3.2" x14ac:dyDescent="0.3">
      <c r="A4085" s="7">
        <v>4083</v>
      </c>
      <c r="B4085" s="8" t="s">
        <v>4079</v>
      </c>
      <c r="C4085" s="8" t="s">
        <v>8186</v>
      </c>
      <c r="D4085" s="13">
        <v>3500</v>
      </c>
      <c r="E4085" s="13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19">
        <f t="shared" si="378"/>
        <v>21.685714285714287</v>
      </c>
      <c r="P4085" s="11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43.2" x14ac:dyDescent="0.3">
      <c r="A4086" s="7">
        <v>4084</v>
      </c>
      <c r="B4086" s="8" t="s">
        <v>4080</v>
      </c>
      <c r="C4086" s="8" t="s">
        <v>8187</v>
      </c>
      <c r="D4086" s="13">
        <v>3000</v>
      </c>
      <c r="E4086" s="13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19">
        <f t="shared" si="378"/>
        <v>0.33333333333333337</v>
      </c>
      <c r="P4086" s="11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3.2" x14ac:dyDescent="0.3">
      <c r="A4087" s="7">
        <v>4085</v>
      </c>
      <c r="B4087" s="8" t="s">
        <v>4081</v>
      </c>
      <c r="C4087" s="8" t="s">
        <v>8188</v>
      </c>
      <c r="D4087" s="13">
        <v>3500</v>
      </c>
      <c r="E4087" s="13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19">
        <f t="shared" si="378"/>
        <v>0.2857142857142857</v>
      </c>
      <c r="P4087" s="11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3.2" x14ac:dyDescent="0.3">
      <c r="A4088" s="7">
        <v>4086</v>
      </c>
      <c r="B4088" s="8" t="s">
        <v>4082</v>
      </c>
      <c r="C4088" s="8" t="s">
        <v>8189</v>
      </c>
      <c r="D4088" s="13">
        <v>1000</v>
      </c>
      <c r="E4088" s="13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19">
        <f t="shared" si="378"/>
        <v>4.7</v>
      </c>
      <c r="P4088" s="11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3">
      <c r="A4089" s="7">
        <v>4087</v>
      </c>
      <c r="B4089" s="8" t="s">
        <v>4083</v>
      </c>
      <c r="C4089" s="8" t="s">
        <v>8190</v>
      </c>
      <c r="D4089" s="13">
        <v>9600</v>
      </c>
      <c r="E4089" s="13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19">
        <f t="shared" si="378"/>
        <v>0</v>
      </c>
      <c r="P4089" s="11" t="e">
        <f t="shared" si="379"/>
        <v>#DIV/0!</v>
      </c>
      <c r="Q4089" s="7" t="str">
        <f t="shared" si="380"/>
        <v>theater</v>
      </c>
      <c r="R4089" s="7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3.2" x14ac:dyDescent="0.3">
      <c r="A4090" s="7">
        <v>4088</v>
      </c>
      <c r="B4090" s="8" t="s">
        <v>4084</v>
      </c>
      <c r="C4090" s="8" t="s">
        <v>8191</v>
      </c>
      <c r="D4090" s="13">
        <v>2000</v>
      </c>
      <c r="E4090" s="13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19">
        <f t="shared" si="378"/>
        <v>10.8</v>
      </c>
      <c r="P4090" s="11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43.2" x14ac:dyDescent="0.3">
      <c r="A4091" s="7">
        <v>4089</v>
      </c>
      <c r="B4091" s="8" t="s">
        <v>4085</v>
      </c>
      <c r="C4091" s="8" t="s">
        <v>8192</v>
      </c>
      <c r="D4091" s="13">
        <v>5000</v>
      </c>
      <c r="E4091" s="13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19">
        <f t="shared" si="378"/>
        <v>4.8</v>
      </c>
      <c r="P4091" s="11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3.2" x14ac:dyDescent="0.3">
      <c r="A4092" s="7">
        <v>4090</v>
      </c>
      <c r="B4092" s="8" t="s">
        <v>4086</v>
      </c>
      <c r="C4092" s="8" t="s">
        <v>8193</v>
      </c>
      <c r="D4092" s="13">
        <v>1000</v>
      </c>
      <c r="E4092" s="13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19">
        <f t="shared" si="378"/>
        <v>3.2</v>
      </c>
      <c r="P4092" s="11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3.2" x14ac:dyDescent="0.3">
      <c r="A4093" s="7">
        <v>4091</v>
      </c>
      <c r="B4093" s="8" t="s">
        <v>4087</v>
      </c>
      <c r="C4093" s="8" t="s">
        <v>8194</v>
      </c>
      <c r="D4093" s="13">
        <v>1600</v>
      </c>
      <c r="E4093" s="13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19">
        <f t="shared" si="378"/>
        <v>12.75</v>
      </c>
      <c r="P4093" s="11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3.2" x14ac:dyDescent="0.3">
      <c r="A4094" s="7">
        <v>4092</v>
      </c>
      <c r="B4094" s="8" t="s">
        <v>4088</v>
      </c>
      <c r="C4094" s="8" t="s">
        <v>8195</v>
      </c>
      <c r="D4094" s="13">
        <v>110000</v>
      </c>
      <c r="E4094" s="13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19">
        <f t="shared" si="378"/>
        <v>1.8181818181818181E-2</v>
      </c>
      <c r="P4094" s="11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3.2" x14ac:dyDescent="0.3">
      <c r="A4095" s="7">
        <v>4093</v>
      </c>
      <c r="B4095" s="8" t="s">
        <v>4089</v>
      </c>
      <c r="C4095" s="8" t="s">
        <v>8196</v>
      </c>
      <c r="D4095" s="13">
        <v>2500</v>
      </c>
      <c r="E4095" s="13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19">
        <f t="shared" si="378"/>
        <v>2.4</v>
      </c>
      <c r="P4095" s="11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3.2" x14ac:dyDescent="0.3">
      <c r="A4096" s="7">
        <v>4094</v>
      </c>
      <c r="B4096" s="8" t="s">
        <v>4090</v>
      </c>
      <c r="C4096" s="8" t="s">
        <v>8197</v>
      </c>
      <c r="D4096" s="13">
        <v>2000</v>
      </c>
      <c r="E4096" s="13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19">
        <f t="shared" si="378"/>
        <v>36.5</v>
      </c>
      <c r="P4096" s="11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28.8" x14ac:dyDescent="0.3">
      <c r="A4097" s="7">
        <v>4095</v>
      </c>
      <c r="B4097" s="8" t="s">
        <v>4091</v>
      </c>
      <c r="C4097" s="8" t="s">
        <v>8198</v>
      </c>
      <c r="D4097" s="13">
        <v>30000</v>
      </c>
      <c r="E4097" s="13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19">
        <f t="shared" si="378"/>
        <v>2.666666666666667</v>
      </c>
      <c r="P4097" s="11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3.2" x14ac:dyDescent="0.3">
      <c r="A4098" s="7">
        <v>4096</v>
      </c>
      <c r="B4098" s="8" t="s">
        <v>4092</v>
      </c>
      <c r="C4098" s="8" t="s">
        <v>8199</v>
      </c>
      <c r="D4098" s="13">
        <v>3500</v>
      </c>
      <c r="E4098" s="13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19">
        <f t="shared" si="378"/>
        <v>11.428571428571429</v>
      </c>
      <c r="P4098" s="11">
        <f t="shared" si="379"/>
        <v>80</v>
      </c>
      <c r="Q4098" s="7" t="str">
        <f t="shared" si="380"/>
        <v>theater</v>
      </c>
      <c r="R4098" s="7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3.2" x14ac:dyDescent="0.3">
      <c r="A4099" s="7">
        <v>4097</v>
      </c>
      <c r="B4099" s="8" t="s">
        <v>4093</v>
      </c>
      <c r="C4099" s="8" t="s">
        <v>8200</v>
      </c>
      <c r="D4099" s="13">
        <v>10000</v>
      </c>
      <c r="E4099" s="13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19">
        <f t="shared" ref="O4099:O4115" si="384">E4099/D4099*100</f>
        <v>0</v>
      </c>
      <c r="P4099" s="11" t="e">
        <f t="shared" ref="P4099:P4115" si="385">E4099/L4099</f>
        <v>#DIV/0!</v>
      </c>
      <c r="Q4099" s="7" t="str">
        <f t="shared" ref="Q4099:Q4115" si="386">LEFT(N4099, SEARCH("/",N4099,1)-1)</f>
        <v>theater</v>
      </c>
      <c r="R4099" s="7" t="str">
        <f t="shared" ref="R4099:R4115" si="387">RIGHT(N4099,LEN(N4099)-SEARCH("/",N4099,1))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3.2" x14ac:dyDescent="0.3">
      <c r="A4100" s="7">
        <v>4098</v>
      </c>
      <c r="B4100" s="8" t="s">
        <v>4094</v>
      </c>
      <c r="C4100" s="8" t="s">
        <v>8201</v>
      </c>
      <c r="D4100" s="13">
        <v>75000</v>
      </c>
      <c r="E4100" s="13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19">
        <f t="shared" si="384"/>
        <v>0</v>
      </c>
      <c r="P4100" s="11" t="e">
        <f t="shared" si="385"/>
        <v>#DIV/0!</v>
      </c>
      <c r="Q4100" s="7" t="str">
        <f t="shared" si="386"/>
        <v>theater</v>
      </c>
      <c r="R4100" s="7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43.2" x14ac:dyDescent="0.3">
      <c r="A4101" s="7">
        <v>4099</v>
      </c>
      <c r="B4101" s="8" t="s">
        <v>4095</v>
      </c>
      <c r="C4101" s="8" t="s">
        <v>8202</v>
      </c>
      <c r="D4101" s="13">
        <v>4500</v>
      </c>
      <c r="E4101" s="13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19">
        <f t="shared" si="384"/>
        <v>1.1111111111111112</v>
      </c>
      <c r="P4101" s="11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28.8" x14ac:dyDescent="0.3">
      <c r="A4102" s="7">
        <v>4100</v>
      </c>
      <c r="B4102" s="8" t="s">
        <v>4096</v>
      </c>
      <c r="C4102" s="8" t="s">
        <v>8203</v>
      </c>
      <c r="D4102" s="13">
        <v>270</v>
      </c>
      <c r="E4102" s="13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19">
        <f t="shared" si="384"/>
        <v>0</v>
      </c>
      <c r="P4102" s="11" t="e">
        <f t="shared" si="385"/>
        <v>#DIV/0!</v>
      </c>
      <c r="Q4102" s="7" t="str">
        <f t="shared" si="386"/>
        <v>theater</v>
      </c>
      <c r="R4102" s="7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3.2" x14ac:dyDescent="0.3">
      <c r="A4103" s="7">
        <v>4101</v>
      </c>
      <c r="B4103" s="8" t="s">
        <v>4097</v>
      </c>
      <c r="C4103" s="8" t="s">
        <v>8204</v>
      </c>
      <c r="D4103" s="13">
        <v>600</v>
      </c>
      <c r="E4103" s="13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19">
        <f t="shared" si="384"/>
        <v>0</v>
      </c>
      <c r="P4103" s="11" t="e">
        <f t="shared" si="385"/>
        <v>#DIV/0!</v>
      </c>
      <c r="Q4103" s="7" t="str">
        <f t="shared" si="386"/>
        <v>theater</v>
      </c>
      <c r="R4103" s="7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3.2" x14ac:dyDescent="0.3">
      <c r="A4104" s="7">
        <v>4102</v>
      </c>
      <c r="B4104" s="8" t="s">
        <v>4098</v>
      </c>
      <c r="C4104" s="8" t="s">
        <v>8205</v>
      </c>
      <c r="D4104" s="13">
        <v>500</v>
      </c>
      <c r="E4104" s="13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19">
        <f t="shared" si="384"/>
        <v>27.400000000000002</v>
      </c>
      <c r="P4104" s="11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3.2" x14ac:dyDescent="0.3">
      <c r="A4105" s="7">
        <v>4103</v>
      </c>
      <c r="B4105" s="8" t="s">
        <v>4099</v>
      </c>
      <c r="C4105" s="8" t="s">
        <v>8206</v>
      </c>
      <c r="D4105" s="13">
        <v>1000</v>
      </c>
      <c r="E4105" s="13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19">
        <f t="shared" si="384"/>
        <v>10</v>
      </c>
      <c r="P4105" s="11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3.2" x14ac:dyDescent="0.3">
      <c r="A4106" s="7">
        <v>4104</v>
      </c>
      <c r="B4106" s="8" t="s">
        <v>4100</v>
      </c>
      <c r="C4106" s="8" t="s">
        <v>8207</v>
      </c>
      <c r="D4106" s="13">
        <v>3000</v>
      </c>
      <c r="E4106" s="13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19">
        <f t="shared" si="384"/>
        <v>21.366666666666667</v>
      </c>
      <c r="P4106" s="11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43.2" x14ac:dyDescent="0.3">
      <c r="A4107" s="7">
        <v>4105</v>
      </c>
      <c r="B4107" s="8" t="s">
        <v>4101</v>
      </c>
      <c r="C4107" s="8" t="s">
        <v>8208</v>
      </c>
      <c r="D4107" s="13">
        <v>33000</v>
      </c>
      <c r="E4107" s="13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19">
        <f t="shared" si="384"/>
        <v>6.9696969696969706</v>
      </c>
      <c r="P4107" s="11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3.2" x14ac:dyDescent="0.3">
      <c r="A4108" s="7">
        <v>4106</v>
      </c>
      <c r="B4108" s="8" t="s">
        <v>4102</v>
      </c>
      <c r="C4108" s="8" t="s">
        <v>8209</v>
      </c>
      <c r="D4108" s="13">
        <v>5000</v>
      </c>
      <c r="E4108" s="13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19">
        <f t="shared" si="384"/>
        <v>70.599999999999994</v>
      </c>
      <c r="P4108" s="11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3.2" x14ac:dyDescent="0.3">
      <c r="A4109" s="7">
        <v>4107</v>
      </c>
      <c r="B4109" s="8" t="s">
        <v>4103</v>
      </c>
      <c r="C4109" s="8" t="s">
        <v>8210</v>
      </c>
      <c r="D4109" s="13">
        <v>2000</v>
      </c>
      <c r="E4109" s="13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19">
        <f t="shared" si="384"/>
        <v>2.0500000000000003</v>
      </c>
      <c r="P4109" s="11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3.2" x14ac:dyDescent="0.3">
      <c r="A4110" s="7">
        <v>4108</v>
      </c>
      <c r="B4110" s="8" t="s">
        <v>4104</v>
      </c>
      <c r="C4110" s="8" t="s">
        <v>8211</v>
      </c>
      <c r="D4110" s="13">
        <v>3000</v>
      </c>
      <c r="E4110" s="13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19">
        <f t="shared" si="384"/>
        <v>1.9666666666666666</v>
      </c>
      <c r="P4110" s="11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3.2" x14ac:dyDescent="0.3">
      <c r="A4111" s="7">
        <v>4109</v>
      </c>
      <c r="B4111" s="8" t="s">
        <v>4105</v>
      </c>
      <c r="C4111" s="8" t="s">
        <v>8212</v>
      </c>
      <c r="D4111" s="13">
        <v>500</v>
      </c>
      <c r="E4111" s="13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19">
        <f t="shared" si="384"/>
        <v>0</v>
      </c>
      <c r="P4111" s="11" t="e">
        <f t="shared" si="385"/>
        <v>#DIV/0!</v>
      </c>
      <c r="Q4111" s="7" t="str">
        <f t="shared" si="386"/>
        <v>theater</v>
      </c>
      <c r="R4111" s="7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3.2" x14ac:dyDescent="0.3">
      <c r="A4112" s="7">
        <v>4110</v>
      </c>
      <c r="B4112" s="8" t="s">
        <v>4106</v>
      </c>
      <c r="C4112" s="8" t="s">
        <v>8213</v>
      </c>
      <c r="D4112" s="13">
        <v>300</v>
      </c>
      <c r="E4112" s="13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19">
        <f t="shared" si="384"/>
        <v>28.666666666666668</v>
      </c>
      <c r="P4112" s="11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3.2" x14ac:dyDescent="0.3">
      <c r="A4113" s="7">
        <v>4111</v>
      </c>
      <c r="B4113" s="8" t="s">
        <v>4107</v>
      </c>
      <c r="C4113" s="8" t="s">
        <v>8214</v>
      </c>
      <c r="D4113" s="13">
        <v>3000</v>
      </c>
      <c r="E4113" s="13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19">
        <f t="shared" si="384"/>
        <v>3.1333333333333333</v>
      </c>
      <c r="P4113" s="11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3.2" x14ac:dyDescent="0.3">
      <c r="A4114" s="7">
        <v>4112</v>
      </c>
      <c r="B4114" s="8" t="s">
        <v>4108</v>
      </c>
      <c r="C4114" s="8" t="s">
        <v>6961</v>
      </c>
      <c r="D4114" s="13">
        <v>2500</v>
      </c>
      <c r="E4114" s="13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19">
        <f t="shared" si="384"/>
        <v>0.04</v>
      </c>
      <c r="P4114" s="11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3.2" x14ac:dyDescent="0.3">
      <c r="A4115" s="7">
        <v>4113</v>
      </c>
      <c r="B4115" s="8" t="s">
        <v>4109</v>
      </c>
      <c r="C4115" s="8" t="s">
        <v>8215</v>
      </c>
      <c r="D4115" s="13">
        <v>1500</v>
      </c>
      <c r="E4115" s="13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19">
        <f t="shared" si="384"/>
        <v>0.2</v>
      </c>
      <c r="P4115" s="11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4115" xr:uid="{300D6803-0B31-4262-94CE-7C21E0FEE8EC}"/>
  <conditionalFormatting sqref="F1:F1048576">
    <cfRule type="cellIs" dxfId="3" priority="44" operator="equal">
      <formula>"live"</formula>
    </cfRule>
    <cfRule type="cellIs" dxfId="2" priority="45" operator="equal">
      <formula>"failed"</formula>
    </cfRule>
    <cfRule type="cellIs" dxfId="1" priority="46" operator="equal">
      <formula>"canceled"</formula>
    </cfRule>
    <cfRule type="cellIs" dxfId="0" priority="4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DC1666"/>
        <color rgb="FF92D05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Bonus</vt:lpstr>
      <vt:lpstr>sub-category</vt:lpstr>
      <vt:lpstr>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areej</cp:lastModifiedBy>
  <dcterms:created xsi:type="dcterms:W3CDTF">2017-04-20T15:17:24Z</dcterms:created>
  <dcterms:modified xsi:type="dcterms:W3CDTF">2018-09-24T18:41:16Z</dcterms:modified>
</cp:coreProperties>
</file>