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eej professional data\Data Analsytics\Excel\"/>
    </mc:Choice>
  </mc:AlternateContent>
  <xr:revisionPtr revIDLastSave="0" documentId="13_ncr:1_{992C8101-F2EF-4F78-AD01-2AD509EE0655}" xr6:coauthVersionLast="47" xr6:coauthVersionMax="47" xr10:uidLastSave="{00000000-0000-0000-0000-000000000000}"/>
  <bookViews>
    <workbookView xWindow="4125" yWindow="3045" windowWidth="15375" windowHeight="7875" firstSheet="9" activeTab="10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  <sheet name="PMT" sheetId="15" r:id="rId12"/>
    <sheet name="FV" sheetId="16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6" l="1"/>
  <c r="G9" i="16"/>
  <c r="D9" i="16"/>
  <c r="F9" i="16"/>
  <c r="D9" i="15"/>
  <c r="H9" i="15"/>
  <c r="F9" i="15"/>
  <c r="G9" i="15" s="1"/>
  <c r="K3" i="8"/>
  <c r="K4" i="8"/>
  <c r="K5" i="8"/>
  <c r="K6" i="8"/>
  <c r="K7" i="8"/>
  <c r="K8" i="8"/>
  <c r="K9" i="8"/>
  <c r="K10" i="8"/>
  <c r="K2" i="8"/>
  <c r="K3" i="13"/>
  <c r="K4" i="13"/>
  <c r="K5" i="13"/>
  <c r="K6" i="13"/>
  <c r="K7" i="13"/>
  <c r="K8" i="13"/>
  <c r="K9" i="13"/>
  <c r="K10" i="13"/>
  <c r="K2" i="13"/>
  <c r="J3" i="13"/>
  <c r="J4" i="13"/>
  <c r="J5" i="13"/>
  <c r="J6" i="13"/>
  <c r="J7" i="13"/>
  <c r="J8" i="13"/>
  <c r="J9" i="13"/>
  <c r="J10" i="13"/>
  <c r="J2" i="13"/>
  <c r="L2" i="5"/>
  <c r="K2" i="5"/>
  <c r="J2" i="5"/>
  <c r="L2" i="12"/>
  <c r="K2" i="12"/>
  <c r="J2" i="12"/>
  <c r="J3" i="7"/>
  <c r="J4" i="7"/>
  <c r="J5" i="7"/>
  <c r="J6" i="7"/>
  <c r="J7" i="7"/>
  <c r="J8" i="7"/>
  <c r="J9" i="7"/>
  <c r="J10" i="7"/>
  <c r="J2" i="7"/>
  <c r="J3" i="1"/>
  <c r="J4" i="1"/>
  <c r="J5" i="1"/>
  <c r="J6" i="1"/>
  <c r="J7" i="1"/>
  <c r="J8" i="1"/>
  <c r="J9" i="1"/>
  <c r="J10" i="1"/>
  <c r="J2" i="1"/>
  <c r="J3" i="6"/>
  <c r="J4" i="6"/>
  <c r="J5" i="6"/>
  <c r="J6" i="6"/>
  <c r="J7" i="6"/>
  <c r="J8" i="6"/>
  <c r="J9" i="6"/>
  <c r="J10" i="6"/>
  <c r="J2" i="6"/>
  <c r="J9" i="3"/>
  <c r="J10" i="3"/>
  <c r="J3" i="3"/>
  <c r="J4" i="3"/>
  <c r="J5" i="3"/>
  <c r="J6" i="3"/>
  <c r="J7" i="3"/>
  <c r="J8" i="3"/>
  <c r="J2" i="3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J3" i="8"/>
  <c r="J4" i="8"/>
  <c r="J5" i="8"/>
  <c r="J6" i="8"/>
  <c r="J7" i="8"/>
  <c r="J8" i="8"/>
  <c r="J9" i="8"/>
  <c r="J10" i="8"/>
  <c r="J2" i="8"/>
  <c r="M2" i="9"/>
  <c r="L2" i="9"/>
  <c r="K2" i="9"/>
  <c r="J2" i="9"/>
  <c r="H11" i="1"/>
  <c r="H12" i="1"/>
</calcChain>
</file>

<file path=xl/sharedStrings.xml><?xml version="1.0" encoding="utf-8"?>
<sst xmlns="http://schemas.openxmlformats.org/spreadsheetml/2006/main" count="598" uniqueCount="102">
  <si>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</si>
  <si>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</si>
  <si>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</si>
  <si>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</si>
  <si>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</si>
  <si>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</si>
  <si>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</si>
  <si>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</si>
  <si>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</si>
  <si>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</si>
  <si>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</si>
  <si>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</si>
  <si>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</si>
  <si>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</si>
  <si>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</si>
  <si>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</si>
  <si>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</si>
  <si>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</si>
  <si>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</si>
  <si>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</si>
  <si>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</si>
  <si>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</si>
  <si>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</si>
  <si>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</si>
  <si>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</si>
  <si>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</si>
  <si>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</si>
  <si>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</si>
  <si>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</si>
  <si>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</si>
  <si>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</si>
  <si>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</si>
  <si>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</si>
  <si>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</si>
  <si>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</si>
  <si>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</si>
  <si>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</si>
  <si>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</si>
  <si>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</si>
  <si>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</si>
  <si>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</si>
  <si>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</si>
  <si>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</si>
  <si>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</si>
  <si>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</si>
  <si>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</si>
  <si>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</si>
  <si>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</si>
  <si>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</si>
  <si>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</si>
  <si>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</si>
  <si>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</si>
  <si>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</si>
  <si>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</si>
  <si>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</si>
  <si>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</si>
  <si>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</si>
  <si>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</si>
  <si>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</si>
  <si>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</si>
  <si>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</si>
  <si>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</si>
  <si>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</si>
  <si>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</si>
  <si>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</si>
  <si>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</si>
  <si>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</si>
  <si>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</si>
  <si>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</si>
  <si>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</si>
  <si>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SUM</t>
  </si>
  <si>
    <t>SUMIF</t>
  </si>
  <si>
    <t>SUMIFS</t>
  </si>
  <si>
    <t>COUNT</t>
  </si>
  <si>
    <t>COUNTIF</t>
  </si>
  <si>
    <t>COUNTIFS</t>
  </si>
  <si>
    <t>IF</t>
  </si>
  <si>
    <t>IFS</t>
  </si>
  <si>
    <t>DAYS</t>
  </si>
  <si>
    <t>NETWORKDAYS</t>
  </si>
  <si>
    <t>Left</t>
  </si>
  <si>
    <t>Right</t>
  </si>
  <si>
    <t>Max Salary</t>
  </si>
  <si>
    <t>Min Salary</t>
  </si>
  <si>
    <t>Max Date</t>
  </si>
  <si>
    <t>Min Data</t>
  </si>
  <si>
    <t>LEN(FirstName)</t>
  </si>
  <si>
    <t xml:space="preserve"> </t>
  </si>
  <si>
    <t>Substituted</t>
  </si>
  <si>
    <t xml:space="preserve">Payment </t>
  </si>
  <si>
    <t>Monthly Payment</t>
  </si>
  <si>
    <t>Total Payment</t>
  </si>
  <si>
    <t>Monthly Interest</t>
  </si>
  <si>
    <t>Total Interest</t>
  </si>
  <si>
    <t>Interest Rate yearly</t>
  </si>
  <si>
    <t>Payment</t>
  </si>
  <si>
    <t xml:space="preserve">Yearly Interest Rate </t>
  </si>
  <si>
    <t>Monthly Interest Rate</t>
  </si>
  <si>
    <t>Total Saving</t>
  </si>
  <si>
    <t>Years Plan</t>
  </si>
  <si>
    <t>Profit</t>
  </si>
  <si>
    <t>Saving w.i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</si>
</sst>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164" formatCode="0.000%"/>
    <numFmt numFmtId="165" formatCode="0.0000%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49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8" fontId="0" fillId="0" borderId="0" xfId="0" applyNumberFormat="1" applyAlignment="1">
      <alignment horizontal="right"/>
    </xf>
    <xf numFmtId="8" fontId="0" fillId="0" borderId="0" xfId="0" applyNumberFormat="1"/>
    <xf numFmtId="16" fontId="0" fillId="0" borderId="0" xfId="0" applyNumberFormat="1"/>
    <xf numFmtId="10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Alignment="1">
      <alignment wrapText="1"/>
    </xf>
    <xf numFmtId="9" fontId="0" fillId="0" borderId="0" xfId="0" applyNumberFormat="1" applyAlignment="1">
      <alignment wrapText="1"/>
    </xf>
    <xf numFmtId="6" fontId="0" fillId="0" borderId="0" xfId="0" applyNumberFormat="1"/>
    <xf numFmtId="6" fontId="3" fillId="0" borderId="0" xfId="0" applyNumberFormat="1" applyFont="1"/>
    <xf numFmtId="165" fontId="0" fillId="0" borderId="0" xfId="0" applyNumberFormat="1" applyAlignment="1">
      <alignment wrapText="1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42862</xdr:rowOff>
    </xdr:from>
    <xdr:to>
      <xdr:col>11</xdr:col>
      <xdr:colOff>390525</xdr:colOff>
      <xdr:row>6</xdr:row>
      <xdr:rowOff>4762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40734EE-69F7-A03A-486C-C4DEAC9AA6E1}"/>
            </a:ext>
          </a:extLst>
        </xdr:cNvPr>
        <xdr:cNvSpPr txBox="1"/>
      </xdr:nvSpPr>
      <xdr:spPr>
        <a:xfrm>
          <a:off x="619125" y="233362"/>
          <a:ext cx="5867400" cy="914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/>
            <a:t>You plan to take a loan of </a:t>
          </a:r>
          <a:r>
            <a:rPr lang="en-US" b="1"/>
            <a:t>$10,000</a:t>
          </a:r>
          <a:r>
            <a:rPr lang="en-US"/>
            <a:t> to set up your business, with an annual interest rate of </a:t>
          </a:r>
          <a:r>
            <a:rPr lang="en-US" b="1"/>
            <a:t>5%</a:t>
          </a:r>
          <a:r>
            <a:rPr lang="en-US"/>
            <a:t>, to be repaid over </a:t>
          </a:r>
          <a:r>
            <a:rPr lang="en-US" b="1"/>
            <a:t>5 years</a:t>
          </a:r>
          <a:r>
            <a:rPr lang="en-US"/>
            <a:t> in monthly installments. Use the </a:t>
          </a:r>
          <a:r>
            <a:rPr lang="en-US" b="1"/>
            <a:t>PMT function</a:t>
          </a:r>
          <a:r>
            <a:rPr lang="en-US"/>
            <a:t> to calculate your monthly payment.</a:t>
          </a:r>
          <a:endParaRPr lang="en-US" sz="1100" kern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</xdr:row>
      <xdr:rowOff>33337</xdr:rowOff>
    </xdr:from>
    <xdr:to>
      <xdr:col>10</xdr:col>
      <xdr:colOff>114299</xdr:colOff>
      <xdr:row>5</xdr:row>
      <xdr:rowOff>185737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25924E-CBC4-6DF6-243E-3372BB4071B0}"/>
            </a:ext>
          </a:extLst>
        </xdr:cNvPr>
        <xdr:cNvSpPr txBox="1"/>
      </xdr:nvSpPr>
      <xdr:spPr>
        <a:xfrm>
          <a:off x="619124" y="223837"/>
          <a:ext cx="5591175" cy="914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/>
            <a:t>Additionally, you plan to save </a:t>
          </a:r>
          <a:r>
            <a:rPr lang="en-US" b="1"/>
            <a:t>$200</a:t>
          </a:r>
          <a:r>
            <a:rPr lang="en-US"/>
            <a:t> per month at the same interest rate of </a:t>
          </a:r>
          <a:r>
            <a:rPr lang="en-US" b="1"/>
            <a:t>5% annually</a:t>
          </a:r>
          <a:r>
            <a:rPr lang="en-US"/>
            <a:t> for the next </a:t>
          </a:r>
          <a:r>
            <a:rPr lang="en-US" b="1"/>
            <a:t>5 years</a:t>
          </a:r>
          <a:r>
            <a:rPr lang="en-US"/>
            <a:t>. Use the </a:t>
          </a:r>
          <a:r>
            <a:rPr lang="en-US" b="1"/>
            <a:t>FV function</a:t>
          </a:r>
          <a:r>
            <a:rPr lang="en-US"/>
            <a:t> to estimate the total savings at the end of the period.</a:t>
          </a:r>
        </a:p>
        <a:p>
          <a:endParaRPr lang="en-US" sz="1100" kern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9"/>
  </sheetPr>
  <dimension ref="A1:M10"/>
  <sheetViews>
    <sheetView workbookViewId="0">
      <selection activeCell="J2" sqref="J2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3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82</v>
      </c>
      <c r="K1" t="s">
        <v>83</v>
      </c>
      <c r="L1" t="s">
        <v>84</v>
      </c>
      <c r="M1" t="s">
        <v>85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 s="3">
        <f>MAX(G2:G10)</f>
        <v>65000</v>
      </c>
      <c r="K2" s="3">
        <f xml:space="preserve"> MIN(G2:G10)</f>
        <v>36000</v>
      </c>
      <c r="L2" s="1">
        <f>MAX(H2:H10)</f>
        <v>37933</v>
      </c>
      <c r="M2" s="1">
        <f>MIN(H2:H10)</f>
        <v>35040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</row>
    <row r="8" spans="1:13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9"/>
  </sheetPr>
  <dimension ref="A1:J12"/>
  <sheetViews>
    <sheetView workbookViewId="0">
      <selection activeCell="J2" sqref="J2:J10"/>
    </sheetView>
  </sheetViews>
  <sheetFormatPr defaultRowHeight="15" x14ac:dyDescent="0.25"/>
  <cols>
    <col min="2" max="2" width="10.42578125" customWidth="1"/>
    <col min="3" max="5" width="10.7109375" customWidth="1"/>
    <col min="6" max="6" width="16.5703125" customWidth="1"/>
    <col min="8" max="8" width="14.28515625" customWidth="1"/>
    <col min="9" max="9" width="14.7109375" customWidth="1"/>
    <col min="10" max="10" width="22" bestFit="1" customWidth="1"/>
  </cols>
  <sheetData>
    <row r="1" spans="1:10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18</v>
      </c>
    </row>
    <row r="2" spans="1:10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 t="s">
        <v>87</v>
      </c>
      <c r="J2" s="4" t="str">
        <f>_xlfn.CONCAT(B2, " ", C2)</f>
        <v>Jim Halpert</v>
      </c>
    </row>
    <row r="3" spans="1:10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 s="4" t="str">
        <f t="shared" ref="J3:J10" si="0">_xlfn.CONCAT(B3, " ", C3)</f>
        <v>Pam Beasley</v>
      </c>
    </row>
    <row r="4" spans="1:10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  <c r="J4" s="4" t="str">
        <f t="shared" si="0"/>
        <v>Dwight Schrute</v>
      </c>
    </row>
    <row r="5" spans="1:10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  <c r="J5" s="4" t="str">
        <f t="shared" si="0"/>
        <v>Angela Martin</v>
      </c>
    </row>
    <row r="6" spans="1:10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  <c r="J6" s="4" t="str">
        <f t="shared" si="0"/>
        <v>Toby Flenderson</v>
      </c>
    </row>
    <row r="7" spans="1:10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  <c r="J7" s="4" t="str">
        <f t="shared" si="0"/>
        <v>Michael Scott</v>
      </c>
    </row>
    <row r="8" spans="1:10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  <c r="J8" s="4" t="str">
        <f t="shared" si="0"/>
        <v>Meredith Palmer</v>
      </c>
    </row>
    <row r="9" spans="1:10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  <c r="J9" s="4" t="str">
        <f t="shared" si="0"/>
        <v>Stanley Hudson</v>
      </c>
    </row>
    <row r="10" spans="1:10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  <c r="J10" s="4" t="str">
        <f t="shared" si="0"/>
        <v>Kevin Malone</v>
      </c>
    </row>
    <row r="11" spans="1:10" x14ac:dyDescent="0.25">
      <c r="H11" t="str">
        <f t="shared" ref="H11:H12" si="1">CONCATENATE(B11," ",C11)</f>
        <v xml:space="preserve"> </v>
      </c>
    </row>
    <row r="12" spans="1:10" x14ac:dyDescent="0.25">
      <c r="H12" t="str">
        <f t="shared" si="1"/>
        <v xml:space="preserve"> 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theme="9"/>
  </sheetPr>
  <dimension ref="A1:K10"/>
  <sheetViews>
    <sheetView tabSelected="1" workbookViewId="0">
      <selection activeCell="K15" sqref="K15"/>
    </sheetView>
  </sheetViews>
  <sheetFormatPr defaultRowHeight="15" x14ac:dyDescent="0.25"/>
  <cols>
    <col min="8" max="8" width="14.42578125" customWidth="1"/>
    <col min="9" max="9" width="13.28515625" customWidth="1"/>
  </cols>
  <sheetData>
    <row r="1" spans="1:11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78</v>
      </c>
      <c r="K1" t="s">
        <v>79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2" t="s">
        <v>47</v>
      </c>
      <c r="I2" s="2" t="s">
        <v>55</v>
      </c>
      <c r="J2">
        <f>_xlfn.DAYS(I2,H2)</f>
        <v>5056</v>
      </c>
      <c r="K2">
        <f>NETWORKDAYS(H2,I2)</f>
        <v>3611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2" t="s">
        <v>48</v>
      </c>
      <c r="I3" s="2" t="s">
        <v>56</v>
      </c>
      <c r="J3">
        <f t="shared" ref="J3:J10" si="0">_xlfn.DAYS(I3,H3)</f>
        <v>5851</v>
      </c>
      <c r="K3">
        <f t="shared" ref="K3:K10" si="1">NETWORKDAYS(H3,I3)</f>
        <v>4180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2" t="s">
        <v>49</v>
      </c>
      <c r="I4" s="2" t="s">
        <v>57</v>
      </c>
      <c r="J4">
        <f t="shared" si="0"/>
        <v>6275</v>
      </c>
      <c r="K4">
        <f t="shared" si="1"/>
        <v>4484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2" t="s">
        <v>50</v>
      </c>
      <c r="I5" s="2" t="s">
        <v>58</v>
      </c>
      <c r="J5">
        <f t="shared" si="0"/>
        <v>5811</v>
      </c>
      <c r="K5">
        <f t="shared" si="1"/>
        <v>4152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2" t="s">
        <v>51</v>
      </c>
      <c r="I6" s="2" t="s">
        <v>59</v>
      </c>
      <c r="J6">
        <f t="shared" si="0"/>
        <v>5960</v>
      </c>
      <c r="K6">
        <f t="shared" si="1"/>
        <v>4258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2" t="s">
        <v>51</v>
      </c>
      <c r="I7" s="2" t="s">
        <v>60</v>
      </c>
      <c r="J7">
        <f t="shared" si="0"/>
        <v>4511</v>
      </c>
      <c r="K7">
        <f t="shared" si="1"/>
        <v>3223</v>
      </c>
    </row>
    <row r="8" spans="1:11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2" t="s">
        <v>52</v>
      </c>
      <c r="I8" s="2" t="s">
        <v>60</v>
      </c>
      <c r="J8">
        <f t="shared" si="0"/>
        <v>3595</v>
      </c>
      <c r="K8">
        <f t="shared" si="1"/>
        <v>2568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2" t="s">
        <v>53</v>
      </c>
      <c r="I9" s="2" t="s">
        <v>61</v>
      </c>
      <c r="J9">
        <f t="shared" si="0"/>
        <v>4700</v>
      </c>
      <c r="K9">
        <f t="shared" si="1"/>
        <v>3358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2" t="s">
        <v>54</v>
      </c>
      <c r="I10" s="2" t="s">
        <v>61</v>
      </c>
      <c r="J10">
        <f t="shared" si="0"/>
        <v>4273</v>
      </c>
      <c r="K10">
        <f t="shared" si="1"/>
        <v>3053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B2A85-F741-4A6A-9AEC-0CF5463D316E}">
  <sheetPr>
    <tabColor theme="9"/>
  </sheetPr>
  <dimension ref="B8:H12"/>
  <sheetViews>
    <sheetView workbookViewId="0">
      <selection activeCell="E13" sqref="E13"/>
    </sheetView>
  </sheetViews>
  <sheetFormatPr defaultRowHeight="15" x14ac:dyDescent="0.25"/>
  <cols>
    <col min="3" max="3" width="21.140625" customWidth="1"/>
    <col min="4" max="4" width="18.5703125" bestFit="1" customWidth="1"/>
    <col min="5" max="5" width="13.85546875" customWidth="1"/>
    <col min="6" max="6" width="18" customWidth="1"/>
    <col min="7" max="7" width="18.28515625" customWidth="1"/>
    <col min="8" max="8" width="13.85546875" customWidth="1"/>
    <col min="9" max="9" width="15.42578125" customWidth="1"/>
  </cols>
  <sheetData>
    <row r="8" spans="2:8" x14ac:dyDescent="0.25">
      <c r="B8" s="11" t="s">
        <v>89</v>
      </c>
      <c r="C8" s="11" t="s">
        <v>94</v>
      </c>
      <c r="D8" s="11" t="s">
        <v>92</v>
      </c>
      <c r="E8" s="11" t="s">
        <v>99</v>
      </c>
      <c r="F8" s="11" t="s">
        <v>90</v>
      </c>
      <c r="G8" s="11" t="s">
        <v>91</v>
      </c>
      <c r="H8" s="11" t="s">
        <v>93</v>
      </c>
    </row>
    <row r="9" spans="2:8" x14ac:dyDescent="0.25">
      <c r="B9" s="5">
        <v>10000</v>
      </c>
      <c r="C9" s="9">
        <v>0.05</v>
      </c>
      <c r="D9" s="10">
        <f xml:space="preserve"> (C9/12)</f>
        <v>4.1666666666666666E-3</v>
      </c>
      <c r="E9" s="4">
        <v>5</v>
      </c>
      <c r="F9" s="6">
        <f>PMT(C9/12,E9*12, -B9)</f>
        <v>188.71233644010937</v>
      </c>
      <c r="G9" s="7">
        <f>F9*E9*12</f>
        <v>11322.740186406561</v>
      </c>
      <c r="H9" s="7">
        <f>G9-B9</f>
        <v>1322.7401864065614</v>
      </c>
    </row>
    <row r="10" spans="2:8" x14ac:dyDescent="0.25">
      <c r="B10" s="4"/>
      <c r="C10" s="4"/>
      <c r="D10" s="4"/>
      <c r="E10" s="4"/>
      <c r="F10" s="4"/>
    </row>
    <row r="12" spans="2:8" x14ac:dyDescent="0.25">
      <c r="D12" s="8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3BA72-9497-42B8-8295-CB6D14AF029B}">
  <sheetPr>
    <tabColor theme="9"/>
  </sheetPr>
  <dimension ref="B8:H12"/>
  <sheetViews>
    <sheetView workbookViewId="0">
      <selection activeCell="D12" sqref="D12"/>
    </sheetView>
  </sheetViews>
  <sheetFormatPr defaultRowHeight="15" x14ac:dyDescent="0.25"/>
  <cols>
    <col min="3" max="3" width="19" style="12" customWidth="1"/>
    <col min="4" max="4" width="26.140625" style="12" customWidth="1"/>
    <col min="5" max="5" width="14.140625" customWidth="1"/>
    <col min="6" max="6" width="16.5703125" customWidth="1"/>
    <col min="7" max="7" width="18.5703125" customWidth="1"/>
    <col min="8" max="8" width="9.85546875" bestFit="1" customWidth="1"/>
  </cols>
  <sheetData>
    <row r="8" spans="2:8" x14ac:dyDescent="0.25">
      <c r="B8" s="11" t="s">
        <v>95</v>
      </c>
      <c r="C8" s="17" t="s">
        <v>96</v>
      </c>
      <c r="D8" s="17" t="s">
        <v>97</v>
      </c>
      <c r="E8" s="11" t="s">
        <v>99</v>
      </c>
      <c r="F8" s="11" t="s">
        <v>98</v>
      </c>
      <c r="G8" s="11" t="s">
        <v>101</v>
      </c>
      <c r="H8" s="11" t="s">
        <v>100</v>
      </c>
    </row>
    <row r="9" spans="2:8" x14ac:dyDescent="0.25">
      <c r="B9" s="15">
        <v>200</v>
      </c>
      <c r="C9" s="13">
        <v>0.05</v>
      </c>
      <c r="D9" s="16">
        <f>C9/12</f>
        <v>4.1666666666666666E-3</v>
      </c>
      <c r="E9">
        <v>5</v>
      </c>
      <c r="F9" s="7">
        <f>FV(C9/12,E9*12,- B9)</f>
        <v>13601.216568168675</v>
      </c>
      <c r="G9" s="14">
        <f>B9*(5*12)</f>
        <v>12000</v>
      </c>
      <c r="H9" s="7">
        <f>F9-G9</f>
        <v>1601.2165681686747</v>
      </c>
    </row>
    <row r="12" spans="2:8" x14ac:dyDescent="0.25">
      <c r="G12" s="1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9"/>
  </sheetPr>
  <dimension ref="A1:K10"/>
  <sheetViews>
    <sheetView workbookViewId="0">
      <selection activeCell="K13" sqref="K13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1" max="11" width="18.85546875" customWidth="1"/>
  </cols>
  <sheetData>
    <row r="1" spans="1:11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76</v>
      </c>
      <c r="K1" t="s">
        <v>77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 s="4" t="str">
        <f>IF(D2:D10&gt;30, "Old", "Young")</f>
        <v>Young</v>
      </c>
      <c r="K2" s="4" t="str">
        <f>_xlfn.IFS(F2:F10="Salesman", "Junior", F2:F10 = "Hr", "Senior")</f>
        <v>Junior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 s="4" t="str">
        <f t="shared" ref="J3:J10" si="0">IF(D3:D11&gt;30, "Old", "Young")</f>
        <v>Young</v>
      </c>
      <c r="K3" s="4" t="e">
        <f t="shared" ref="K3:K10" si="1">_xlfn.IFS(F3:F11="Salesman", "Junior", F3:F11 = "Hr", "Senior")</f>
        <v>#N/A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  <c r="J4" s="4" t="str">
        <f t="shared" si="0"/>
        <v>Young</v>
      </c>
      <c r="K4" s="4" t="str">
        <f t="shared" si="1"/>
        <v>Junior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  <c r="J5" s="4" t="str">
        <f t="shared" si="0"/>
        <v>Old</v>
      </c>
      <c r="K5" s="4" t="e">
        <f t="shared" si="1"/>
        <v>#N/A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  <c r="J6" s="4" t="str">
        <f t="shared" si="0"/>
        <v>Old</v>
      </c>
      <c r="K6" s="4" t="str">
        <f t="shared" si="1"/>
        <v>Senior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  <c r="J7" s="4" t="str">
        <f t="shared" si="0"/>
        <v>Old</v>
      </c>
      <c r="K7" s="4" t="e">
        <f t="shared" si="1"/>
        <v>#N/A</v>
      </c>
    </row>
    <row r="8" spans="1:11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  <c r="J8" s="4" t="str">
        <f t="shared" si="0"/>
        <v>Old</v>
      </c>
      <c r="K8" s="4" t="e">
        <f t="shared" si="1"/>
        <v>#N/A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  <c r="J9" s="4" t="str">
        <f t="shared" si="0"/>
        <v>Old</v>
      </c>
      <c r="K9" s="4" t="str">
        <f t="shared" si="1"/>
        <v>Junior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  <c r="J10" s="4" t="str">
        <f t="shared" si="0"/>
        <v>Old</v>
      </c>
      <c r="K10" s="4" t="e">
        <f t="shared" si="1"/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theme="9"/>
  </sheetPr>
  <dimension ref="A1:L10"/>
  <sheetViews>
    <sheetView workbookViewId="0">
      <selection activeCell="J2" sqref="J2"/>
    </sheetView>
  </sheetViews>
  <sheetFormatPr defaultColWidth="10.85546875" defaultRowHeight="15" x14ac:dyDescent="0.25"/>
  <cols>
    <col min="1" max="1" width="10.7109375" bestFit="1" customWidth="1"/>
    <col min="10" max="10" width="15.85546875" customWidth="1"/>
  </cols>
  <sheetData>
    <row r="1" spans="1:12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86</v>
      </c>
      <c r="L1" t="s">
        <v>34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>
        <f>LEN(B2:B10)</f>
        <v>3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>
        <f t="shared" ref="J3:J10" si="0">LEN(B3:B11)</f>
        <v>3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  <c r="J4">
        <f t="shared" si="0"/>
        <v>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  <c r="J6">
        <f t="shared" si="0"/>
        <v>4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  <c r="J7">
        <f t="shared" si="0"/>
        <v>7</v>
      </c>
    </row>
    <row r="8" spans="1:12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  <c r="J8">
        <f t="shared" si="0"/>
        <v>8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  <c r="J9">
        <f t="shared" si="0"/>
        <v>7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  <c r="J10">
        <f t="shared" si="0"/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9"/>
  </sheetPr>
  <dimension ref="A1:M10"/>
  <sheetViews>
    <sheetView topLeftCell="C1" workbookViewId="0">
      <selection activeCell="I3" sqref="I3"/>
    </sheetView>
  </sheetViews>
  <sheetFormatPr defaultColWidth="14.5703125" defaultRowHeight="15" x14ac:dyDescent="0.25"/>
  <cols>
    <col min="4" max="4" width="8" customWidth="1"/>
    <col min="10" max="10" width="32.28515625" bestFit="1" customWidth="1"/>
  </cols>
  <sheetData>
    <row r="1" spans="1:13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37</v>
      </c>
      <c r="K1" t="s">
        <v>80</v>
      </c>
      <c r="L1" t="s">
        <v>81</v>
      </c>
      <c r="M1" t="s">
        <v>81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2" t="s">
        <v>47</v>
      </c>
      <c r="I2" s="2" t="s">
        <v>55</v>
      </c>
      <c r="J2" s="1" t="s">
        <v>38</v>
      </c>
      <c r="K2" t="str">
        <f>LEFT(C2:C10, 3)</f>
        <v>Hal</v>
      </c>
      <c r="L2" t="str">
        <f>RIGHT(H2:H10,4)</f>
        <v>2001</v>
      </c>
      <c r="M2" t="str">
        <f>RIGHT(I2:I10,4)</f>
        <v>2015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2" t="s">
        <v>48</v>
      </c>
      <c r="I3" s="2" t="s">
        <v>56</v>
      </c>
      <c r="J3" s="1" t="s">
        <v>39</v>
      </c>
      <c r="K3" t="str">
        <f t="shared" ref="K3:K10" si="0">LEFT(C3:C11, 3)</f>
        <v>Bea</v>
      </c>
      <c r="L3" t="str">
        <f t="shared" ref="L3:L10" si="1">RIGHT(H3:H11,4)</f>
        <v>1999</v>
      </c>
      <c r="M3" t="str">
        <f t="shared" ref="M3:M10" si="2">RIGHT(I3:I11,4)</f>
        <v>2015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2" t="s">
        <v>49</v>
      </c>
      <c r="I4" s="2" t="s">
        <v>57</v>
      </c>
      <c r="J4" s="1" t="s">
        <v>40</v>
      </c>
      <c r="K4" t="str">
        <f t="shared" si="0"/>
        <v>Sch</v>
      </c>
      <c r="L4" t="str">
        <f t="shared" si="1"/>
        <v>2000</v>
      </c>
      <c r="M4" t="str">
        <f t="shared" si="2"/>
        <v>2017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2" t="s">
        <v>50</v>
      </c>
      <c r="I5" s="2" t="s">
        <v>58</v>
      </c>
      <c r="J5" s="1" t="s">
        <v>41</v>
      </c>
      <c r="K5" t="str">
        <f t="shared" si="0"/>
        <v>Mar</v>
      </c>
      <c r="L5" t="str">
        <f t="shared" si="1"/>
        <v>2000</v>
      </c>
      <c r="M5" t="str">
        <f t="shared" si="2"/>
        <v>2015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2" t="s">
        <v>51</v>
      </c>
      <c r="I6" s="2" t="s">
        <v>59</v>
      </c>
      <c r="J6" s="1" t="s">
        <v>42</v>
      </c>
      <c r="K6" t="str">
        <f t="shared" si="0"/>
        <v>Fle</v>
      </c>
      <c r="L6" t="str">
        <f t="shared" si="1"/>
        <v>2001</v>
      </c>
      <c r="M6" t="str">
        <f t="shared" si="2"/>
        <v>2017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2" t="s">
        <v>51</v>
      </c>
      <c r="I7" s="2" t="s">
        <v>60</v>
      </c>
      <c r="J7" s="1" t="s">
        <v>43</v>
      </c>
      <c r="K7" t="str">
        <f t="shared" si="0"/>
        <v>Sco</v>
      </c>
      <c r="L7" t="str">
        <f t="shared" si="1"/>
        <v>2001</v>
      </c>
      <c r="M7" t="str">
        <f t="shared" si="2"/>
        <v>2013</v>
      </c>
    </row>
    <row r="8" spans="1:13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2" t="s">
        <v>52</v>
      </c>
      <c r="I8" s="2" t="s">
        <v>60</v>
      </c>
      <c r="J8" s="1" t="s">
        <v>44</v>
      </c>
      <c r="K8" t="str">
        <f t="shared" si="0"/>
        <v>Pal</v>
      </c>
      <c r="L8" t="str">
        <f t="shared" si="1"/>
        <v>2003</v>
      </c>
      <c r="M8" t="str">
        <f t="shared" si="2"/>
        <v>2013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2" t="s">
        <v>53</v>
      </c>
      <c r="I9" s="2" t="s">
        <v>61</v>
      </c>
      <c r="J9" s="1" t="s">
        <v>45</v>
      </c>
      <c r="K9" t="str">
        <f t="shared" si="0"/>
        <v>Hud</v>
      </c>
      <c r="L9" t="str">
        <f t="shared" si="1"/>
        <v>2002</v>
      </c>
      <c r="M9" t="str">
        <f t="shared" si="2"/>
        <v>2015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2" t="s">
        <v>54</v>
      </c>
      <c r="I10" s="2" t="s">
        <v>61</v>
      </c>
      <c r="J10" s="1" t="s">
        <v>46</v>
      </c>
      <c r="K10" t="str">
        <f t="shared" si="0"/>
        <v>Mal</v>
      </c>
      <c r="L10" t="str">
        <f t="shared" si="1"/>
        <v>2003</v>
      </c>
      <c r="M10" t="str">
        <f t="shared" si="2"/>
        <v>2015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theme="9"/>
  </sheetPr>
  <dimension ref="A1:K13"/>
  <sheetViews>
    <sheetView workbookViewId="0">
      <selection activeCell="J2" sqref="J2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0" max="10" width="13.7109375" style="4"/>
  </cols>
  <sheetData>
    <row r="1" spans="1:11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s="4" t="s">
        <v>69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 s="4" t="str">
        <f>TEXT(H2:H10, "dd/mm/yyyy")</f>
        <v>02/11/2001</v>
      </c>
      <c r="K2" s="2"/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 s="4" t="str">
        <f t="shared" ref="J3:J10" si="0">TEXT(H3:H11, "dd/mm/yyyy")</f>
        <v>03/10/1999</v>
      </c>
      <c r="K3" s="2"/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  <c r="J4" s="4" t="str">
        <f t="shared" si="0"/>
        <v>04/07/2000</v>
      </c>
      <c r="K4" s="2"/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  <c r="J5" s="4" t="str">
        <f t="shared" si="0"/>
        <v>05/01/2000</v>
      </c>
      <c r="K5" s="2"/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  <c r="J6" s="4" t="str">
        <f t="shared" si="0"/>
        <v>06/05/2001</v>
      </c>
      <c r="K6" s="2"/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  <c r="J7" s="4" t="str">
        <f t="shared" si="0"/>
        <v>07/12/1995</v>
      </c>
      <c r="K7" s="2"/>
    </row>
    <row r="8" spans="1:11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  <c r="J8" s="4" t="str">
        <f t="shared" si="0"/>
        <v>08/11/2003</v>
      </c>
      <c r="K8" s="2"/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  <c r="J9" s="4" t="str">
        <f t="shared" si="0"/>
        <v>09/06/2002</v>
      </c>
      <c r="K9" s="2"/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  <c r="J10" s="4" t="str">
        <f t="shared" si="0"/>
        <v>10/08/2003</v>
      </c>
      <c r="K10" s="2"/>
    </row>
    <row r="12" spans="1:11" x14ac:dyDescent="0.25">
      <c r="H12" s="1"/>
    </row>
    <row r="13" spans="1:11" x14ac:dyDescent="0.25">
      <c r="H1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9"/>
  </sheetPr>
  <dimension ref="A1:K10"/>
  <sheetViews>
    <sheetView workbookViewId="0">
      <selection activeCell="K9" sqref="K9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67</v>
      </c>
      <c r="K1" t="s">
        <v>68</v>
      </c>
    </row>
    <row r="2" spans="1:11" x14ac:dyDescent="0.25">
      <c r="A2">
        <v>1001</v>
      </c>
      <c r="B2" s="2" t="s">
        <v>2</v>
      </c>
      <c r="C2" s="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 t="str">
        <f>TRIM(C2:C10)</f>
        <v>Halpert</v>
      </c>
    </row>
    <row r="3" spans="1:11" x14ac:dyDescent="0.25">
      <c r="A3">
        <v>1002</v>
      </c>
      <c r="B3" s="2" t="s">
        <v>4</v>
      </c>
      <c r="C3" s="2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</row>
    <row r="4" spans="1:11" x14ac:dyDescent="0.25">
      <c r="A4">
        <v>1003</v>
      </c>
      <c r="B4" s="2" t="s">
        <v>6</v>
      </c>
      <c r="C4" s="2" t="s">
        <v>66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25">
      <c r="A5">
        <v>1004</v>
      </c>
      <c r="B5" s="2" t="s">
        <v>13</v>
      </c>
      <c r="C5" s="2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25">
      <c r="A6">
        <v>1005</v>
      </c>
      <c r="B6" s="2" t="s">
        <v>14</v>
      </c>
      <c r="C6" s="2" t="s">
        <v>65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25">
      <c r="A7">
        <v>1006</v>
      </c>
      <c r="B7" s="2" t="s">
        <v>8</v>
      </c>
      <c r="C7" s="2" t="s">
        <v>64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25">
      <c r="A8">
        <v>1007</v>
      </c>
      <c r="B8" s="2" t="s">
        <v>32</v>
      </c>
      <c r="C8" s="2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25">
      <c r="A9">
        <v>1008</v>
      </c>
      <c r="B9" s="2" t="s">
        <v>16</v>
      </c>
      <c r="C9" s="2" t="s">
        <v>63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25">
      <c r="A10">
        <v>1009</v>
      </c>
      <c r="B10" s="2" t="s">
        <v>10</v>
      </c>
      <c r="C10" s="2" t="s">
        <v>62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9"/>
  </sheetPr>
  <dimension ref="A1:J20"/>
  <sheetViews>
    <sheetView topLeftCell="A6" workbookViewId="0">
      <selection activeCell="J2" sqref="J2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0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88</v>
      </c>
    </row>
    <row r="2" spans="1:10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2" t="s">
        <v>47</v>
      </c>
      <c r="I2" s="2" t="s">
        <v>55</v>
      </c>
      <c r="J2" t="str">
        <f>SUBSTITUTE(H2:H10, "/","-")</f>
        <v>11-2-2001</v>
      </c>
    </row>
    <row r="3" spans="1:10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2" t="s">
        <v>48</v>
      </c>
      <c r="I3" s="2" t="s">
        <v>56</v>
      </c>
      <c r="J3" t="str">
        <f t="shared" ref="J3:J10" si="0">SUBSTITUTE(H3:H11, "/","-")</f>
        <v>10-3-1999</v>
      </c>
    </row>
    <row r="4" spans="1:10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2" t="s">
        <v>49</v>
      </c>
      <c r="I4" s="2" t="s">
        <v>57</v>
      </c>
      <c r="J4" t="str">
        <f t="shared" si="0"/>
        <v>7-4-2000</v>
      </c>
    </row>
    <row r="5" spans="1:10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2" t="s">
        <v>50</v>
      </c>
      <c r="I5" s="2" t="s">
        <v>58</v>
      </c>
      <c r="J5" t="str">
        <f t="shared" si="0"/>
        <v>1-5-2000</v>
      </c>
    </row>
    <row r="6" spans="1:10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2" t="s">
        <v>51</v>
      </c>
      <c r="I6" s="2" t="s">
        <v>59</v>
      </c>
      <c r="J6" t="str">
        <f t="shared" si="0"/>
        <v>5-6-2001</v>
      </c>
    </row>
    <row r="7" spans="1:10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2" t="s">
        <v>51</v>
      </c>
      <c r="I7" s="2" t="s">
        <v>60</v>
      </c>
      <c r="J7" t="str">
        <f t="shared" si="0"/>
        <v>5-6-2001</v>
      </c>
    </row>
    <row r="8" spans="1:10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2" t="s">
        <v>52</v>
      </c>
      <c r="I8" s="2" t="s">
        <v>60</v>
      </c>
      <c r="J8" t="str">
        <f t="shared" si="0"/>
        <v>11-8-2003</v>
      </c>
    </row>
    <row r="9" spans="1:10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2" t="s">
        <v>53</v>
      </c>
      <c r="I9" s="2" t="s">
        <v>61</v>
      </c>
      <c r="J9" t="str">
        <f t="shared" si="0"/>
        <v>6-9-2002</v>
      </c>
    </row>
    <row r="10" spans="1:10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2" t="s">
        <v>54</v>
      </c>
      <c r="I10" s="2" t="s">
        <v>61</v>
      </c>
      <c r="J10" t="str">
        <f t="shared" si="0"/>
        <v>8-10-2003</v>
      </c>
    </row>
    <row r="12" spans="1:10" x14ac:dyDescent="0.25">
      <c r="H12" s="2"/>
      <c r="I12" s="2"/>
    </row>
    <row r="13" spans="1:10" x14ac:dyDescent="0.25">
      <c r="H13" s="2"/>
      <c r="I13" s="2"/>
    </row>
    <row r="14" spans="1:10" x14ac:dyDescent="0.25">
      <c r="H14" s="2"/>
      <c r="I14" s="2"/>
    </row>
    <row r="15" spans="1:10" x14ac:dyDescent="0.25">
      <c r="H15" s="2"/>
      <c r="I15" s="2"/>
    </row>
    <row r="16" spans="1:10" x14ac:dyDescent="0.25">
      <c r="H16" s="2"/>
      <c r="I16" s="2"/>
    </row>
    <row r="17" spans="8:9" x14ac:dyDescent="0.25">
      <c r="H17" s="2"/>
      <c r="I17" s="2"/>
    </row>
    <row r="18" spans="8:9" x14ac:dyDescent="0.25">
      <c r="H18" s="2"/>
      <c r="I18" s="2"/>
    </row>
    <row r="19" spans="8:9" x14ac:dyDescent="0.25">
      <c r="H19" s="2"/>
      <c r="I19" s="2"/>
    </row>
    <row r="20" spans="8:9" x14ac:dyDescent="0.25">
      <c r="H20" s="2"/>
      <c r="I20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theme="9"/>
  </sheetPr>
  <dimension ref="A1:L10"/>
  <sheetViews>
    <sheetView workbookViewId="0">
      <selection activeCell="L2" sqref="L2"/>
    </sheetView>
  </sheetViews>
  <sheetFormatPr defaultColWidth="13" defaultRowHeight="15" x14ac:dyDescent="0.25"/>
  <sheetData>
    <row r="1" spans="1:12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70</v>
      </c>
      <c r="K1" t="s">
        <v>71</v>
      </c>
      <c r="L1" t="s">
        <v>72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 "&gt; 50000")</f>
        <v>128000</v>
      </c>
      <c r="L2">
        <f>SUMIFS(G2:G10, E2:E10,"Female", D2:D10, "&gt;30")</f>
        <v>88000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9"/>
  </sheetPr>
  <dimension ref="A1:L10"/>
  <sheetViews>
    <sheetView workbookViewId="0">
      <selection activeCell="J2" sqref="J2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73</v>
      </c>
      <c r="K1" t="s">
        <v>74</v>
      </c>
      <c r="L1" t="s">
        <v>75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 "&gt;45000")</f>
        <v>5</v>
      </c>
      <c r="L2">
        <f>COUNTIFS(A2:A10,"&gt;1005", E2:E10, "male")</f>
        <v>3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  <vt:lpstr>PMT</vt:lpstr>
      <vt:lpstr>FV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Dell</cp:lastModifiedBy>
  <dcterms:created xsi:type="dcterms:W3CDTF">2021-12-16T14:18:34Z</dcterms:created>
  <dcterms:modified xsi:type="dcterms:W3CDTF">2025-01-26T10:14:12Z</dcterms:modified>
</cp:coreProperties>
</file>