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s\OneDrive\Desktop\SPMC Work\Morphotype Consensus\"/>
    </mc:Choice>
  </mc:AlternateContent>
  <xr:revisionPtr revIDLastSave="0" documentId="13_ncr:1_{BBBA0B9A-5316-45D6-B37B-CC59C1AC08F0}" xr6:coauthVersionLast="47" xr6:coauthVersionMax="47" xr10:uidLastSave="{00000000-0000-0000-0000-000000000000}"/>
  <bookViews>
    <workbookView xWindow="-110" yWindow="-110" windowWidth="19420" windowHeight="11020" firstSheet="5" activeTab="7" xr2:uid="{44B6308F-1C30-4C27-ABD7-BC165E52BA3D}"/>
  </bookViews>
  <sheets>
    <sheet name="Morphotype IDs" sheetId="2" r:id="rId1"/>
    <sheet name="Larval Total Counts" sheetId="1" r:id="rId2"/>
    <sheet name="Flow Rate Calcs" sheetId="7" r:id="rId3"/>
    <sheet name="Larval Density by Site an Depth" sheetId="4" r:id="rId4"/>
    <sheet name="Averages" sheetId="5" r:id="rId5"/>
    <sheet name="Number of Dives" sheetId="6" r:id="rId6"/>
    <sheet name="Morphotype Counts by Depth" sheetId="3" r:id="rId7"/>
    <sheet name="Larval Type by Depth" sheetId="8" r:id="rId8"/>
    <sheet name="Larval Type Guide" sheetId="10" r:id="rId9"/>
  </sheets>
  <definedNames>
    <definedName name="_xlnm._FilterDatabase" localSheetId="1" hidden="1">'Larval Total Counts'!$A$1:$EX$44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2" i="7" l="1"/>
  <c r="F11" i="7"/>
  <c r="F2" i="7"/>
  <c r="F6" i="7"/>
  <c r="F3" i="7"/>
  <c r="F5" i="7"/>
  <c r="F4" i="7"/>
  <c r="F19" i="7"/>
  <c r="F7" i="7"/>
  <c r="F9" i="7"/>
  <c r="F8" i="7"/>
  <c r="F10" i="7"/>
  <c r="F20" i="7"/>
  <c r="F22" i="7"/>
  <c r="F21" i="7"/>
  <c r="F23" i="7"/>
  <c r="F24" i="7"/>
  <c r="F12" i="7"/>
  <c r="F15" i="7"/>
  <c r="F13" i="7"/>
  <c r="F16" i="7"/>
  <c r="F17" i="7"/>
  <c r="F18" i="7"/>
  <c r="F25" i="7"/>
  <c r="F26" i="7"/>
  <c r="F14" i="7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AH34" i="3"/>
  <c r="AI34" i="3"/>
  <c r="AJ34" i="3"/>
  <c r="AK34" i="3"/>
  <c r="AL34" i="3"/>
  <c r="AM34" i="3"/>
  <c r="AN34" i="3"/>
  <c r="AO34" i="3"/>
  <c r="AP34" i="3"/>
  <c r="AQ34" i="3"/>
  <c r="AR34" i="3"/>
  <c r="AS34" i="3"/>
  <c r="AT34" i="3"/>
  <c r="AU34" i="3"/>
  <c r="AV34" i="3"/>
  <c r="AW34" i="3"/>
  <c r="AX34" i="3"/>
  <c r="AY34" i="3"/>
  <c r="AZ34" i="3"/>
  <c r="BA34" i="3"/>
  <c r="BB34" i="3"/>
  <c r="BC34" i="3"/>
  <c r="BD34" i="3"/>
  <c r="BE34" i="3"/>
  <c r="BF34" i="3"/>
  <c r="BG34" i="3"/>
  <c r="BH34" i="3"/>
  <c r="BI34" i="3"/>
  <c r="BJ34" i="3"/>
  <c r="BK34" i="3"/>
  <c r="BL34" i="3"/>
  <c r="BM34" i="3"/>
  <c r="BN34" i="3"/>
  <c r="BO34" i="3"/>
  <c r="BP34" i="3"/>
  <c r="BQ34" i="3"/>
  <c r="BR34" i="3"/>
  <c r="BS34" i="3"/>
  <c r="BT34" i="3"/>
  <c r="BU34" i="3"/>
  <c r="BV34" i="3"/>
  <c r="BW34" i="3"/>
  <c r="BX34" i="3"/>
  <c r="BY34" i="3"/>
  <c r="BZ34" i="3"/>
  <c r="CA34" i="3"/>
  <c r="CB34" i="3"/>
  <c r="CC34" i="3"/>
  <c r="CD34" i="3"/>
  <c r="CE34" i="3"/>
  <c r="CF34" i="3"/>
  <c r="CG34" i="3"/>
  <c r="CH34" i="3"/>
  <c r="CI34" i="3"/>
  <c r="CJ34" i="3"/>
  <c r="CK34" i="3"/>
  <c r="CL34" i="3"/>
  <c r="CM34" i="3"/>
  <c r="CN34" i="3"/>
  <c r="CO34" i="3"/>
  <c r="CP34" i="3"/>
  <c r="CQ34" i="3"/>
  <c r="CR34" i="3"/>
  <c r="CS34" i="3"/>
  <c r="CT34" i="3"/>
  <c r="CU34" i="3"/>
  <c r="CV34" i="3"/>
  <c r="CW34" i="3"/>
  <c r="CX34" i="3"/>
  <c r="CY34" i="3"/>
  <c r="CZ34" i="3"/>
  <c r="DA34" i="3"/>
  <c r="DB34" i="3"/>
  <c r="DC34" i="3"/>
  <c r="DD34" i="3"/>
  <c r="DE34" i="3"/>
  <c r="DF34" i="3"/>
  <c r="DG34" i="3"/>
  <c r="DH34" i="3"/>
  <c r="DI34" i="3"/>
  <c r="DJ34" i="3"/>
  <c r="DK34" i="3"/>
  <c r="DL34" i="3"/>
  <c r="DM34" i="3"/>
  <c r="DN34" i="3"/>
  <c r="DO34" i="3"/>
  <c r="DP34" i="3"/>
  <c r="DQ34" i="3"/>
  <c r="DR34" i="3"/>
  <c r="DS34" i="3"/>
  <c r="DT34" i="3"/>
  <c r="DU34" i="3"/>
  <c r="DV34" i="3"/>
  <c r="DW34" i="3"/>
  <c r="DX34" i="3"/>
  <c r="DY34" i="3"/>
  <c r="DZ34" i="3"/>
  <c r="EA34" i="3"/>
  <c r="EB34" i="3"/>
  <c r="EC34" i="3"/>
  <c r="ED34" i="3"/>
  <c r="EE34" i="3"/>
  <c r="EF34" i="3"/>
  <c r="EG34" i="3"/>
  <c r="EH34" i="3"/>
  <c r="EI34" i="3"/>
  <c r="EJ34" i="3"/>
  <c r="EK34" i="3"/>
  <c r="EL34" i="3"/>
  <c r="EM34" i="3"/>
  <c r="EN34" i="3"/>
  <c r="EO34" i="3"/>
  <c r="EP34" i="3"/>
  <c r="EQ34" i="3"/>
  <c r="ER34" i="3"/>
  <c r="ES34" i="3"/>
  <c r="ET34" i="3"/>
  <c r="EU34" i="3"/>
  <c r="EV34" i="3"/>
  <c r="EW34" i="3"/>
  <c r="EX34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AH35" i="3"/>
  <c r="AI35" i="3"/>
  <c r="AJ35" i="3"/>
  <c r="AK35" i="3"/>
  <c r="AL35" i="3"/>
  <c r="AM35" i="3"/>
  <c r="AN35" i="3"/>
  <c r="AO35" i="3"/>
  <c r="AP35" i="3"/>
  <c r="AQ35" i="3"/>
  <c r="AR35" i="3"/>
  <c r="AS35" i="3"/>
  <c r="AT35" i="3"/>
  <c r="AU35" i="3"/>
  <c r="AV35" i="3"/>
  <c r="AW35" i="3"/>
  <c r="AX35" i="3"/>
  <c r="AY35" i="3"/>
  <c r="AZ35" i="3"/>
  <c r="BA35" i="3"/>
  <c r="BB35" i="3"/>
  <c r="BC35" i="3"/>
  <c r="BD35" i="3"/>
  <c r="BE35" i="3"/>
  <c r="BF35" i="3"/>
  <c r="BG35" i="3"/>
  <c r="BH35" i="3"/>
  <c r="BI35" i="3"/>
  <c r="BJ35" i="3"/>
  <c r="BK35" i="3"/>
  <c r="BL35" i="3"/>
  <c r="BM35" i="3"/>
  <c r="BN35" i="3"/>
  <c r="BO35" i="3"/>
  <c r="BP35" i="3"/>
  <c r="BQ35" i="3"/>
  <c r="BR35" i="3"/>
  <c r="BS35" i="3"/>
  <c r="BT35" i="3"/>
  <c r="BU35" i="3"/>
  <c r="BV35" i="3"/>
  <c r="BW35" i="3"/>
  <c r="BX35" i="3"/>
  <c r="BY35" i="3"/>
  <c r="BZ35" i="3"/>
  <c r="CA35" i="3"/>
  <c r="CB35" i="3"/>
  <c r="CC35" i="3"/>
  <c r="CD35" i="3"/>
  <c r="CE35" i="3"/>
  <c r="CF35" i="3"/>
  <c r="CG35" i="3"/>
  <c r="CH35" i="3"/>
  <c r="CI35" i="3"/>
  <c r="CJ35" i="3"/>
  <c r="CK35" i="3"/>
  <c r="CL35" i="3"/>
  <c r="CM35" i="3"/>
  <c r="CN35" i="3"/>
  <c r="CO35" i="3"/>
  <c r="CP35" i="3"/>
  <c r="CQ35" i="3"/>
  <c r="CR35" i="3"/>
  <c r="CS35" i="3"/>
  <c r="CT35" i="3"/>
  <c r="CU35" i="3"/>
  <c r="CV35" i="3"/>
  <c r="CW35" i="3"/>
  <c r="CX35" i="3"/>
  <c r="CY35" i="3"/>
  <c r="CZ35" i="3"/>
  <c r="DA35" i="3"/>
  <c r="DB35" i="3"/>
  <c r="DC35" i="3"/>
  <c r="DD35" i="3"/>
  <c r="DE35" i="3"/>
  <c r="DF35" i="3"/>
  <c r="DG35" i="3"/>
  <c r="DH35" i="3"/>
  <c r="DI35" i="3"/>
  <c r="DJ35" i="3"/>
  <c r="DK35" i="3"/>
  <c r="DL35" i="3"/>
  <c r="DM35" i="3"/>
  <c r="DN35" i="3"/>
  <c r="DO35" i="3"/>
  <c r="DP35" i="3"/>
  <c r="DQ35" i="3"/>
  <c r="DR35" i="3"/>
  <c r="DS35" i="3"/>
  <c r="DT35" i="3"/>
  <c r="DU35" i="3"/>
  <c r="DV35" i="3"/>
  <c r="DW35" i="3"/>
  <c r="DX35" i="3"/>
  <c r="DY35" i="3"/>
  <c r="DZ35" i="3"/>
  <c r="EA35" i="3"/>
  <c r="EB35" i="3"/>
  <c r="EC35" i="3"/>
  <c r="ED35" i="3"/>
  <c r="EE35" i="3"/>
  <c r="EF35" i="3"/>
  <c r="EG35" i="3"/>
  <c r="EH35" i="3"/>
  <c r="EI35" i="3"/>
  <c r="EJ35" i="3"/>
  <c r="EK35" i="3"/>
  <c r="EL35" i="3"/>
  <c r="EM35" i="3"/>
  <c r="EN35" i="3"/>
  <c r="EO35" i="3"/>
  <c r="EP35" i="3"/>
  <c r="EQ35" i="3"/>
  <c r="ER35" i="3"/>
  <c r="ES35" i="3"/>
  <c r="ET35" i="3"/>
  <c r="EU35" i="3"/>
  <c r="EV35" i="3"/>
  <c r="EW35" i="3"/>
  <c r="EX35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AH36" i="3"/>
  <c r="AI36" i="3"/>
  <c r="AJ36" i="3"/>
  <c r="AK36" i="3"/>
  <c r="AL36" i="3"/>
  <c r="AM36" i="3"/>
  <c r="AN36" i="3"/>
  <c r="AO36" i="3"/>
  <c r="AP36" i="3"/>
  <c r="AQ36" i="3"/>
  <c r="AR36" i="3"/>
  <c r="AS36" i="3"/>
  <c r="AT36" i="3"/>
  <c r="AU36" i="3"/>
  <c r="AV36" i="3"/>
  <c r="AW36" i="3"/>
  <c r="AX36" i="3"/>
  <c r="AY36" i="3"/>
  <c r="AZ36" i="3"/>
  <c r="BA36" i="3"/>
  <c r="BB36" i="3"/>
  <c r="BC36" i="3"/>
  <c r="BD36" i="3"/>
  <c r="BE36" i="3"/>
  <c r="BF36" i="3"/>
  <c r="BG36" i="3"/>
  <c r="BH36" i="3"/>
  <c r="BI36" i="3"/>
  <c r="BJ36" i="3"/>
  <c r="BK36" i="3"/>
  <c r="BL36" i="3"/>
  <c r="BM36" i="3"/>
  <c r="BN36" i="3"/>
  <c r="BO36" i="3"/>
  <c r="BP36" i="3"/>
  <c r="BQ36" i="3"/>
  <c r="BR36" i="3"/>
  <c r="BS36" i="3"/>
  <c r="BT36" i="3"/>
  <c r="BU36" i="3"/>
  <c r="BV36" i="3"/>
  <c r="BW36" i="3"/>
  <c r="BX36" i="3"/>
  <c r="BY36" i="3"/>
  <c r="BZ36" i="3"/>
  <c r="CA36" i="3"/>
  <c r="CB36" i="3"/>
  <c r="CC36" i="3"/>
  <c r="CD36" i="3"/>
  <c r="CE36" i="3"/>
  <c r="CF36" i="3"/>
  <c r="CG36" i="3"/>
  <c r="CH36" i="3"/>
  <c r="CI36" i="3"/>
  <c r="CJ36" i="3"/>
  <c r="CK36" i="3"/>
  <c r="CL36" i="3"/>
  <c r="CM36" i="3"/>
  <c r="CN36" i="3"/>
  <c r="CO36" i="3"/>
  <c r="CP36" i="3"/>
  <c r="CQ36" i="3"/>
  <c r="CR36" i="3"/>
  <c r="CS36" i="3"/>
  <c r="CT36" i="3"/>
  <c r="CU36" i="3"/>
  <c r="CV36" i="3"/>
  <c r="CW36" i="3"/>
  <c r="CX36" i="3"/>
  <c r="CY36" i="3"/>
  <c r="CZ36" i="3"/>
  <c r="DA36" i="3"/>
  <c r="DB36" i="3"/>
  <c r="DC36" i="3"/>
  <c r="DD36" i="3"/>
  <c r="DE36" i="3"/>
  <c r="DF36" i="3"/>
  <c r="DG36" i="3"/>
  <c r="DH36" i="3"/>
  <c r="DI36" i="3"/>
  <c r="DJ36" i="3"/>
  <c r="DK36" i="3"/>
  <c r="DL36" i="3"/>
  <c r="DM36" i="3"/>
  <c r="DN36" i="3"/>
  <c r="DO36" i="3"/>
  <c r="DP36" i="3"/>
  <c r="DQ36" i="3"/>
  <c r="DR36" i="3"/>
  <c r="DS36" i="3"/>
  <c r="DT36" i="3"/>
  <c r="DU36" i="3"/>
  <c r="DV36" i="3"/>
  <c r="DW36" i="3"/>
  <c r="DX36" i="3"/>
  <c r="DY36" i="3"/>
  <c r="DZ36" i="3"/>
  <c r="EA36" i="3"/>
  <c r="EB36" i="3"/>
  <c r="EC36" i="3"/>
  <c r="ED36" i="3"/>
  <c r="EE36" i="3"/>
  <c r="EF36" i="3"/>
  <c r="EG36" i="3"/>
  <c r="EH36" i="3"/>
  <c r="EI36" i="3"/>
  <c r="EJ36" i="3"/>
  <c r="EK36" i="3"/>
  <c r="EL36" i="3"/>
  <c r="EM36" i="3"/>
  <c r="EN36" i="3"/>
  <c r="EO36" i="3"/>
  <c r="EP36" i="3"/>
  <c r="EQ36" i="3"/>
  <c r="ER36" i="3"/>
  <c r="ES36" i="3"/>
  <c r="ET36" i="3"/>
  <c r="EU36" i="3"/>
  <c r="EV36" i="3"/>
  <c r="EW36" i="3"/>
  <c r="EX36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AD37" i="3"/>
  <c r="AE37" i="3"/>
  <c r="AF37" i="3"/>
  <c r="AG37" i="3"/>
  <c r="AH37" i="3"/>
  <c r="AI37" i="3"/>
  <c r="AJ37" i="3"/>
  <c r="AK37" i="3"/>
  <c r="AL37" i="3"/>
  <c r="AM37" i="3"/>
  <c r="AN37" i="3"/>
  <c r="AO37" i="3"/>
  <c r="AP37" i="3"/>
  <c r="AQ37" i="3"/>
  <c r="AR37" i="3"/>
  <c r="AS37" i="3"/>
  <c r="AT37" i="3"/>
  <c r="AU37" i="3"/>
  <c r="AV37" i="3"/>
  <c r="AW37" i="3"/>
  <c r="AX37" i="3"/>
  <c r="AY37" i="3"/>
  <c r="AZ37" i="3"/>
  <c r="BA37" i="3"/>
  <c r="BB37" i="3"/>
  <c r="BC37" i="3"/>
  <c r="BD37" i="3"/>
  <c r="BE37" i="3"/>
  <c r="BF37" i="3"/>
  <c r="BG37" i="3"/>
  <c r="BH37" i="3"/>
  <c r="BI37" i="3"/>
  <c r="BJ37" i="3"/>
  <c r="BK37" i="3"/>
  <c r="BL37" i="3"/>
  <c r="BM37" i="3"/>
  <c r="BN37" i="3"/>
  <c r="BO37" i="3"/>
  <c r="BP37" i="3"/>
  <c r="BQ37" i="3"/>
  <c r="BR37" i="3"/>
  <c r="BS37" i="3"/>
  <c r="BT37" i="3"/>
  <c r="BU37" i="3"/>
  <c r="BV37" i="3"/>
  <c r="BW37" i="3"/>
  <c r="BX37" i="3"/>
  <c r="BY37" i="3"/>
  <c r="BZ37" i="3"/>
  <c r="CA37" i="3"/>
  <c r="CB37" i="3"/>
  <c r="CC37" i="3"/>
  <c r="CD37" i="3"/>
  <c r="CE37" i="3"/>
  <c r="CF37" i="3"/>
  <c r="CG37" i="3"/>
  <c r="CH37" i="3"/>
  <c r="CI37" i="3"/>
  <c r="CJ37" i="3"/>
  <c r="CK37" i="3"/>
  <c r="CL37" i="3"/>
  <c r="CM37" i="3"/>
  <c r="CN37" i="3"/>
  <c r="CO37" i="3"/>
  <c r="CP37" i="3"/>
  <c r="CQ37" i="3"/>
  <c r="CR37" i="3"/>
  <c r="CS37" i="3"/>
  <c r="CT37" i="3"/>
  <c r="CU37" i="3"/>
  <c r="CV37" i="3"/>
  <c r="CW37" i="3"/>
  <c r="CX37" i="3"/>
  <c r="CY37" i="3"/>
  <c r="CZ37" i="3"/>
  <c r="DA37" i="3"/>
  <c r="DB37" i="3"/>
  <c r="DC37" i="3"/>
  <c r="DD37" i="3"/>
  <c r="DE37" i="3"/>
  <c r="DF37" i="3"/>
  <c r="DG37" i="3"/>
  <c r="DH37" i="3"/>
  <c r="DI37" i="3"/>
  <c r="DJ37" i="3"/>
  <c r="DK37" i="3"/>
  <c r="DL37" i="3"/>
  <c r="DM37" i="3"/>
  <c r="DN37" i="3"/>
  <c r="DO37" i="3"/>
  <c r="DP37" i="3"/>
  <c r="DQ37" i="3"/>
  <c r="DR37" i="3"/>
  <c r="DS37" i="3"/>
  <c r="DT37" i="3"/>
  <c r="DU37" i="3"/>
  <c r="DV37" i="3"/>
  <c r="DW37" i="3"/>
  <c r="DX37" i="3"/>
  <c r="DY37" i="3"/>
  <c r="DZ37" i="3"/>
  <c r="EA37" i="3"/>
  <c r="EB37" i="3"/>
  <c r="EC37" i="3"/>
  <c r="ED37" i="3"/>
  <c r="EE37" i="3"/>
  <c r="EF37" i="3"/>
  <c r="EG37" i="3"/>
  <c r="EH37" i="3"/>
  <c r="EI37" i="3"/>
  <c r="EJ37" i="3"/>
  <c r="EK37" i="3"/>
  <c r="EL37" i="3"/>
  <c r="EM37" i="3"/>
  <c r="EN37" i="3"/>
  <c r="EO37" i="3"/>
  <c r="EP37" i="3"/>
  <c r="EQ37" i="3"/>
  <c r="ER37" i="3"/>
  <c r="ES37" i="3"/>
  <c r="ET37" i="3"/>
  <c r="EU37" i="3"/>
  <c r="EV37" i="3"/>
  <c r="EW37" i="3"/>
  <c r="EX37" i="3"/>
  <c r="K37" i="3"/>
  <c r="K36" i="3"/>
  <c r="K35" i="3"/>
  <c r="K34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AQ31" i="3"/>
  <c r="AR31" i="3"/>
  <c r="AS31" i="3"/>
  <c r="AT31" i="3"/>
  <c r="AU31" i="3"/>
  <c r="AV31" i="3"/>
  <c r="AW31" i="3"/>
  <c r="AX31" i="3"/>
  <c r="AY31" i="3"/>
  <c r="AZ31" i="3"/>
  <c r="BA31" i="3"/>
  <c r="BB31" i="3"/>
  <c r="BC31" i="3"/>
  <c r="BD31" i="3"/>
  <c r="BE31" i="3"/>
  <c r="BF31" i="3"/>
  <c r="BG31" i="3"/>
  <c r="BH31" i="3"/>
  <c r="BI31" i="3"/>
  <c r="BJ31" i="3"/>
  <c r="BK31" i="3"/>
  <c r="BL31" i="3"/>
  <c r="BM31" i="3"/>
  <c r="BN31" i="3"/>
  <c r="BO31" i="3"/>
  <c r="BP31" i="3"/>
  <c r="BQ31" i="3"/>
  <c r="BR31" i="3"/>
  <c r="BS31" i="3"/>
  <c r="BT31" i="3"/>
  <c r="BU31" i="3"/>
  <c r="BV31" i="3"/>
  <c r="BW31" i="3"/>
  <c r="BX31" i="3"/>
  <c r="BY31" i="3"/>
  <c r="BZ31" i="3"/>
  <c r="CA31" i="3"/>
  <c r="CB31" i="3"/>
  <c r="CC31" i="3"/>
  <c r="CD31" i="3"/>
  <c r="CE31" i="3"/>
  <c r="CF31" i="3"/>
  <c r="CG31" i="3"/>
  <c r="CH31" i="3"/>
  <c r="CI31" i="3"/>
  <c r="CJ31" i="3"/>
  <c r="CK31" i="3"/>
  <c r="CL31" i="3"/>
  <c r="CM31" i="3"/>
  <c r="CN31" i="3"/>
  <c r="CO31" i="3"/>
  <c r="CP31" i="3"/>
  <c r="CQ31" i="3"/>
  <c r="CR31" i="3"/>
  <c r="CS31" i="3"/>
  <c r="CT31" i="3"/>
  <c r="CU31" i="3"/>
  <c r="CV31" i="3"/>
  <c r="CW31" i="3"/>
  <c r="CX31" i="3"/>
  <c r="CY31" i="3"/>
  <c r="CZ31" i="3"/>
  <c r="DA31" i="3"/>
  <c r="DB31" i="3"/>
  <c r="DC31" i="3"/>
  <c r="DD31" i="3"/>
  <c r="DE31" i="3"/>
  <c r="DF31" i="3"/>
  <c r="DG31" i="3"/>
  <c r="DH31" i="3"/>
  <c r="DI31" i="3"/>
  <c r="DJ31" i="3"/>
  <c r="DK31" i="3"/>
  <c r="DL31" i="3"/>
  <c r="DM31" i="3"/>
  <c r="DN31" i="3"/>
  <c r="DO31" i="3"/>
  <c r="DP31" i="3"/>
  <c r="DQ31" i="3"/>
  <c r="DR31" i="3"/>
  <c r="DS31" i="3"/>
  <c r="DT31" i="3"/>
  <c r="DU31" i="3"/>
  <c r="DV31" i="3"/>
  <c r="DW31" i="3"/>
  <c r="DX31" i="3"/>
  <c r="DY31" i="3"/>
  <c r="DZ31" i="3"/>
  <c r="EA31" i="3"/>
  <c r="EB31" i="3"/>
  <c r="EC31" i="3"/>
  <c r="ED31" i="3"/>
  <c r="EE31" i="3"/>
  <c r="EF31" i="3"/>
  <c r="EG31" i="3"/>
  <c r="EH31" i="3"/>
  <c r="EI31" i="3"/>
  <c r="EJ31" i="3"/>
  <c r="EK31" i="3"/>
  <c r="EL31" i="3"/>
  <c r="EM31" i="3"/>
  <c r="EN31" i="3"/>
  <c r="EO31" i="3"/>
  <c r="EP31" i="3"/>
  <c r="EQ31" i="3"/>
  <c r="ER31" i="3"/>
  <c r="ES31" i="3"/>
  <c r="ET31" i="3"/>
  <c r="EU31" i="3"/>
  <c r="EV31" i="3"/>
  <c r="EW31" i="3"/>
  <c r="EX31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AP32" i="3"/>
  <c r="AQ32" i="3"/>
  <c r="AR32" i="3"/>
  <c r="AS32" i="3"/>
  <c r="AT32" i="3"/>
  <c r="AU32" i="3"/>
  <c r="AV32" i="3"/>
  <c r="AW32" i="3"/>
  <c r="AX32" i="3"/>
  <c r="AY32" i="3"/>
  <c r="AZ32" i="3"/>
  <c r="BA32" i="3"/>
  <c r="BB32" i="3"/>
  <c r="BC32" i="3"/>
  <c r="BD32" i="3"/>
  <c r="BE32" i="3"/>
  <c r="BF32" i="3"/>
  <c r="BG32" i="3"/>
  <c r="BH32" i="3"/>
  <c r="BI32" i="3"/>
  <c r="BJ32" i="3"/>
  <c r="BK32" i="3"/>
  <c r="BL32" i="3"/>
  <c r="BM32" i="3"/>
  <c r="BN32" i="3"/>
  <c r="BO32" i="3"/>
  <c r="BP32" i="3"/>
  <c r="BQ32" i="3"/>
  <c r="BR32" i="3"/>
  <c r="BS32" i="3"/>
  <c r="BT32" i="3"/>
  <c r="BU32" i="3"/>
  <c r="BV32" i="3"/>
  <c r="BW32" i="3"/>
  <c r="BX32" i="3"/>
  <c r="BY32" i="3"/>
  <c r="BZ32" i="3"/>
  <c r="CA32" i="3"/>
  <c r="CB32" i="3"/>
  <c r="CC32" i="3"/>
  <c r="CD32" i="3"/>
  <c r="CE32" i="3"/>
  <c r="CF32" i="3"/>
  <c r="CG32" i="3"/>
  <c r="CH32" i="3"/>
  <c r="CI32" i="3"/>
  <c r="CJ32" i="3"/>
  <c r="CK32" i="3"/>
  <c r="CL32" i="3"/>
  <c r="CM32" i="3"/>
  <c r="CN32" i="3"/>
  <c r="CO32" i="3"/>
  <c r="CP32" i="3"/>
  <c r="CQ32" i="3"/>
  <c r="CR32" i="3"/>
  <c r="CS32" i="3"/>
  <c r="CT32" i="3"/>
  <c r="CU32" i="3"/>
  <c r="CV32" i="3"/>
  <c r="CW32" i="3"/>
  <c r="CX32" i="3"/>
  <c r="CY32" i="3"/>
  <c r="CZ32" i="3"/>
  <c r="DA32" i="3"/>
  <c r="DB32" i="3"/>
  <c r="DC32" i="3"/>
  <c r="DD32" i="3"/>
  <c r="DE32" i="3"/>
  <c r="DF32" i="3"/>
  <c r="DG32" i="3"/>
  <c r="DH32" i="3"/>
  <c r="DI32" i="3"/>
  <c r="DJ32" i="3"/>
  <c r="DK32" i="3"/>
  <c r="DL32" i="3"/>
  <c r="DM32" i="3"/>
  <c r="DN32" i="3"/>
  <c r="DO32" i="3"/>
  <c r="DP32" i="3"/>
  <c r="DQ32" i="3"/>
  <c r="DR32" i="3"/>
  <c r="DS32" i="3"/>
  <c r="DT32" i="3"/>
  <c r="DU32" i="3"/>
  <c r="DV32" i="3"/>
  <c r="DW32" i="3"/>
  <c r="DX32" i="3"/>
  <c r="DY32" i="3"/>
  <c r="DZ32" i="3"/>
  <c r="EA32" i="3"/>
  <c r="EB32" i="3"/>
  <c r="EC32" i="3"/>
  <c r="ED32" i="3"/>
  <c r="EE32" i="3"/>
  <c r="EF32" i="3"/>
  <c r="EG32" i="3"/>
  <c r="EH32" i="3"/>
  <c r="EI32" i="3"/>
  <c r="EJ32" i="3"/>
  <c r="EK32" i="3"/>
  <c r="EL32" i="3"/>
  <c r="EM32" i="3"/>
  <c r="EN32" i="3"/>
  <c r="EO32" i="3"/>
  <c r="EP32" i="3"/>
  <c r="EQ32" i="3"/>
  <c r="ER32" i="3"/>
  <c r="ES32" i="3"/>
  <c r="ET32" i="3"/>
  <c r="EU32" i="3"/>
  <c r="EV32" i="3"/>
  <c r="EW32" i="3"/>
  <c r="EX32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AE33" i="3"/>
  <c r="AF33" i="3"/>
  <c r="AG33" i="3"/>
  <c r="AH33" i="3"/>
  <c r="AI33" i="3"/>
  <c r="AJ33" i="3"/>
  <c r="AK33" i="3"/>
  <c r="AL33" i="3"/>
  <c r="AM33" i="3"/>
  <c r="AN33" i="3"/>
  <c r="AO33" i="3"/>
  <c r="AP33" i="3"/>
  <c r="AQ33" i="3"/>
  <c r="AR33" i="3"/>
  <c r="AS33" i="3"/>
  <c r="AT33" i="3"/>
  <c r="AU33" i="3"/>
  <c r="AV33" i="3"/>
  <c r="AW33" i="3"/>
  <c r="AX33" i="3"/>
  <c r="AY33" i="3"/>
  <c r="AZ33" i="3"/>
  <c r="BA33" i="3"/>
  <c r="BB33" i="3"/>
  <c r="BC33" i="3"/>
  <c r="BD33" i="3"/>
  <c r="BE33" i="3"/>
  <c r="BF33" i="3"/>
  <c r="BG33" i="3"/>
  <c r="BH33" i="3"/>
  <c r="BI33" i="3"/>
  <c r="BJ33" i="3"/>
  <c r="BK33" i="3"/>
  <c r="BL33" i="3"/>
  <c r="BM33" i="3"/>
  <c r="BN33" i="3"/>
  <c r="BO33" i="3"/>
  <c r="BP33" i="3"/>
  <c r="BQ33" i="3"/>
  <c r="BR33" i="3"/>
  <c r="BS33" i="3"/>
  <c r="BT33" i="3"/>
  <c r="BU33" i="3"/>
  <c r="BV33" i="3"/>
  <c r="BW33" i="3"/>
  <c r="BX33" i="3"/>
  <c r="BY33" i="3"/>
  <c r="BZ33" i="3"/>
  <c r="CA33" i="3"/>
  <c r="CB33" i="3"/>
  <c r="CC33" i="3"/>
  <c r="CD33" i="3"/>
  <c r="CE33" i="3"/>
  <c r="CF33" i="3"/>
  <c r="CG33" i="3"/>
  <c r="CH33" i="3"/>
  <c r="CI33" i="3"/>
  <c r="CJ33" i="3"/>
  <c r="CK33" i="3"/>
  <c r="CL33" i="3"/>
  <c r="CM33" i="3"/>
  <c r="CN33" i="3"/>
  <c r="CO33" i="3"/>
  <c r="CP33" i="3"/>
  <c r="CQ33" i="3"/>
  <c r="CR33" i="3"/>
  <c r="CS33" i="3"/>
  <c r="CT33" i="3"/>
  <c r="CU33" i="3"/>
  <c r="CV33" i="3"/>
  <c r="CW33" i="3"/>
  <c r="CX33" i="3"/>
  <c r="CY33" i="3"/>
  <c r="CZ33" i="3"/>
  <c r="DA33" i="3"/>
  <c r="DB33" i="3"/>
  <c r="DC33" i="3"/>
  <c r="DD33" i="3"/>
  <c r="DE33" i="3"/>
  <c r="DF33" i="3"/>
  <c r="DG33" i="3"/>
  <c r="DH33" i="3"/>
  <c r="DI33" i="3"/>
  <c r="DJ33" i="3"/>
  <c r="DK33" i="3"/>
  <c r="DL33" i="3"/>
  <c r="DM33" i="3"/>
  <c r="DN33" i="3"/>
  <c r="DO33" i="3"/>
  <c r="DP33" i="3"/>
  <c r="DQ33" i="3"/>
  <c r="DR33" i="3"/>
  <c r="DS33" i="3"/>
  <c r="DT33" i="3"/>
  <c r="DU33" i="3"/>
  <c r="DV33" i="3"/>
  <c r="DW33" i="3"/>
  <c r="DX33" i="3"/>
  <c r="DY33" i="3"/>
  <c r="DZ33" i="3"/>
  <c r="EA33" i="3"/>
  <c r="EB33" i="3"/>
  <c r="EC33" i="3"/>
  <c r="ED33" i="3"/>
  <c r="EE33" i="3"/>
  <c r="EF33" i="3"/>
  <c r="EG33" i="3"/>
  <c r="EH33" i="3"/>
  <c r="EI33" i="3"/>
  <c r="EJ33" i="3"/>
  <c r="EK33" i="3"/>
  <c r="EL33" i="3"/>
  <c r="EM33" i="3"/>
  <c r="EN33" i="3"/>
  <c r="EO33" i="3"/>
  <c r="EP33" i="3"/>
  <c r="EQ33" i="3"/>
  <c r="ER33" i="3"/>
  <c r="ES33" i="3"/>
  <c r="ET33" i="3"/>
  <c r="EU33" i="3"/>
  <c r="EV33" i="3"/>
  <c r="EW33" i="3"/>
  <c r="EX33" i="3"/>
  <c r="K33" i="3"/>
  <c r="K32" i="3"/>
  <c r="K31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AR30" i="3"/>
  <c r="AS30" i="3"/>
  <c r="AT30" i="3"/>
  <c r="AU30" i="3"/>
  <c r="AV30" i="3"/>
  <c r="AW30" i="3"/>
  <c r="AX30" i="3"/>
  <c r="AY30" i="3"/>
  <c r="AZ30" i="3"/>
  <c r="BA30" i="3"/>
  <c r="BB30" i="3"/>
  <c r="BC30" i="3"/>
  <c r="BD30" i="3"/>
  <c r="BE30" i="3"/>
  <c r="BF30" i="3"/>
  <c r="BG30" i="3"/>
  <c r="BH30" i="3"/>
  <c r="BI30" i="3"/>
  <c r="BJ30" i="3"/>
  <c r="BK30" i="3"/>
  <c r="BL30" i="3"/>
  <c r="BM30" i="3"/>
  <c r="BN30" i="3"/>
  <c r="BO30" i="3"/>
  <c r="BP30" i="3"/>
  <c r="BQ30" i="3"/>
  <c r="BR30" i="3"/>
  <c r="BS30" i="3"/>
  <c r="BT30" i="3"/>
  <c r="BU30" i="3"/>
  <c r="BV30" i="3"/>
  <c r="BW30" i="3"/>
  <c r="BX30" i="3"/>
  <c r="BY30" i="3"/>
  <c r="BZ30" i="3"/>
  <c r="CA30" i="3"/>
  <c r="CB30" i="3"/>
  <c r="CC30" i="3"/>
  <c r="CD30" i="3"/>
  <c r="CE30" i="3"/>
  <c r="CF30" i="3"/>
  <c r="CG30" i="3"/>
  <c r="CH30" i="3"/>
  <c r="CI30" i="3"/>
  <c r="CJ30" i="3"/>
  <c r="CK30" i="3"/>
  <c r="CL30" i="3"/>
  <c r="CM30" i="3"/>
  <c r="CN30" i="3"/>
  <c r="CO30" i="3"/>
  <c r="CP30" i="3"/>
  <c r="CQ30" i="3"/>
  <c r="CR30" i="3"/>
  <c r="CS30" i="3"/>
  <c r="CT30" i="3"/>
  <c r="CU30" i="3"/>
  <c r="CV30" i="3"/>
  <c r="CW30" i="3"/>
  <c r="CX30" i="3"/>
  <c r="CY30" i="3"/>
  <c r="CZ30" i="3"/>
  <c r="DA30" i="3"/>
  <c r="DB30" i="3"/>
  <c r="DC30" i="3"/>
  <c r="DD30" i="3"/>
  <c r="DE30" i="3"/>
  <c r="DF30" i="3"/>
  <c r="DG30" i="3"/>
  <c r="DH30" i="3"/>
  <c r="DI30" i="3"/>
  <c r="DJ30" i="3"/>
  <c r="DK30" i="3"/>
  <c r="DL30" i="3"/>
  <c r="DM30" i="3"/>
  <c r="DN30" i="3"/>
  <c r="DO30" i="3"/>
  <c r="DP30" i="3"/>
  <c r="DQ30" i="3"/>
  <c r="DR30" i="3"/>
  <c r="DS30" i="3"/>
  <c r="DT30" i="3"/>
  <c r="DU30" i="3"/>
  <c r="DV30" i="3"/>
  <c r="DW30" i="3"/>
  <c r="DX30" i="3"/>
  <c r="DY30" i="3"/>
  <c r="DZ30" i="3"/>
  <c r="EA30" i="3"/>
  <c r="EB30" i="3"/>
  <c r="EC30" i="3"/>
  <c r="ED30" i="3"/>
  <c r="EE30" i="3"/>
  <c r="EF30" i="3"/>
  <c r="EG30" i="3"/>
  <c r="EH30" i="3"/>
  <c r="EI30" i="3"/>
  <c r="EJ30" i="3"/>
  <c r="EK30" i="3"/>
  <c r="EL30" i="3"/>
  <c r="EM30" i="3"/>
  <c r="EN30" i="3"/>
  <c r="EO30" i="3"/>
  <c r="EP30" i="3"/>
  <c r="EQ30" i="3"/>
  <c r="ER30" i="3"/>
  <c r="ES30" i="3"/>
  <c r="ET30" i="3"/>
  <c r="EU30" i="3"/>
  <c r="EV30" i="3"/>
  <c r="EW30" i="3"/>
  <c r="EX30" i="3"/>
  <c r="K30" i="3"/>
  <c r="BK44" i="1"/>
  <c r="BL44" i="1"/>
  <c r="BM44" i="1"/>
  <c r="BN44" i="1"/>
  <c r="BO44" i="1"/>
  <c r="BP44" i="1"/>
  <c r="BQ44" i="1"/>
  <c r="BR44" i="1"/>
  <c r="BS44" i="1"/>
  <c r="BT44" i="1"/>
  <c r="BU44" i="1"/>
  <c r="BV44" i="1"/>
  <c r="BW44" i="1"/>
  <c r="BX44" i="1"/>
  <c r="BY44" i="1"/>
  <c r="BZ44" i="1"/>
  <c r="CA44" i="1"/>
  <c r="CB44" i="1"/>
  <c r="CC44" i="1"/>
  <c r="CD44" i="1"/>
  <c r="CE44" i="1"/>
  <c r="CF44" i="1"/>
  <c r="CG44" i="1"/>
  <c r="CH44" i="1"/>
  <c r="CI44" i="1"/>
  <c r="CJ44" i="1"/>
  <c r="CK44" i="1"/>
  <c r="CL44" i="1"/>
  <c r="CM44" i="1"/>
  <c r="CN44" i="1"/>
  <c r="CO44" i="1"/>
  <c r="CP44" i="1"/>
  <c r="CQ44" i="1"/>
  <c r="CR44" i="1"/>
  <c r="CS44" i="1"/>
  <c r="CT44" i="1"/>
  <c r="CU44" i="1"/>
  <c r="CV44" i="1"/>
  <c r="CW44" i="1"/>
  <c r="CX44" i="1"/>
  <c r="CY44" i="1"/>
  <c r="CZ44" i="1"/>
  <c r="DA44" i="1"/>
  <c r="DB44" i="1"/>
  <c r="DC44" i="1"/>
  <c r="DD44" i="1"/>
  <c r="BJ44" i="1"/>
  <c r="K44" i="1" l="1"/>
  <c r="J3" i="1"/>
  <c r="J4" i="1"/>
  <c r="J10" i="1"/>
  <c r="J11" i="1"/>
  <c r="J33" i="1"/>
  <c r="J34" i="1"/>
  <c r="J40" i="1"/>
  <c r="J41" i="1"/>
  <c r="J20" i="1"/>
  <c r="J21" i="1"/>
  <c r="J5" i="1"/>
  <c r="J6" i="1"/>
  <c r="J26" i="1"/>
  <c r="J7" i="1"/>
  <c r="J8" i="1"/>
  <c r="J9" i="1"/>
  <c r="J15" i="1"/>
  <c r="J16" i="1"/>
  <c r="J17" i="1"/>
  <c r="J19" i="1"/>
  <c r="J18" i="1"/>
  <c r="J22" i="1"/>
  <c r="J23" i="1"/>
  <c r="J36" i="1"/>
  <c r="J24" i="1"/>
  <c r="J25" i="1"/>
  <c r="J28" i="1"/>
  <c r="J29" i="1"/>
  <c r="J30" i="1"/>
  <c r="J31" i="1"/>
  <c r="J32" i="1"/>
  <c r="J35" i="1"/>
  <c r="J37" i="1"/>
  <c r="J38" i="1"/>
  <c r="J39" i="1"/>
  <c r="J42" i="1"/>
  <c r="J43" i="1"/>
  <c r="J2" i="1"/>
  <c r="G8" i="1"/>
  <c r="G7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BB44" i="1"/>
  <c r="BC44" i="1"/>
  <c r="BD44" i="1"/>
  <c r="BE44" i="1"/>
  <c r="BF44" i="1"/>
  <c r="BG44" i="1"/>
  <c r="BH44" i="1"/>
  <c r="BI44" i="1"/>
  <c r="DE44" i="1"/>
  <c r="DF44" i="1"/>
  <c r="DG44" i="1"/>
  <c r="DH44" i="1"/>
  <c r="DI44" i="1"/>
  <c r="DJ44" i="1"/>
  <c r="DK44" i="1"/>
  <c r="DL44" i="1"/>
  <c r="DM44" i="1"/>
  <c r="DN44" i="1"/>
  <c r="DO44" i="1"/>
  <c r="DP44" i="1"/>
  <c r="DQ44" i="1"/>
  <c r="DR44" i="1"/>
  <c r="DS44" i="1"/>
  <c r="DT44" i="1"/>
  <c r="DU44" i="1"/>
  <c r="DV44" i="1"/>
  <c r="DW44" i="1"/>
  <c r="DX44" i="1"/>
  <c r="DY44" i="1"/>
  <c r="DZ44" i="1"/>
  <c r="EA44" i="1"/>
  <c r="EB44" i="1"/>
  <c r="EC44" i="1"/>
  <c r="ED44" i="1"/>
  <c r="EE44" i="1"/>
  <c r="EF44" i="1"/>
  <c r="EG44" i="1"/>
  <c r="EH44" i="1"/>
  <c r="EI44" i="1"/>
  <c r="EJ44" i="1"/>
  <c r="EK44" i="1"/>
  <c r="EL44" i="1"/>
  <c r="EM44" i="1"/>
  <c r="EN44" i="1"/>
  <c r="EO44" i="1"/>
  <c r="EP44" i="1"/>
  <c r="EQ44" i="1"/>
  <c r="ER44" i="1"/>
  <c r="ES44" i="1"/>
  <c r="ET44" i="1"/>
  <c r="EU44" i="1"/>
  <c r="EV44" i="1"/>
  <c r="EW44" i="1"/>
  <c r="EX44" i="1"/>
  <c r="H3" i="1"/>
  <c r="I3" i="1" s="1"/>
  <c r="H4" i="1"/>
  <c r="I4" i="1" s="1"/>
  <c r="H10" i="1"/>
  <c r="I10" i="1" s="1"/>
  <c r="H11" i="1"/>
  <c r="I11" i="1" s="1"/>
  <c r="H33" i="1"/>
  <c r="I33" i="1" s="1"/>
  <c r="H34" i="1"/>
  <c r="I34" i="1" s="1"/>
  <c r="H40" i="1"/>
  <c r="I40" i="1" s="1"/>
  <c r="H41" i="1"/>
  <c r="I41" i="1" s="1"/>
  <c r="H20" i="1"/>
  <c r="I20" i="1" s="1"/>
  <c r="H21" i="1"/>
  <c r="I21" i="1" s="1"/>
  <c r="H5" i="1"/>
  <c r="I5" i="1" s="1"/>
  <c r="H6" i="1"/>
  <c r="I6" i="1" s="1"/>
  <c r="H26" i="1"/>
  <c r="I26" i="1" s="1"/>
  <c r="H7" i="1"/>
  <c r="H8" i="1"/>
  <c r="I8" i="1" s="1"/>
  <c r="H9" i="1"/>
  <c r="I9" i="1" s="1"/>
  <c r="H15" i="1"/>
  <c r="I15" i="1" s="1"/>
  <c r="H16" i="1"/>
  <c r="I16" i="1" s="1"/>
  <c r="H17" i="1"/>
  <c r="I17" i="1" s="1"/>
  <c r="H19" i="1"/>
  <c r="I19" i="1" s="1"/>
  <c r="H18" i="1"/>
  <c r="I18" i="1" s="1"/>
  <c r="H22" i="1"/>
  <c r="I22" i="1" s="1"/>
  <c r="H23" i="1"/>
  <c r="I23" i="1" s="1"/>
  <c r="H36" i="1"/>
  <c r="I36" i="1" s="1"/>
  <c r="H24" i="1"/>
  <c r="I24" i="1" s="1"/>
  <c r="H25" i="1"/>
  <c r="I25" i="1" s="1"/>
  <c r="H28" i="1"/>
  <c r="I28" i="1" s="1"/>
  <c r="H29" i="1"/>
  <c r="I29" i="1" s="1"/>
  <c r="H30" i="1"/>
  <c r="I30" i="1" s="1"/>
  <c r="H31" i="1"/>
  <c r="I31" i="1" s="1"/>
  <c r="H32" i="1"/>
  <c r="I32" i="1" s="1"/>
  <c r="H35" i="1"/>
  <c r="I35" i="1" s="1"/>
  <c r="H37" i="1"/>
  <c r="I37" i="1" s="1"/>
  <c r="H38" i="1"/>
  <c r="I38" i="1" s="1"/>
  <c r="H39" i="1"/>
  <c r="I39" i="1" s="1"/>
  <c r="H42" i="1"/>
  <c r="I42" i="1" s="1"/>
  <c r="H43" i="1"/>
  <c r="I43" i="1" s="1"/>
  <c r="H2" i="1"/>
  <c r="I2" i="1" s="1"/>
  <c r="I7" i="1" l="1"/>
  <c r="H44" i="1"/>
  <c r="H13" i="1" l="1"/>
  <c r="I13" i="1" s="1"/>
  <c r="J13" i="1"/>
  <c r="H12" i="1"/>
  <c r="I12" i="1" s="1"/>
  <c r="J12" i="1"/>
  <c r="J27" i="1"/>
  <c r="H27" i="1"/>
  <c r="I27" i="1" s="1"/>
  <c r="H14" i="1"/>
  <c r="I14" i="1" s="1"/>
  <c r="J14" i="1"/>
</calcChain>
</file>

<file path=xl/sharedStrings.xml><?xml version="1.0" encoding="utf-8"?>
<sst xmlns="http://schemas.openxmlformats.org/spreadsheetml/2006/main" count="2269" uniqueCount="784">
  <si>
    <t>TN391</t>
  </si>
  <si>
    <t>EN658</t>
  </si>
  <si>
    <t>Form</t>
  </si>
  <si>
    <t>Phylum</t>
  </si>
  <si>
    <t>Class</t>
  </si>
  <si>
    <t>Morphotype Name</t>
  </si>
  <si>
    <t>Potential Species</t>
  </si>
  <si>
    <t>––––––––</t>
  </si>
  <si>
    <t>AC</t>
  </si>
  <si>
    <t>Phoronida</t>
  </si>
  <si>
    <t>AJ1</t>
  </si>
  <si>
    <t>AJ_A</t>
  </si>
  <si>
    <t>AJ</t>
  </si>
  <si>
    <t>Echinodermata</t>
  </si>
  <si>
    <t>AJ_B</t>
  </si>
  <si>
    <t>AT1</t>
  </si>
  <si>
    <t>AT_A</t>
  </si>
  <si>
    <t>AT</t>
  </si>
  <si>
    <t>Hydrozoa</t>
  </si>
  <si>
    <t>AT2</t>
  </si>
  <si>
    <t>AT_B</t>
  </si>
  <si>
    <t>AU1</t>
  </si>
  <si>
    <t>AU_A</t>
  </si>
  <si>
    <t>AU</t>
  </si>
  <si>
    <t>AU2</t>
  </si>
  <si>
    <t>AU3</t>
  </si>
  <si>
    <t>AU_C</t>
  </si>
  <si>
    <t>AU4</t>
  </si>
  <si>
    <t>AU_D</t>
  </si>
  <si>
    <t>AU_F</t>
  </si>
  <si>
    <t>AU_H</t>
  </si>
  <si>
    <t>BL1</t>
  </si>
  <si>
    <t>BL4</t>
  </si>
  <si>
    <t>BL_A</t>
  </si>
  <si>
    <t>BL</t>
  </si>
  <si>
    <t>BL3</t>
  </si>
  <si>
    <t>BL_C</t>
  </si>
  <si>
    <t>BL4/BL5</t>
  </si>
  <si>
    <t>BL_D</t>
  </si>
  <si>
    <t>BV</t>
  </si>
  <si>
    <t>Mollusca</t>
  </si>
  <si>
    <t>Bivalvia</t>
  </si>
  <si>
    <t>BV2</t>
  </si>
  <si>
    <t>BV_B</t>
  </si>
  <si>
    <t>BV3</t>
  </si>
  <si>
    <t>BV4</t>
  </si>
  <si>
    <t>BV9</t>
  </si>
  <si>
    <t>BV_I</t>
  </si>
  <si>
    <t>BV10</t>
  </si>
  <si>
    <t>BV12</t>
  </si>
  <si>
    <t>BV14</t>
  </si>
  <si>
    <t>BV_N</t>
  </si>
  <si>
    <t>BV15</t>
  </si>
  <si>
    <t>BV_O</t>
  </si>
  <si>
    <t>BV16</t>
  </si>
  <si>
    <t>BV17</t>
  </si>
  <si>
    <t>BV_Q</t>
  </si>
  <si>
    <t>BV21</t>
  </si>
  <si>
    <t>BV_U</t>
  </si>
  <si>
    <t>BV23</t>
  </si>
  <si>
    <t>BV25</t>
  </si>
  <si>
    <t>BV_Y</t>
  </si>
  <si>
    <t>BV26</t>
  </si>
  <si>
    <t>BV_Z</t>
  </si>
  <si>
    <t>BP</t>
  </si>
  <si>
    <t>Asteroidea</t>
  </si>
  <si>
    <t>BP2</t>
  </si>
  <si>
    <t>BP_B</t>
  </si>
  <si>
    <t>CB1</t>
  </si>
  <si>
    <t>CB_A</t>
  </si>
  <si>
    <t>CB</t>
  </si>
  <si>
    <t>Ctenophora</t>
  </si>
  <si>
    <t>CP</t>
  </si>
  <si>
    <t>Arthropoda</t>
  </si>
  <si>
    <t>CY1</t>
  </si>
  <si>
    <t>CY</t>
  </si>
  <si>
    <t>Bryozoa</t>
  </si>
  <si>
    <t>DL1</t>
  </si>
  <si>
    <t>DL_A</t>
  </si>
  <si>
    <t>DL</t>
  </si>
  <si>
    <t>DL2</t>
  </si>
  <si>
    <t>DL_B</t>
  </si>
  <si>
    <t>DL3</t>
  </si>
  <si>
    <t>DL_C</t>
  </si>
  <si>
    <t>DL4</t>
  </si>
  <si>
    <t>DL_D</t>
  </si>
  <si>
    <t>DL_E</t>
  </si>
  <si>
    <t>EP1</t>
  </si>
  <si>
    <t>EP_A</t>
  </si>
  <si>
    <t>EP</t>
  </si>
  <si>
    <t>Cnidaria</t>
  </si>
  <si>
    <t>GV</t>
  </si>
  <si>
    <t>LG1</t>
  </si>
  <si>
    <t>LG</t>
  </si>
  <si>
    <t>Brachiopoda</t>
  </si>
  <si>
    <t>LG2</t>
  </si>
  <si>
    <t>LG_B</t>
  </si>
  <si>
    <t>MI1</t>
  </si>
  <si>
    <t>MI_A</t>
  </si>
  <si>
    <t>MI</t>
  </si>
  <si>
    <t>Annelida</t>
  </si>
  <si>
    <t>Polychaeta</t>
  </si>
  <si>
    <t>MI2</t>
  </si>
  <si>
    <t>MI_B</t>
  </si>
  <si>
    <t>ML</t>
  </si>
  <si>
    <t>Decapoda</t>
  </si>
  <si>
    <t>NE</t>
  </si>
  <si>
    <t>NP</t>
  </si>
  <si>
    <t>OJ1/OJ2</t>
  </si>
  <si>
    <t>OJ</t>
  </si>
  <si>
    <t>Ophiuroidea</t>
  </si>
  <si>
    <t>OJ3</t>
  </si>
  <si>
    <t>OJ4</t>
  </si>
  <si>
    <t>OJ_G</t>
  </si>
  <si>
    <t>OJ_H</t>
  </si>
  <si>
    <t>OP</t>
  </si>
  <si>
    <t>OP3</t>
  </si>
  <si>
    <t>OP_C</t>
  </si>
  <si>
    <t>OP10</t>
  </si>
  <si>
    <t>OP_M</t>
  </si>
  <si>
    <t>PC</t>
  </si>
  <si>
    <t>Porifera</t>
  </si>
  <si>
    <t>PG1</t>
  </si>
  <si>
    <t>PG_A</t>
  </si>
  <si>
    <t>PG/PS</t>
  </si>
  <si>
    <t>Sipuncula</t>
  </si>
  <si>
    <t>PG3</t>
  </si>
  <si>
    <t>PG_C</t>
  </si>
  <si>
    <t>PG4</t>
  </si>
  <si>
    <t>PG_D</t>
  </si>
  <si>
    <t>PG6</t>
  </si>
  <si>
    <t>PG_E</t>
  </si>
  <si>
    <t>PG10</t>
  </si>
  <si>
    <t>PS7/UK9</t>
  </si>
  <si>
    <t>PG_H</t>
  </si>
  <si>
    <t>PS1</t>
  </si>
  <si>
    <t>PG_J</t>
  </si>
  <si>
    <t>PS9</t>
  </si>
  <si>
    <t>PG_P</t>
  </si>
  <si>
    <t>PS10</t>
  </si>
  <si>
    <t>PG_Q</t>
  </si>
  <si>
    <t>PI1</t>
  </si>
  <si>
    <t>PI_A</t>
  </si>
  <si>
    <t>PI</t>
  </si>
  <si>
    <t>Nemertea</t>
  </si>
  <si>
    <t>PI_B</t>
  </si>
  <si>
    <t>PI2</t>
  </si>
  <si>
    <t>PI_C</t>
  </si>
  <si>
    <t>PI3</t>
  </si>
  <si>
    <t>PI_D</t>
  </si>
  <si>
    <t>PL</t>
  </si>
  <si>
    <t>PU1</t>
  </si>
  <si>
    <t>PU</t>
  </si>
  <si>
    <t>PU2</t>
  </si>
  <si>
    <t>PU_B</t>
  </si>
  <si>
    <t>PU3</t>
  </si>
  <si>
    <t>PU_C</t>
  </si>
  <si>
    <t>PU4</t>
  </si>
  <si>
    <t>PU5</t>
  </si>
  <si>
    <t>PU9</t>
  </si>
  <si>
    <t>PU_I</t>
  </si>
  <si>
    <t>PU_J</t>
  </si>
  <si>
    <t>PU_L</t>
  </si>
  <si>
    <t>PU_M</t>
  </si>
  <si>
    <t>PU_N</t>
  </si>
  <si>
    <t>SQ1</t>
  </si>
  <si>
    <t>SQ_A</t>
  </si>
  <si>
    <t>SQ</t>
  </si>
  <si>
    <t>Cephalopoda</t>
  </si>
  <si>
    <t>ST</t>
  </si>
  <si>
    <t>ST3</t>
  </si>
  <si>
    <t>ST_C</t>
  </si>
  <si>
    <t>TO1</t>
  </si>
  <si>
    <t>TO_A</t>
  </si>
  <si>
    <t>TO</t>
  </si>
  <si>
    <t>Hemichordata</t>
  </si>
  <si>
    <t>Enteropneusta</t>
  </si>
  <si>
    <t>TO2</t>
  </si>
  <si>
    <t>TO_B</t>
  </si>
  <si>
    <t>TO_C</t>
  </si>
  <si>
    <t>TO_D</t>
  </si>
  <si>
    <t>TO3</t>
  </si>
  <si>
    <t>TO_E</t>
  </si>
  <si>
    <t>TO4</t>
  </si>
  <si>
    <t>TO_F</t>
  </si>
  <si>
    <t>TP</t>
  </si>
  <si>
    <t>Annelida / Mollusca</t>
  </si>
  <si>
    <t>Cruise</t>
  </si>
  <si>
    <t>Site</t>
  </si>
  <si>
    <t>Dive # / Code</t>
  </si>
  <si>
    <t>Method</t>
  </si>
  <si>
    <t>Depth (meters, mab= meters above bottom)</t>
  </si>
  <si>
    <t>Depth Classification</t>
  </si>
  <si>
    <t>Total Larva Collected</t>
  </si>
  <si>
    <t>BV_AI</t>
  </si>
  <si>
    <t>Brine Pool</t>
  </si>
  <si>
    <t>Bush Hill</t>
  </si>
  <si>
    <t>Mississippi Canyon</t>
  </si>
  <si>
    <t>Blake Ridge</t>
  </si>
  <si>
    <t>Baltimore Canyon</t>
  </si>
  <si>
    <t>Chincoteague</t>
  </si>
  <si>
    <t>HN0</t>
  </si>
  <si>
    <t>Hand Net</t>
  </si>
  <si>
    <t>Surface</t>
  </si>
  <si>
    <t>HN200</t>
  </si>
  <si>
    <t>0-200</t>
  </si>
  <si>
    <t>Upper Water Column</t>
  </si>
  <si>
    <t>HN200B</t>
  </si>
  <si>
    <t>BR200</t>
  </si>
  <si>
    <t>S569P</t>
  </si>
  <si>
    <t>Sentry</t>
  </si>
  <si>
    <t>5mab</t>
  </si>
  <si>
    <t>S569S</t>
  </si>
  <si>
    <t>80mab</t>
  </si>
  <si>
    <t>Lower Water Column</t>
  </si>
  <si>
    <t>BR200B</t>
  </si>
  <si>
    <t>S570S</t>
  </si>
  <si>
    <t>5-195mab</t>
  </si>
  <si>
    <t>Florida Keys</t>
  </si>
  <si>
    <t>FK200</t>
  </si>
  <si>
    <t>FK200B</t>
  </si>
  <si>
    <t>S571P</t>
  </si>
  <si>
    <t>S571S</t>
  </si>
  <si>
    <t>MC200</t>
  </si>
  <si>
    <t>MC200B</t>
  </si>
  <si>
    <t>BP200</t>
  </si>
  <si>
    <t>S572P</t>
  </si>
  <si>
    <t>S572S</t>
  </si>
  <si>
    <t>BP200B</t>
  </si>
  <si>
    <t>BH200B</t>
  </si>
  <si>
    <t>BH200C</t>
  </si>
  <si>
    <t>S583P</t>
  </si>
  <si>
    <t>10mab (420)</t>
  </si>
  <si>
    <t>S583S</t>
  </si>
  <si>
    <t>S584P</t>
  </si>
  <si>
    <t>5mab (425)</t>
  </si>
  <si>
    <t>S584S</t>
  </si>
  <si>
    <t>S585P</t>
  </si>
  <si>
    <t>5mab (380)</t>
  </si>
  <si>
    <t>S586P</t>
  </si>
  <si>
    <t>5mab (995)</t>
  </si>
  <si>
    <t>S587P</t>
  </si>
  <si>
    <t>5mab (2160)</t>
  </si>
  <si>
    <t>S588P</t>
  </si>
  <si>
    <t>5mab (2163)</t>
  </si>
  <si>
    <t>S588S</t>
  </si>
  <si>
    <t>HN200FK</t>
  </si>
  <si>
    <t>Florida Escarpment</t>
  </si>
  <si>
    <t>S589P</t>
  </si>
  <si>
    <t>5mab (3300)</t>
  </si>
  <si>
    <t>S589S</t>
  </si>
  <si>
    <t>S590S</t>
  </si>
  <si>
    <t>Green Canyon 234</t>
  </si>
  <si>
    <t>S591P</t>
  </si>
  <si>
    <t>5mab (500)</t>
  </si>
  <si>
    <t>S591S</t>
  </si>
  <si>
    <t>S592P</t>
  </si>
  <si>
    <t>S592S</t>
  </si>
  <si>
    <t>S593P</t>
  </si>
  <si>
    <t>S593S</t>
  </si>
  <si>
    <t>S594P</t>
  </si>
  <si>
    <t>S594S</t>
  </si>
  <si>
    <t>S595P</t>
  </si>
  <si>
    <t>S595S</t>
  </si>
  <si>
    <t>UJ1</t>
  </si>
  <si>
    <t>UJ_B</t>
  </si>
  <si>
    <t>UJ</t>
  </si>
  <si>
    <t>UK</t>
  </si>
  <si>
    <t>ZE_A</t>
  </si>
  <si>
    <t>ZE1</t>
  </si>
  <si>
    <t>ZE</t>
  </si>
  <si>
    <t>ZO</t>
  </si>
  <si>
    <t>BV_AO</t>
  </si>
  <si>
    <t>CE</t>
  </si>
  <si>
    <t>BV_AT</t>
  </si>
  <si>
    <t>S587S</t>
  </si>
  <si>
    <t>UJ_A</t>
  </si>
  <si>
    <t>Total</t>
  </si>
  <si>
    <t>Demersal</t>
  </si>
  <si>
    <t>Mid Water Column</t>
  </si>
  <si>
    <t>Thermocline</t>
  </si>
  <si>
    <t>Final Morphotype</t>
  </si>
  <si>
    <t>AC_01</t>
  </si>
  <si>
    <t>AJ_01</t>
  </si>
  <si>
    <t>AT_01</t>
  </si>
  <si>
    <t>BL_01</t>
  </si>
  <si>
    <t>AT_02</t>
  </si>
  <si>
    <t>BL_02</t>
  </si>
  <si>
    <t>BL_03</t>
  </si>
  <si>
    <t>AJ_02</t>
  </si>
  <si>
    <t>BL_04</t>
  </si>
  <si>
    <t>BL_05</t>
  </si>
  <si>
    <t>BV_00</t>
  </si>
  <si>
    <t>BV_01</t>
  </si>
  <si>
    <t>BV_02</t>
  </si>
  <si>
    <t>BV_03</t>
  </si>
  <si>
    <t>BV_04</t>
  </si>
  <si>
    <t>BV_05</t>
  </si>
  <si>
    <t>BV_06</t>
  </si>
  <si>
    <t>BV_07</t>
  </si>
  <si>
    <t>BV_08</t>
  </si>
  <si>
    <t>BV_09</t>
  </si>
  <si>
    <t>BV_10</t>
  </si>
  <si>
    <t>BV_11</t>
  </si>
  <si>
    <t>BV_12</t>
  </si>
  <si>
    <t>BV_13</t>
  </si>
  <si>
    <t>BV_14</t>
  </si>
  <si>
    <t>BV_15</t>
  </si>
  <si>
    <t>BV_16</t>
  </si>
  <si>
    <t>BV_17</t>
  </si>
  <si>
    <t>BV_18</t>
  </si>
  <si>
    <t>BV_19</t>
  </si>
  <si>
    <t>BV_20</t>
  </si>
  <si>
    <t>BP_01</t>
  </si>
  <si>
    <t>CB_01</t>
  </si>
  <si>
    <t>CE_01</t>
  </si>
  <si>
    <t>BP_02</t>
  </si>
  <si>
    <t>CY_00</t>
  </si>
  <si>
    <t>DL_01</t>
  </si>
  <si>
    <t>EP_01</t>
  </si>
  <si>
    <t>LG_01</t>
  </si>
  <si>
    <t>MI_01</t>
  </si>
  <si>
    <t>DL_02</t>
  </si>
  <si>
    <t>DL_03</t>
  </si>
  <si>
    <t>DL_04</t>
  </si>
  <si>
    <t>DL_05</t>
  </si>
  <si>
    <t>GV_00</t>
  </si>
  <si>
    <t>ML_00</t>
  </si>
  <si>
    <t>LG_02</t>
  </si>
  <si>
    <t>NP_01</t>
  </si>
  <si>
    <t>MI_02</t>
  </si>
  <si>
    <t>NE_00</t>
  </si>
  <si>
    <t>NP_00</t>
  </si>
  <si>
    <t>NP_02</t>
  </si>
  <si>
    <t>OJ_01</t>
  </si>
  <si>
    <t>OJ_02</t>
  </si>
  <si>
    <t>OJ_03</t>
  </si>
  <si>
    <t>OJ_04</t>
  </si>
  <si>
    <t>UJ_00</t>
  </si>
  <si>
    <t>ZO_00</t>
  </si>
  <si>
    <t>UJ_01</t>
  </si>
  <si>
    <t>ZE_01</t>
  </si>
  <si>
    <t>UJ_02</t>
  </si>
  <si>
    <t>UJ_03</t>
  </si>
  <si>
    <t>TP_00</t>
  </si>
  <si>
    <t>PG_01</t>
  </si>
  <si>
    <t>PG_02</t>
  </si>
  <si>
    <t>PG_03</t>
  </si>
  <si>
    <t>PG_04</t>
  </si>
  <si>
    <t>PG_05</t>
  </si>
  <si>
    <t>PG_06</t>
  </si>
  <si>
    <t>PG_07</t>
  </si>
  <si>
    <t>PG_08</t>
  </si>
  <si>
    <t>PG_09</t>
  </si>
  <si>
    <t>PG_10</t>
  </si>
  <si>
    <t>PI_01</t>
  </si>
  <si>
    <t>PL_01</t>
  </si>
  <si>
    <t>PI_02</t>
  </si>
  <si>
    <t>PI_03</t>
  </si>
  <si>
    <t>PI_04</t>
  </si>
  <si>
    <t>PU_01</t>
  </si>
  <si>
    <t>PU_02</t>
  </si>
  <si>
    <t>PU_03</t>
  </si>
  <si>
    <t>PU_04</t>
  </si>
  <si>
    <t>PU_05</t>
  </si>
  <si>
    <t>PU_06</t>
  </si>
  <si>
    <t>PU_07</t>
  </si>
  <si>
    <t>PU_08</t>
  </si>
  <si>
    <t>SQ_01</t>
  </si>
  <si>
    <t>ST_01</t>
  </si>
  <si>
    <t>TO_01</t>
  </si>
  <si>
    <t>ST_02</t>
  </si>
  <si>
    <t>TO_02</t>
  </si>
  <si>
    <t>TO_03</t>
  </si>
  <si>
    <t>TO_04</t>
  </si>
  <si>
    <t>TO_05</t>
  </si>
  <si>
    <t>TO_06</t>
  </si>
  <si>
    <t>Actinotroph 01</t>
  </si>
  <si>
    <t>Asteroid Juvenile 01</t>
  </si>
  <si>
    <t>Asteroid Juvenile 02</t>
  </si>
  <si>
    <t>Actinula 01</t>
  </si>
  <si>
    <t>Actinula 02</t>
  </si>
  <si>
    <t>Auricularia 01</t>
  </si>
  <si>
    <t>Auricularia 02</t>
  </si>
  <si>
    <t>Auricularia 03</t>
  </si>
  <si>
    <t>Auricularia 04</t>
  </si>
  <si>
    <t>Auricularia 05</t>
  </si>
  <si>
    <t>Auricularia 06</t>
  </si>
  <si>
    <t>Brachiolaria 01</t>
  </si>
  <si>
    <t>Brachiolaria 02</t>
  </si>
  <si>
    <t>Brachiolaria 03</t>
  </si>
  <si>
    <t>Brachiolaria 04</t>
  </si>
  <si>
    <t>Brachiolaria 05</t>
  </si>
  <si>
    <t>Bivalve Veliger 01</t>
  </si>
  <si>
    <t>Bivalve Veliger 02</t>
  </si>
  <si>
    <t>Bivalve Veliger 03</t>
  </si>
  <si>
    <t>Bivalve Veliger 04</t>
  </si>
  <si>
    <t>Bivalve Veliger 05</t>
  </si>
  <si>
    <t>Bivalve Veliger 06</t>
  </si>
  <si>
    <t>Bivalve Veliger 07</t>
  </si>
  <si>
    <t>Bivalve Veliger 08</t>
  </si>
  <si>
    <t>Bivalve Veliger 09</t>
  </si>
  <si>
    <t>Bivalve Veliger 10</t>
  </si>
  <si>
    <t>Bivalve Veliger 11</t>
  </si>
  <si>
    <t>Bivalve Veliger 12</t>
  </si>
  <si>
    <t>Bivalve Veliger 13</t>
  </si>
  <si>
    <t>Bivalve Veliger 14</t>
  </si>
  <si>
    <t>Bivalve Veliger 15</t>
  </si>
  <si>
    <t>Bivalve Veliger 16</t>
  </si>
  <si>
    <t>Bivalve Veliger 17</t>
  </si>
  <si>
    <t>Bivalve Veliger 18</t>
  </si>
  <si>
    <t>Bivalve Veliger 19</t>
  </si>
  <si>
    <t>Bipinnaria 01</t>
  </si>
  <si>
    <t>Bipinnaria 02</t>
  </si>
  <si>
    <t>Cydippid 01</t>
  </si>
  <si>
    <t>Doliolaria 01</t>
  </si>
  <si>
    <t>Doliolaria 02</t>
  </si>
  <si>
    <t>Doliolaria 03</t>
  </si>
  <si>
    <t>Doliolaria 04</t>
  </si>
  <si>
    <t>Doliolaria 05</t>
  </si>
  <si>
    <t>Ephyra 01</t>
  </si>
  <si>
    <t>Lingula 01</t>
  </si>
  <si>
    <t>Lingula 02</t>
  </si>
  <si>
    <t>Mitraria 01</t>
  </si>
  <si>
    <t>Mitraria 02</t>
  </si>
  <si>
    <t>Ophiuroid Juvenile 01</t>
  </si>
  <si>
    <t>Ophiuroid Juvenile 02</t>
  </si>
  <si>
    <t>Ophiuroid Juvenile 03</t>
  </si>
  <si>
    <t>Ophiuroid Juvenile 04</t>
  </si>
  <si>
    <t>Ophiopluteus 01</t>
  </si>
  <si>
    <t>OP_01</t>
  </si>
  <si>
    <t>OP_02</t>
  </si>
  <si>
    <t>OP_03</t>
  </si>
  <si>
    <t>OP_04</t>
  </si>
  <si>
    <t>OP_05</t>
  </si>
  <si>
    <t>OP_06</t>
  </si>
  <si>
    <t>OP_07</t>
  </si>
  <si>
    <t>Ophiopluteus 02</t>
  </si>
  <si>
    <t>Ophiopluteus 03</t>
  </si>
  <si>
    <t>Ophiopluteus 04</t>
  </si>
  <si>
    <t>Ophiopluteus 05</t>
  </si>
  <si>
    <t>Ophiopluteus 06</t>
  </si>
  <si>
    <t>Ophiopluteus 07</t>
  </si>
  <si>
    <t>Pelagosphera 01</t>
  </si>
  <si>
    <t>Pelagosphera 02</t>
  </si>
  <si>
    <t>Pelagosphera 03</t>
  </si>
  <si>
    <t>Pelagosphera 04</t>
  </si>
  <si>
    <t>Pelagosphera 05</t>
  </si>
  <si>
    <t>Pelagosphera 06</t>
  </si>
  <si>
    <t>Pelagosphera 07</t>
  </si>
  <si>
    <t>Pelagosphera 08</t>
  </si>
  <si>
    <t>Pelagosphera 09</t>
  </si>
  <si>
    <t>Pelagosphera 10</t>
  </si>
  <si>
    <t>Pilidium 01</t>
  </si>
  <si>
    <t>Pilidium 02</t>
  </si>
  <si>
    <t>Pilidium 03</t>
  </si>
  <si>
    <t>Pilidium 04</t>
  </si>
  <si>
    <t>Pluteus 01</t>
  </si>
  <si>
    <t>Pluteus 02</t>
  </si>
  <si>
    <t>Pluteus 03</t>
  </si>
  <si>
    <t>Pluteus 04</t>
  </si>
  <si>
    <t>Pluteus 05</t>
  </si>
  <si>
    <t>Pluteus 06</t>
  </si>
  <si>
    <t>Pluteus 07</t>
  </si>
  <si>
    <t>Pluteus 08</t>
  </si>
  <si>
    <t>Squid Paralarva 01</t>
  </si>
  <si>
    <t>Setiger 01</t>
  </si>
  <si>
    <t>Setiger 02</t>
  </si>
  <si>
    <t>Tornaria 01</t>
  </si>
  <si>
    <t>Tornaria 02</t>
  </si>
  <si>
    <t>Tornaria 03</t>
  </si>
  <si>
    <t>Tornaria 04</t>
  </si>
  <si>
    <t>Tornaria 05</t>
  </si>
  <si>
    <t>Tornaria 06</t>
  </si>
  <si>
    <t>Urchin Juvenile 01</t>
  </si>
  <si>
    <t>Urchin Juvenile 02</t>
  </si>
  <si>
    <t>Urchin Juvenile 03</t>
  </si>
  <si>
    <t>Zooanthid</t>
  </si>
  <si>
    <t>Zoanthella 01</t>
  </si>
  <si>
    <t>Echinoidea</t>
  </si>
  <si>
    <t>CE_B</t>
  </si>
  <si>
    <t>CE_A</t>
  </si>
  <si>
    <t>CE_02</t>
  </si>
  <si>
    <t>Cerinula 01</t>
  </si>
  <si>
    <t>Cerinula 02</t>
  </si>
  <si>
    <t>CE1</t>
  </si>
  <si>
    <t>CE2</t>
  </si>
  <si>
    <t>Universal Morphotype</t>
  </si>
  <si>
    <t>BV_A/BV_E/BV_G/BV_K/BV_P/BV_R</t>
  </si>
  <si>
    <t>BV1/BV5/BV7/BV11/BV16/BV18</t>
  </si>
  <si>
    <t>BV_C/BV_F/BV_V/BV_X</t>
  </si>
  <si>
    <t>BV_D/BV_H/BV_M/BV_S/BV_AK/BV_AS</t>
  </si>
  <si>
    <t>BV4/BV_8/BV_13/BV_19</t>
  </si>
  <si>
    <t>BV12/BV20</t>
  </si>
  <si>
    <t>BV_J/BV_T/BV_AA/BV_AE/BV_AR</t>
  </si>
  <si>
    <t>BV10/BV20</t>
  </si>
  <si>
    <t>BV1/BV6/BV19</t>
  </si>
  <si>
    <t>BV_W/BV_AB/BV_AL</t>
  </si>
  <si>
    <t>BV2/BV13</t>
  </si>
  <si>
    <t>BV_AG/BV_AM</t>
  </si>
  <si>
    <t>BV8/BV14</t>
  </si>
  <si>
    <t>BV_AJ/BV_AP/BV_AQ</t>
  </si>
  <si>
    <t>BV11/BV17/BV18</t>
  </si>
  <si>
    <t>BV_L/BV_AN</t>
  </si>
  <si>
    <t>BV_AC/BV_AD/BV_AF/BV_AH</t>
  </si>
  <si>
    <t>BV3/BV5/BV7/BV9</t>
  </si>
  <si>
    <t>LG_A/LG_C</t>
  </si>
  <si>
    <t>LG1/LG3</t>
  </si>
  <si>
    <t>AU_B/AU_E</t>
  </si>
  <si>
    <t>AU_01</t>
  </si>
  <si>
    <t>AU_02</t>
  </si>
  <si>
    <t>AU_03</t>
  </si>
  <si>
    <t>AU_04</t>
  </si>
  <si>
    <t>AU_05</t>
  </si>
  <si>
    <t>AU_06</t>
  </si>
  <si>
    <t>AU_G/AU_J/AU_K</t>
  </si>
  <si>
    <t>AU3/AU6/AU7</t>
  </si>
  <si>
    <t>BP_A/BP_C</t>
  </si>
  <si>
    <t>BP1/BP3/BP4</t>
  </si>
  <si>
    <t>BL_B/BL_E/BL_G</t>
  </si>
  <si>
    <t>BL2/BL6</t>
  </si>
  <si>
    <t>BL2/AU5</t>
  </si>
  <si>
    <t>BL_F/AU_I</t>
  </si>
  <si>
    <t>OP_A/OP_B</t>
  </si>
  <si>
    <t>OP1/OP2</t>
  </si>
  <si>
    <t>OP_D/OP_G/OP_J/PU_D</t>
  </si>
  <si>
    <t>OP4/PU4</t>
  </si>
  <si>
    <t>OP4/OP7</t>
  </si>
  <si>
    <t>OP_K/OP_L</t>
  </si>
  <si>
    <t>OP8/OP9</t>
  </si>
  <si>
    <t>OP_H/OP_M/PU_A/PU_E</t>
  </si>
  <si>
    <t>OP5/OP10</t>
  </si>
  <si>
    <t>PU1/PU5</t>
  </si>
  <si>
    <t>OJ_A/OJ_C/OJ_D/OJ_E</t>
  </si>
  <si>
    <t>OJ1/OJ3/OJ4/OJ5</t>
  </si>
  <si>
    <t>OJ_B/OJ_F</t>
  </si>
  <si>
    <t>OJ2/OJ6</t>
  </si>
  <si>
    <t>PU_F/PU_G/PU_H</t>
  </si>
  <si>
    <t>PU6/PU7/PU8</t>
  </si>
  <si>
    <t>OP_E/OP_F/OP_I/PU_K</t>
  </si>
  <si>
    <t>OP2/OP3/OP6/PU2</t>
  </si>
  <si>
    <t>UJ_C/UJ_D</t>
  </si>
  <si>
    <t>UJ2/UJ3</t>
  </si>
  <si>
    <t>PG_F/PG_G</t>
  </si>
  <si>
    <t>PG7/PG8</t>
  </si>
  <si>
    <t>PG_B/PG_I/PG_K/PG_L/PG_M/PG_R</t>
  </si>
  <si>
    <t>PG2/PG5/ PG9/PG11</t>
  </si>
  <si>
    <t>PS2/PS3/PS3/PS5/PS11</t>
  </si>
  <si>
    <t>PG_N/PG_O</t>
  </si>
  <si>
    <t>PS6/PS8</t>
  </si>
  <si>
    <t>ST_A/ST_B</t>
  </si>
  <si>
    <t>ST1/ST2</t>
  </si>
  <si>
    <t>AC_A/AC_B/AT_C/AT_D</t>
  </si>
  <si>
    <t>AC1/AC2</t>
  </si>
  <si>
    <t>AT1/AT2</t>
  </si>
  <si>
    <t>CP1/CP2</t>
  </si>
  <si>
    <t>CP_A/CP_B</t>
  </si>
  <si>
    <t>CP_00</t>
  </si>
  <si>
    <t>Cyprid 00</t>
  </si>
  <si>
    <t>CY/CY_A/CY_B/CY_C/CY_D/CY_E/CY_F/CY_G/CY_H/CY_I</t>
  </si>
  <si>
    <t>CY1/CY2/CY3/CY4/CY5/CY6/CY7/CY8/CY9</t>
  </si>
  <si>
    <t>Cyphonautes 00</t>
  </si>
  <si>
    <t>ML1/ML2/ML3</t>
  </si>
  <si>
    <t>ML/ML_A/ML_B/ML_C</t>
  </si>
  <si>
    <t>Megalopa 00</t>
  </si>
  <si>
    <t>Nectochaete 00</t>
  </si>
  <si>
    <t>Gastropod Veliger 00</t>
  </si>
  <si>
    <t>Nauplius 01 (Barnacle)</t>
  </si>
  <si>
    <t>Nauplius 02 (Copepod)</t>
  </si>
  <si>
    <t>NP_E/NP_??</t>
  </si>
  <si>
    <t>NP2/NP4</t>
  </si>
  <si>
    <t>NPA/NP_B/NP_C/NP_D/NP_F/NP_G</t>
  </si>
  <si>
    <t>NP1/NP2/NP3</t>
  </si>
  <si>
    <t>NP1/NP3/NP5/NP6</t>
  </si>
  <si>
    <t>Nauplius 00</t>
  </si>
  <si>
    <t>PC_A/PC_B/PC_C/PC_D/PC_E</t>
  </si>
  <si>
    <t>PC1/PC2</t>
  </si>
  <si>
    <t>PC1/PC2/PC3</t>
  </si>
  <si>
    <t>PC_00</t>
  </si>
  <si>
    <t>Parenchymula 00</t>
  </si>
  <si>
    <t>Bivalve Veliger 00</t>
  </si>
  <si>
    <t>Bivalve Veliger 20 (Bathymodiolus)</t>
  </si>
  <si>
    <t>BV6/BV22/BV24</t>
  </si>
  <si>
    <t>PL_A/PL_B/PL_C/PL_D/PL_E/PL_F/PL_G/PL_H/PL_I/PL_J/PL_K/PF_A</t>
  </si>
  <si>
    <t>PL1/PL2/PL3/PL4/PL5</t>
  </si>
  <si>
    <t>PF1/PL1/PL1/PL3/PL4/PL5/PL6</t>
  </si>
  <si>
    <t>Planula 00</t>
  </si>
  <si>
    <t>ZO1/ZO2</t>
  </si>
  <si>
    <t>ZO/ZO_A/ZO_B</t>
  </si>
  <si>
    <t>Zoea 00</t>
  </si>
  <si>
    <t>Echiura 01</t>
  </si>
  <si>
    <t>EC</t>
  </si>
  <si>
    <t>EC_01</t>
  </si>
  <si>
    <t>Doliolaria 06</t>
  </si>
  <si>
    <t>DL_06</t>
  </si>
  <si>
    <t>Trocophore 00</t>
  </si>
  <si>
    <t>Urchin Juvenile 00</t>
  </si>
  <si>
    <t>TP1</t>
  </si>
  <si>
    <t>TP_A</t>
  </si>
  <si>
    <t>TP3</t>
  </si>
  <si>
    <t>TP_01</t>
  </si>
  <si>
    <t>Trocophore 01</t>
  </si>
  <si>
    <t>PL_00</t>
  </si>
  <si>
    <t>UK_00</t>
  </si>
  <si>
    <t>Unknown</t>
  </si>
  <si>
    <t>Volume Sampled (L)</t>
  </si>
  <si>
    <t>Larval Density (#/L)</t>
  </si>
  <si>
    <t># of Morphotypes</t>
  </si>
  <si>
    <t>GV_01</t>
  </si>
  <si>
    <t>GV_02</t>
  </si>
  <si>
    <t>GV_03</t>
  </si>
  <si>
    <t>GV_04</t>
  </si>
  <si>
    <t>GV_05</t>
  </si>
  <si>
    <t>GV_06</t>
  </si>
  <si>
    <t>GV_07</t>
  </si>
  <si>
    <t>GV_08</t>
  </si>
  <si>
    <t>GV_09</t>
  </si>
  <si>
    <t>GV_10</t>
  </si>
  <si>
    <t>GV_11</t>
  </si>
  <si>
    <t>GV_12</t>
  </si>
  <si>
    <t>GV_13</t>
  </si>
  <si>
    <t>GV_14</t>
  </si>
  <si>
    <t>GV_15</t>
  </si>
  <si>
    <t>GV_16</t>
  </si>
  <si>
    <t>GV_17</t>
  </si>
  <si>
    <t>GV_18</t>
  </si>
  <si>
    <t>GV_19</t>
  </si>
  <si>
    <t>GV_20</t>
  </si>
  <si>
    <t>GV_21</t>
  </si>
  <si>
    <t>GV_22</t>
  </si>
  <si>
    <t>GV_23</t>
  </si>
  <si>
    <t>GV_24</t>
  </si>
  <si>
    <t>GV_25</t>
  </si>
  <si>
    <t>GV1</t>
  </si>
  <si>
    <t>GV2</t>
  </si>
  <si>
    <t>GV3</t>
  </si>
  <si>
    <t>GV4</t>
  </si>
  <si>
    <t>GV6</t>
  </si>
  <si>
    <t>GV8</t>
  </si>
  <si>
    <t>GV5/GV9</t>
  </si>
  <si>
    <t>GV7/GV17</t>
  </si>
  <si>
    <t>GV10</t>
  </si>
  <si>
    <t>GV11</t>
  </si>
  <si>
    <t>GV12</t>
  </si>
  <si>
    <t>GV13</t>
  </si>
  <si>
    <t>GV14/GV15</t>
  </si>
  <si>
    <t>GV16</t>
  </si>
  <si>
    <t>GV19</t>
  </si>
  <si>
    <t>GV20</t>
  </si>
  <si>
    <t>GV21</t>
  </si>
  <si>
    <t>GV22</t>
  </si>
  <si>
    <t>GV23</t>
  </si>
  <si>
    <t>GV24/GV29</t>
  </si>
  <si>
    <t>GV25</t>
  </si>
  <si>
    <t>GV26</t>
  </si>
  <si>
    <t>GV27</t>
  </si>
  <si>
    <t>GV28</t>
  </si>
  <si>
    <t>GV30</t>
  </si>
  <si>
    <t>GV34</t>
  </si>
  <si>
    <t>GV35</t>
  </si>
  <si>
    <t>N/A</t>
  </si>
  <si>
    <t>GV_26</t>
  </si>
  <si>
    <t>GV_27</t>
  </si>
  <si>
    <t>GV_28</t>
  </si>
  <si>
    <t>GV_29</t>
  </si>
  <si>
    <t>Gastropod Veliger 01</t>
  </si>
  <si>
    <t>Gastropod Veliger 02</t>
  </si>
  <si>
    <t>Gastropod Veliger 03</t>
  </si>
  <si>
    <t>Gastropod Veliger 04</t>
  </si>
  <si>
    <t>Gastropod Veliger 05</t>
  </si>
  <si>
    <t>Gastropod Veliger 06</t>
  </si>
  <si>
    <t>Gastropod Veliger 07</t>
  </si>
  <si>
    <t>Gastropod Veliger 08</t>
  </si>
  <si>
    <t>Gastropod Veliger 09</t>
  </si>
  <si>
    <t>Gastropod Veliger 10</t>
  </si>
  <si>
    <t>Gastropod Veliger 11</t>
  </si>
  <si>
    <t>Gastropod Veliger 12</t>
  </si>
  <si>
    <t>Gastropod Veliger 13</t>
  </si>
  <si>
    <t>Gastropod Veliger 14</t>
  </si>
  <si>
    <t>Gastropod Veliger 15</t>
  </si>
  <si>
    <t>Gastropod Veliger 16</t>
  </si>
  <si>
    <t>Gastropod Veliger 17</t>
  </si>
  <si>
    <t>Gastropod Veliger 18</t>
  </si>
  <si>
    <t>Gastropod Veliger 19</t>
  </si>
  <si>
    <t>Gastropod Veliger 20</t>
  </si>
  <si>
    <t>Gastropod Veliger 21</t>
  </si>
  <si>
    <t>Gastropod Veliger 22</t>
  </si>
  <si>
    <t>Gastropod Veliger 23</t>
  </si>
  <si>
    <t>Gastropod Veliger 24</t>
  </si>
  <si>
    <t>Gastropod Veliger 25</t>
  </si>
  <si>
    <t>Gastropod Veliger 26</t>
  </si>
  <si>
    <t>Gastropod Veliger 27</t>
  </si>
  <si>
    <t>Gastropod Veliger 28</t>
  </si>
  <si>
    <t>Gastropod Veliger 29</t>
  </si>
  <si>
    <t>Gastropoda</t>
  </si>
  <si>
    <t>Lower WC</t>
  </si>
  <si>
    <t>Mid WC</t>
  </si>
  <si>
    <t>Normalized Total</t>
  </si>
  <si>
    <t>(divided by # dives)</t>
  </si>
  <si>
    <t>Avg Volume Sampled</t>
  </si>
  <si>
    <t>Avg #Larva Collected</t>
  </si>
  <si>
    <t>Avg Larval Density</t>
  </si>
  <si>
    <t>Avg. Larvae Collected</t>
  </si>
  <si>
    <t>Avg. Volume Sampled (L)</t>
  </si>
  <si>
    <t>Avg. Larval Density (#/L)</t>
  </si>
  <si>
    <t>Volume STDev</t>
  </si>
  <si>
    <t>Larvae STDev</t>
  </si>
  <si>
    <t>Density STDev</t>
  </si>
  <si>
    <t>Number of Dives</t>
  </si>
  <si>
    <t>Sample Site</t>
  </si>
  <si>
    <t>S583P,  S584P, S585P</t>
  </si>
  <si>
    <t>Sentru</t>
  </si>
  <si>
    <t>10mab (420), 5mab (425), 5mab(380)</t>
  </si>
  <si>
    <t>S587P, S588P</t>
  </si>
  <si>
    <t>5mab (2160, 2163)</t>
  </si>
  <si>
    <t>S587S, S588S</t>
  </si>
  <si>
    <t>TN391/EN658</t>
  </si>
  <si>
    <t>S572S, S592P, S593P</t>
  </si>
  <si>
    <t>Sentry Dive</t>
  </si>
  <si>
    <t>Volume Collected</t>
  </si>
  <si>
    <t xml:space="preserve">Duration </t>
  </si>
  <si>
    <t>Average Flow Rate (L/min)</t>
  </si>
  <si>
    <t>Dive</t>
  </si>
  <si>
    <t># Morphotypes</t>
  </si>
  <si>
    <t>Larval Types Present</t>
  </si>
  <si>
    <t>DL/NE/NP/TP/ZO</t>
  </si>
  <si>
    <t>BV/GV/NE/OJ/PL</t>
  </si>
  <si>
    <t>BV/DL/GV/LG/TP</t>
  </si>
  <si>
    <t>AT/BL/BV/CY/GV/NE</t>
  </si>
  <si>
    <t>BV/CY/GV/ML/NE/ZO</t>
  </si>
  <si>
    <t>BV/GV/NE/OP</t>
  </si>
  <si>
    <t>AT/BL/BV/GV/LG/NE/OJ/TP</t>
  </si>
  <si>
    <t>BV/CY/NE/NP</t>
  </si>
  <si>
    <t>BV/CY/GV/MI/NE/TP</t>
  </si>
  <si>
    <t>BV/GV/PC/PG/PL/TP/ZO</t>
  </si>
  <si>
    <t>BV/GV/NP/PC/PG/TP/ZO</t>
  </si>
  <si>
    <t>BV/CY/PC/PL/TP/ZO</t>
  </si>
  <si>
    <t>BP/BV/GV/NE/NP/OJ/TP</t>
  </si>
  <si>
    <t>BV/GV/LG/MI/NE/NP/PC/PG/ST/TP</t>
  </si>
  <si>
    <t>CY/GV/NE/PL/TP</t>
  </si>
  <si>
    <t>AT/BV/CY/GV/NE/OK/PC/PL/TP</t>
  </si>
  <si>
    <t>AT/BV/CY/GV/MI/NE/OJ/OP/PL</t>
  </si>
  <si>
    <t>BV/CY/GV/NE</t>
  </si>
  <si>
    <t>BL/BV/CY/GV/LG/NE/TP</t>
  </si>
  <si>
    <t>AT/GV/NE/TP</t>
  </si>
  <si>
    <t>BV/GV/MI/NE/PG/TP</t>
  </si>
  <si>
    <t>AT/BV/CY/GV/PG/TP</t>
  </si>
  <si>
    <t>BV/CY/MI/PG/PI/PL</t>
  </si>
  <si>
    <t>BL/BV/CY/DL/GV/NE/OJ</t>
  </si>
  <si>
    <t>BV/GV/ML/PC/PG/PL/TP/ZO</t>
  </si>
  <si>
    <t>Actinotroph</t>
  </si>
  <si>
    <t>Asteroid Juvenile</t>
  </si>
  <si>
    <t>Actinula</t>
  </si>
  <si>
    <t>Auricularia</t>
  </si>
  <si>
    <t>Brachiolaria</t>
  </si>
  <si>
    <t>Bipinnaria</t>
  </si>
  <si>
    <t>Bivalve Veliger</t>
  </si>
  <si>
    <t>Cydippid</t>
  </si>
  <si>
    <t>Cerinula</t>
  </si>
  <si>
    <t>Cyprid</t>
  </si>
  <si>
    <t>Cyphonautes</t>
  </si>
  <si>
    <t>Doliolaria</t>
  </si>
  <si>
    <t>Echiura</t>
  </si>
  <si>
    <t>Ephyra</t>
  </si>
  <si>
    <t>Gastropod Veliger</t>
  </si>
  <si>
    <t>Lingula</t>
  </si>
  <si>
    <t>Mitraria</t>
  </si>
  <si>
    <t>Megalopa</t>
  </si>
  <si>
    <t>Nectochaete</t>
  </si>
  <si>
    <t>Nauplius</t>
  </si>
  <si>
    <t>Ophiuroid Juvenile</t>
  </si>
  <si>
    <t>Ophiopluteus</t>
  </si>
  <si>
    <t>Parenchymula</t>
  </si>
  <si>
    <t>Pelagosphera</t>
  </si>
  <si>
    <t>Pilidium</t>
  </si>
  <si>
    <t>Planula</t>
  </si>
  <si>
    <t>Pluteus</t>
  </si>
  <si>
    <t>Squid Paralarva</t>
  </si>
  <si>
    <t>Setiger</t>
  </si>
  <si>
    <t>Tornaria</t>
  </si>
  <si>
    <t>Trocophore</t>
  </si>
  <si>
    <t>Urchin Juvenile</t>
  </si>
  <si>
    <t>Zoanthella</t>
  </si>
  <si>
    <t>Zoea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</si>
</sst>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CE4D6"/>
        <bgColor rgb="FF000000"/>
      </patternFill>
    </fill>
    <fill>
      <patternFill patternType="solid">
        <fgColor theme="5" tint="0.79998168889431442"/>
        <bgColor rgb="FF000000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4" fillId="0" borderId="0"/>
    <xf numFmtId="0" fontId="5" fillId="0" borderId="0"/>
  </cellStyleXfs>
  <cellXfs count="51">
    <xf numFmtId="0" fontId="0" fillId="0" borderId="0" xfId="0"/>
    <xf numFmtId="0" fontId="0" fillId="0" borderId="0" xfId="0" applyAlignment="1">
      <alignment horizontal="left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Fill="1" applyAlignment="1">
      <alignment horizontal="left"/>
    </xf>
    <xf numFmtId="0" fontId="0" fillId="0" borderId="0" xfId="0" applyFill="1"/>
    <xf numFmtId="0" fontId="2" fillId="3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/>
    </xf>
    <xf numFmtId="0" fontId="0" fillId="0" borderId="0" xfId="0" applyFill="1" applyBorder="1"/>
    <xf numFmtId="0" fontId="0" fillId="0" borderId="1" xfId="0" applyFill="1" applyBorder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0" fillId="0" borderId="1" xfId="0" applyFill="1" applyBorder="1"/>
    <xf numFmtId="0" fontId="2" fillId="4" borderId="0" xfId="0" applyFont="1" applyFill="1" applyAlignment="1">
      <alignment horizontal="center" vertical="center"/>
    </xf>
    <xf numFmtId="0" fontId="0" fillId="4" borderId="0" xfId="0" applyFill="1"/>
    <xf numFmtId="0" fontId="0" fillId="4" borderId="0" xfId="0" applyFill="1" applyAlignment="1">
      <alignment horizontal="center"/>
    </xf>
    <xf numFmtId="0" fontId="2" fillId="4" borderId="0" xfId="0" applyFont="1" applyFill="1" applyAlignment="1">
      <alignment horizontal="center" vertical="center" wrapText="1"/>
    </xf>
    <xf numFmtId="0" fontId="3" fillId="4" borderId="1" xfId="0" applyFont="1" applyFill="1" applyBorder="1" applyAlignment="1">
      <alignment horizontal="center"/>
    </xf>
    <xf numFmtId="0" fontId="0" fillId="0" borderId="0" xfId="0"/>
    <xf numFmtId="0" fontId="0" fillId="0" borderId="1" xfId="0" applyBorder="1"/>
    <xf numFmtId="0" fontId="0" fillId="0" borderId="0" xfId="0" applyAlignment="1">
      <alignment horizontal="right"/>
    </xf>
    <xf numFmtId="3" fontId="0" fillId="0" borderId="0" xfId="0" applyNumberFormat="1" applyFill="1" applyAlignment="1">
      <alignment horizontal="right"/>
    </xf>
    <xf numFmtId="3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0" fillId="0" borderId="1" xfId="0" applyBorder="1" applyAlignment="1">
      <alignment horizontal="right"/>
    </xf>
    <xf numFmtId="1" fontId="0" fillId="0" borderId="1" xfId="0" applyNumberFormat="1" applyBorder="1" applyAlignment="1">
      <alignment horizontal="right"/>
    </xf>
    <xf numFmtId="0" fontId="0" fillId="0" borderId="0" xfId="0" applyFill="1" applyAlignment="1">
      <alignment horizontal="right"/>
    </xf>
    <xf numFmtId="0" fontId="0" fillId="0" borderId="0" xfId="0" applyBorder="1" applyAlignment="1">
      <alignment horizontal="left"/>
    </xf>
    <xf numFmtId="1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0" xfId="0" applyBorder="1"/>
    <xf numFmtId="0" fontId="0" fillId="0" borderId="2" xfId="0" applyBorder="1" applyAlignment="1">
      <alignment horizontal="left"/>
    </xf>
    <xf numFmtId="0" fontId="0" fillId="0" borderId="2" xfId="0" applyBorder="1"/>
    <xf numFmtId="0" fontId="0" fillId="0" borderId="2" xfId="0" applyBorder="1" applyAlignment="1">
      <alignment horizontal="right"/>
    </xf>
    <xf numFmtId="0" fontId="4" fillId="0" borderId="0" xfId="0" applyFont="1"/>
    <xf numFmtId="0" fontId="4" fillId="0" borderId="0" xfId="1"/>
    <xf numFmtId="0" fontId="4" fillId="0" borderId="0" xfId="1"/>
    <xf numFmtId="0" fontId="4" fillId="0" borderId="0" xfId="1"/>
    <xf numFmtId="0" fontId="4" fillId="0" borderId="0" xfId="1"/>
    <xf numFmtId="0" fontId="4" fillId="0" borderId="0" xfId="1"/>
    <xf numFmtId="0" fontId="4" fillId="0" borderId="0" xfId="1"/>
    <xf numFmtId="0" fontId="4" fillId="0" borderId="0" xfId="1"/>
    <xf numFmtId="0" fontId="4" fillId="0" borderId="0" xfId="1"/>
    <xf numFmtId="0" fontId="0" fillId="0" borderId="0" xfId="0"/>
  </cellXfs>
  <cellStyles count="3">
    <cellStyle name="Normal" xfId="0" builtinId="0"/>
    <cellStyle name="Normal 2" xfId="2" xr:uid="{0642B3B1-B479-4847-893C-25A134A9E2EB}"/>
    <cellStyle name="Normal 3" xfId="1" xr:uid="{CFDE06F1-E9C9-4A26-9FEA-4064BCB0B84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40F61-4D8E-43D5-8611-1E7A142AF95F}">
  <dimension ref="A1:I145"/>
  <sheetViews>
    <sheetView zoomScaleNormal="100" workbookViewId="0">
      <pane ySplit="1" topLeftCell="A126" activePane="bottomLeft" state="frozen"/>
      <selection pane="bottomLeft" activeCell="E1" sqref="E1:H145"/>
    </sheetView>
  </sheetViews>
  <sheetFormatPr defaultRowHeight="14.5" x14ac:dyDescent="0.35"/>
  <cols>
    <col min="1" max="1" width="17.1796875" bestFit="1" customWidth="1"/>
    <col min="2" max="2" width="17.81640625" bestFit="1" customWidth="1"/>
    <col min="3" max="3" width="20.453125" customWidth="1"/>
    <col min="4" max="4" width="15.7265625" bestFit="1" customWidth="1"/>
    <col min="5" max="5" width="16.7265625" bestFit="1" customWidth="1"/>
    <col min="6" max="6" width="17.54296875" bestFit="1" customWidth="1"/>
    <col min="7" max="7" width="17.54296875" customWidth="1"/>
    <col min="8" max="8" width="21.36328125" style="8" bestFit="1" customWidth="1"/>
    <col min="9" max="9" width="14.81640625" bestFit="1" customWidth="1"/>
  </cols>
  <sheetData>
    <row r="1" spans="1:9" ht="15" thickBot="1" x14ac:dyDescent="0.4">
      <c r="A1" s="4" t="s">
        <v>0</v>
      </c>
      <c r="B1" s="4" t="s">
        <v>1</v>
      </c>
      <c r="C1" s="4" t="s">
        <v>487</v>
      </c>
      <c r="D1" s="4" t="s">
        <v>281</v>
      </c>
      <c r="E1" s="4" t="s">
        <v>2</v>
      </c>
      <c r="F1" s="4" t="s">
        <v>3</v>
      </c>
      <c r="G1" s="4" t="s">
        <v>4</v>
      </c>
      <c r="H1" s="4" t="s">
        <v>5</v>
      </c>
      <c r="I1" s="4" t="s">
        <v>6</v>
      </c>
    </row>
    <row r="2" spans="1:9" x14ac:dyDescent="0.35">
      <c r="A2" s="2" t="s">
        <v>553</v>
      </c>
      <c r="B2" s="2" t="s">
        <v>554</v>
      </c>
      <c r="C2" s="2" t="s">
        <v>552</v>
      </c>
      <c r="D2" s="2" t="s">
        <v>282</v>
      </c>
      <c r="E2" s="2" t="s">
        <v>8</v>
      </c>
      <c r="F2" s="2" t="s">
        <v>9</v>
      </c>
      <c r="G2" s="2"/>
      <c r="H2" s="2" t="s">
        <v>377</v>
      </c>
    </row>
    <row r="3" spans="1:9" x14ac:dyDescent="0.35">
      <c r="A3" s="2" t="s">
        <v>10</v>
      </c>
      <c r="B3" s="2" t="s">
        <v>7</v>
      </c>
      <c r="C3" s="2" t="s">
        <v>11</v>
      </c>
      <c r="D3" s="2" t="s">
        <v>283</v>
      </c>
      <c r="E3" s="2" t="s">
        <v>12</v>
      </c>
      <c r="F3" s="2" t="s">
        <v>13</v>
      </c>
      <c r="G3" s="2" t="s">
        <v>65</v>
      </c>
      <c r="H3" s="2" t="s">
        <v>378</v>
      </c>
    </row>
    <row r="4" spans="1:9" x14ac:dyDescent="0.35">
      <c r="A4" s="2" t="s">
        <v>7</v>
      </c>
      <c r="B4" s="2" t="s">
        <v>10</v>
      </c>
      <c r="C4" s="2" t="s">
        <v>14</v>
      </c>
      <c r="D4" s="2" t="s">
        <v>289</v>
      </c>
      <c r="E4" s="2" t="s">
        <v>12</v>
      </c>
      <c r="F4" s="2" t="s">
        <v>13</v>
      </c>
      <c r="G4" s="2" t="s">
        <v>65</v>
      </c>
      <c r="H4" s="2" t="s">
        <v>379</v>
      </c>
    </row>
    <row r="5" spans="1:9" x14ac:dyDescent="0.35">
      <c r="A5" s="2" t="s">
        <v>15</v>
      </c>
      <c r="B5" s="2" t="s">
        <v>7</v>
      </c>
      <c r="C5" s="2" t="s">
        <v>16</v>
      </c>
      <c r="D5" s="2" t="s">
        <v>284</v>
      </c>
      <c r="E5" s="2" t="s">
        <v>17</v>
      </c>
      <c r="F5" s="2" t="s">
        <v>18</v>
      </c>
      <c r="G5" s="2"/>
      <c r="H5" s="2" t="s">
        <v>380</v>
      </c>
    </row>
    <row r="6" spans="1:9" x14ac:dyDescent="0.35">
      <c r="A6" s="2" t="s">
        <v>19</v>
      </c>
      <c r="B6" s="2" t="s">
        <v>7</v>
      </c>
      <c r="C6" s="2" t="s">
        <v>20</v>
      </c>
      <c r="D6" s="2" t="s">
        <v>286</v>
      </c>
      <c r="E6" s="2" t="s">
        <v>17</v>
      </c>
      <c r="F6" s="2" t="s">
        <v>18</v>
      </c>
      <c r="G6" s="2"/>
      <c r="H6" s="2" t="s">
        <v>381</v>
      </c>
    </row>
    <row r="7" spans="1:9" x14ac:dyDescent="0.35">
      <c r="A7" s="2" t="s">
        <v>21</v>
      </c>
      <c r="B7" s="2" t="s">
        <v>7</v>
      </c>
      <c r="C7" s="2" t="s">
        <v>22</v>
      </c>
      <c r="D7" s="2" t="s">
        <v>509</v>
      </c>
      <c r="E7" s="2" t="s">
        <v>23</v>
      </c>
      <c r="F7" s="2" t="s">
        <v>13</v>
      </c>
      <c r="G7" s="2"/>
      <c r="H7" s="2" t="s">
        <v>382</v>
      </c>
    </row>
    <row r="8" spans="1:9" x14ac:dyDescent="0.35">
      <c r="A8" s="2" t="s">
        <v>24</v>
      </c>
      <c r="B8" s="2" t="s">
        <v>21</v>
      </c>
      <c r="C8" s="2" t="s">
        <v>508</v>
      </c>
      <c r="D8" s="2" t="s">
        <v>510</v>
      </c>
      <c r="E8" s="2" t="s">
        <v>23</v>
      </c>
      <c r="F8" s="2" t="s">
        <v>13</v>
      </c>
      <c r="G8" s="2"/>
      <c r="H8" s="2" t="s">
        <v>383</v>
      </c>
    </row>
    <row r="9" spans="1:9" x14ac:dyDescent="0.35">
      <c r="A9" s="2" t="s">
        <v>25</v>
      </c>
      <c r="B9" s="2" t="s">
        <v>7</v>
      </c>
      <c r="C9" s="2" t="s">
        <v>26</v>
      </c>
      <c r="D9" s="2" t="s">
        <v>511</v>
      </c>
      <c r="E9" s="2" t="s">
        <v>23</v>
      </c>
      <c r="F9" s="2" t="s">
        <v>13</v>
      </c>
      <c r="G9" s="2"/>
      <c r="H9" s="2" t="s">
        <v>384</v>
      </c>
    </row>
    <row r="10" spans="1:9" x14ac:dyDescent="0.35">
      <c r="A10" s="2" t="s">
        <v>7</v>
      </c>
      <c r="B10" s="2" t="s">
        <v>24</v>
      </c>
      <c r="C10" s="2" t="s">
        <v>29</v>
      </c>
      <c r="D10" s="2" t="s">
        <v>512</v>
      </c>
      <c r="E10" s="2" t="s">
        <v>23</v>
      </c>
      <c r="F10" s="2" t="s">
        <v>13</v>
      </c>
      <c r="G10" s="2"/>
      <c r="H10" s="2" t="s">
        <v>385</v>
      </c>
    </row>
    <row r="11" spans="1:9" x14ac:dyDescent="0.35">
      <c r="A11" s="2" t="s">
        <v>7</v>
      </c>
      <c r="B11" s="2" t="s">
        <v>516</v>
      </c>
      <c r="C11" s="2" t="s">
        <v>515</v>
      </c>
      <c r="D11" s="2" t="s">
        <v>513</v>
      </c>
      <c r="E11" s="2" t="s">
        <v>23</v>
      </c>
      <c r="F11" s="2" t="s">
        <v>13</v>
      </c>
      <c r="G11" s="2"/>
      <c r="H11" s="2" t="s">
        <v>386</v>
      </c>
    </row>
    <row r="12" spans="1:9" x14ac:dyDescent="0.35">
      <c r="A12" s="2" t="s">
        <v>7</v>
      </c>
      <c r="B12" s="2" t="s">
        <v>27</v>
      </c>
      <c r="C12" s="2" t="s">
        <v>30</v>
      </c>
      <c r="D12" s="2" t="s">
        <v>514</v>
      </c>
      <c r="E12" s="2" t="s">
        <v>23</v>
      </c>
      <c r="F12" s="2" t="s">
        <v>13</v>
      </c>
      <c r="G12" s="2"/>
      <c r="H12" s="2" t="s">
        <v>387</v>
      </c>
    </row>
    <row r="13" spans="1:9" x14ac:dyDescent="0.35">
      <c r="A13" s="2" t="s">
        <v>31</v>
      </c>
      <c r="B13" s="2" t="s">
        <v>32</v>
      </c>
      <c r="C13" s="2" t="s">
        <v>33</v>
      </c>
      <c r="D13" s="2" t="s">
        <v>285</v>
      </c>
      <c r="E13" s="2" t="s">
        <v>34</v>
      </c>
      <c r="F13" s="2" t="s">
        <v>13</v>
      </c>
      <c r="G13" s="2"/>
      <c r="H13" s="2" t="s">
        <v>388</v>
      </c>
    </row>
    <row r="14" spans="1:9" x14ac:dyDescent="0.35">
      <c r="A14" s="2" t="s">
        <v>520</v>
      </c>
      <c r="B14" s="2" t="s">
        <v>35</v>
      </c>
      <c r="C14" s="2" t="s">
        <v>519</v>
      </c>
      <c r="D14" s="2" t="s">
        <v>287</v>
      </c>
      <c r="E14" s="2" t="s">
        <v>34</v>
      </c>
      <c r="F14" s="2" t="s">
        <v>13</v>
      </c>
      <c r="G14" s="2"/>
      <c r="H14" s="2" t="s">
        <v>389</v>
      </c>
    </row>
    <row r="15" spans="1:9" x14ac:dyDescent="0.35">
      <c r="A15" s="2" t="s">
        <v>35</v>
      </c>
      <c r="B15" s="2" t="s">
        <v>7</v>
      </c>
      <c r="C15" s="2" t="s">
        <v>36</v>
      </c>
      <c r="D15" s="2" t="s">
        <v>288</v>
      </c>
      <c r="E15" s="2" t="s">
        <v>34</v>
      </c>
      <c r="F15" s="2" t="s">
        <v>13</v>
      </c>
      <c r="G15" s="2"/>
      <c r="H15" s="2" t="s">
        <v>390</v>
      </c>
    </row>
    <row r="16" spans="1:9" x14ac:dyDescent="0.35">
      <c r="A16" s="2" t="s">
        <v>37</v>
      </c>
      <c r="B16" s="2" t="s">
        <v>31</v>
      </c>
      <c r="C16" s="2" t="s">
        <v>38</v>
      </c>
      <c r="D16" s="2" t="s">
        <v>290</v>
      </c>
      <c r="E16" s="2" t="s">
        <v>34</v>
      </c>
      <c r="F16" s="2" t="s">
        <v>13</v>
      </c>
      <c r="G16" s="2"/>
      <c r="H16" s="2" t="s">
        <v>391</v>
      </c>
    </row>
    <row r="17" spans="1:8" x14ac:dyDescent="0.35">
      <c r="A17" s="2" t="s">
        <v>7</v>
      </c>
      <c r="B17" s="2" t="s">
        <v>521</v>
      </c>
      <c r="C17" s="2" t="s">
        <v>522</v>
      </c>
      <c r="D17" s="2" t="s">
        <v>291</v>
      </c>
      <c r="E17" s="2" t="s">
        <v>34</v>
      </c>
      <c r="F17" s="2" t="s">
        <v>13</v>
      </c>
      <c r="G17" s="2"/>
      <c r="H17" s="2" t="s">
        <v>392</v>
      </c>
    </row>
    <row r="18" spans="1:8" x14ac:dyDescent="0.35">
      <c r="A18" s="2" t="s">
        <v>7</v>
      </c>
      <c r="B18" s="2" t="s">
        <v>518</v>
      </c>
      <c r="C18" s="2" t="s">
        <v>517</v>
      </c>
      <c r="D18" s="2" t="s">
        <v>313</v>
      </c>
      <c r="E18" s="2" t="s">
        <v>64</v>
      </c>
      <c r="F18" s="2" t="s">
        <v>13</v>
      </c>
      <c r="G18" s="2" t="s">
        <v>65</v>
      </c>
      <c r="H18" s="2" t="s">
        <v>412</v>
      </c>
    </row>
    <row r="19" spans="1:8" ht="31" customHeight="1" x14ac:dyDescent="0.35">
      <c r="A19" s="2" t="s">
        <v>7</v>
      </c>
      <c r="B19" s="2" t="s">
        <v>66</v>
      </c>
      <c r="C19" s="2" t="s">
        <v>67</v>
      </c>
      <c r="D19" s="2" t="s">
        <v>316</v>
      </c>
      <c r="E19" s="2" t="s">
        <v>64</v>
      </c>
      <c r="F19" s="2" t="s">
        <v>13</v>
      </c>
      <c r="G19" s="2" t="s">
        <v>65</v>
      </c>
      <c r="H19" s="2" t="s">
        <v>413</v>
      </c>
    </row>
    <row r="20" spans="1:8" x14ac:dyDescent="0.35">
      <c r="A20" s="20" t="s">
        <v>7</v>
      </c>
      <c r="B20" s="20" t="s">
        <v>7</v>
      </c>
      <c r="C20" s="20" t="s">
        <v>39</v>
      </c>
      <c r="D20" s="20" t="s">
        <v>292</v>
      </c>
      <c r="E20" s="20" t="s">
        <v>39</v>
      </c>
      <c r="F20" s="20" t="s">
        <v>40</v>
      </c>
      <c r="G20" s="20" t="s">
        <v>41</v>
      </c>
      <c r="H20" s="20" t="s">
        <v>580</v>
      </c>
    </row>
    <row r="21" spans="1:8" ht="29" x14ac:dyDescent="0.35">
      <c r="A21" s="3" t="s">
        <v>489</v>
      </c>
      <c r="B21" s="2" t="s">
        <v>7</v>
      </c>
      <c r="C21" s="3" t="s">
        <v>488</v>
      </c>
      <c r="D21" s="17" t="s">
        <v>293</v>
      </c>
      <c r="E21" s="2" t="s">
        <v>39</v>
      </c>
      <c r="F21" s="2" t="s">
        <v>40</v>
      </c>
      <c r="G21" s="2" t="s">
        <v>41</v>
      </c>
      <c r="H21" s="2" t="s">
        <v>393</v>
      </c>
    </row>
    <row r="22" spans="1:8" x14ac:dyDescent="0.35">
      <c r="A22" s="2" t="s">
        <v>42</v>
      </c>
      <c r="B22" s="2" t="s">
        <v>7</v>
      </c>
      <c r="C22" s="2" t="s">
        <v>43</v>
      </c>
      <c r="D22" s="17" t="s">
        <v>294</v>
      </c>
      <c r="E22" s="2" t="s">
        <v>39</v>
      </c>
      <c r="F22" s="2" t="s">
        <v>40</v>
      </c>
      <c r="G22" s="2" t="s">
        <v>41</v>
      </c>
      <c r="H22" s="2" t="s">
        <v>394</v>
      </c>
    </row>
    <row r="23" spans="1:8" x14ac:dyDescent="0.35">
      <c r="A23" s="2" t="s">
        <v>582</v>
      </c>
      <c r="B23" s="2" t="s">
        <v>45</v>
      </c>
      <c r="C23" s="2" t="s">
        <v>490</v>
      </c>
      <c r="D23" s="17" t="s">
        <v>295</v>
      </c>
      <c r="E23" s="2" t="s">
        <v>39</v>
      </c>
      <c r="F23" s="2" t="s">
        <v>40</v>
      </c>
      <c r="G23" s="2" t="s">
        <v>41</v>
      </c>
      <c r="H23" s="2" t="s">
        <v>395</v>
      </c>
    </row>
    <row r="24" spans="1:8" ht="29" x14ac:dyDescent="0.35">
      <c r="A24" s="3" t="s">
        <v>492</v>
      </c>
      <c r="B24" s="2" t="s">
        <v>493</v>
      </c>
      <c r="C24" s="3" t="s">
        <v>491</v>
      </c>
      <c r="D24" s="17" t="s">
        <v>296</v>
      </c>
      <c r="E24" s="2" t="s">
        <v>39</v>
      </c>
      <c r="F24" s="2" t="s">
        <v>40</v>
      </c>
      <c r="G24" s="2" t="s">
        <v>41</v>
      </c>
      <c r="H24" s="2" t="s">
        <v>396</v>
      </c>
    </row>
    <row r="25" spans="1:8" x14ac:dyDescent="0.35">
      <c r="A25" s="2" t="s">
        <v>46</v>
      </c>
      <c r="B25" s="2" t="s">
        <v>7</v>
      </c>
      <c r="C25" s="2" t="s">
        <v>47</v>
      </c>
      <c r="D25" s="17" t="s">
        <v>297</v>
      </c>
      <c r="E25" s="2" t="s">
        <v>39</v>
      </c>
      <c r="F25" s="2" t="s">
        <v>40</v>
      </c>
      <c r="G25" s="2" t="s">
        <v>41</v>
      </c>
      <c r="H25" s="2" t="s">
        <v>397</v>
      </c>
    </row>
    <row r="26" spans="1:8" ht="29" x14ac:dyDescent="0.35">
      <c r="A26" s="2" t="s">
        <v>495</v>
      </c>
      <c r="B26" s="2" t="s">
        <v>496</v>
      </c>
      <c r="C26" s="3" t="s">
        <v>494</v>
      </c>
      <c r="D26" s="17" t="s">
        <v>298</v>
      </c>
      <c r="E26" s="2" t="s">
        <v>39</v>
      </c>
      <c r="F26" s="2" t="s">
        <v>40</v>
      </c>
      <c r="G26" s="2" t="s">
        <v>41</v>
      </c>
      <c r="H26" s="2" t="s">
        <v>398</v>
      </c>
    </row>
    <row r="27" spans="1:8" x14ac:dyDescent="0.35">
      <c r="A27" s="2" t="s">
        <v>49</v>
      </c>
      <c r="B27" s="2" t="s">
        <v>52</v>
      </c>
      <c r="C27" s="2" t="s">
        <v>503</v>
      </c>
      <c r="D27" s="17" t="s">
        <v>299</v>
      </c>
      <c r="E27" s="2" t="s">
        <v>39</v>
      </c>
      <c r="F27" s="2" t="s">
        <v>40</v>
      </c>
      <c r="G27" s="2" t="s">
        <v>41</v>
      </c>
      <c r="H27" s="2" t="s">
        <v>399</v>
      </c>
    </row>
    <row r="28" spans="1:8" x14ac:dyDescent="0.35">
      <c r="A28" s="2" t="s">
        <v>50</v>
      </c>
      <c r="B28" s="2" t="s">
        <v>7</v>
      </c>
      <c r="C28" s="2" t="s">
        <v>51</v>
      </c>
      <c r="D28" s="17" t="s">
        <v>300</v>
      </c>
      <c r="E28" s="2" t="s">
        <v>39</v>
      </c>
      <c r="F28" s="2" t="s">
        <v>40</v>
      </c>
      <c r="G28" s="2" t="s">
        <v>41</v>
      </c>
      <c r="H28" s="2" t="s">
        <v>400</v>
      </c>
    </row>
    <row r="29" spans="1:8" x14ac:dyDescent="0.35">
      <c r="A29" s="2" t="s">
        <v>52</v>
      </c>
      <c r="B29" s="2" t="s">
        <v>7</v>
      </c>
      <c r="C29" s="2" t="s">
        <v>53</v>
      </c>
      <c r="D29" s="17" t="s">
        <v>301</v>
      </c>
      <c r="E29" s="2" t="s">
        <v>39</v>
      </c>
      <c r="F29" s="2" t="s">
        <v>40</v>
      </c>
      <c r="G29" s="2" t="s">
        <v>41</v>
      </c>
      <c r="H29" s="2" t="s">
        <v>401</v>
      </c>
    </row>
    <row r="30" spans="1:8" x14ac:dyDescent="0.35">
      <c r="A30" s="2" t="s">
        <v>55</v>
      </c>
      <c r="B30" s="2" t="s">
        <v>7</v>
      </c>
      <c r="C30" s="2" t="s">
        <v>56</v>
      </c>
      <c r="D30" s="17" t="s">
        <v>302</v>
      </c>
      <c r="E30" s="2" t="s">
        <v>39</v>
      </c>
      <c r="F30" s="2" t="s">
        <v>40</v>
      </c>
      <c r="G30" s="2" t="s">
        <v>41</v>
      </c>
      <c r="H30" s="2" t="s">
        <v>402</v>
      </c>
    </row>
    <row r="31" spans="1:8" x14ac:dyDescent="0.35">
      <c r="A31" s="2" t="s">
        <v>57</v>
      </c>
      <c r="B31" s="2" t="s">
        <v>7</v>
      </c>
      <c r="C31" s="2" t="s">
        <v>58</v>
      </c>
      <c r="D31" s="17" t="s">
        <v>303</v>
      </c>
      <c r="E31" s="2" t="s">
        <v>39</v>
      </c>
      <c r="F31" s="2" t="s">
        <v>40</v>
      </c>
      <c r="G31" s="2" t="s">
        <v>41</v>
      </c>
      <c r="H31" s="2" t="s">
        <v>403</v>
      </c>
    </row>
    <row r="32" spans="1:8" x14ac:dyDescent="0.35">
      <c r="A32" s="2" t="s">
        <v>59</v>
      </c>
      <c r="B32" s="2" t="s">
        <v>498</v>
      </c>
      <c r="C32" s="2" t="s">
        <v>497</v>
      </c>
      <c r="D32" s="17" t="s">
        <v>304</v>
      </c>
      <c r="E32" s="2" t="s">
        <v>39</v>
      </c>
      <c r="F32" s="2" t="s">
        <v>40</v>
      </c>
      <c r="G32" s="2" t="s">
        <v>41</v>
      </c>
      <c r="H32" s="2" t="s">
        <v>404</v>
      </c>
    </row>
    <row r="33" spans="1:8" x14ac:dyDescent="0.35">
      <c r="A33" s="2" t="s">
        <v>60</v>
      </c>
      <c r="B33" s="2" t="s">
        <v>7</v>
      </c>
      <c r="C33" s="2" t="s">
        <v>61</v>
      </c>
      <c r="D33" s="17" t="s">
        <v>305</v>
      </c>
      <c r="E33" s="2" t="s">
        <v>39</v>
      </c>
      <c r="F33" s="2" t="s">
        <v>40</v>
      </c>
      <c r="G33" s="2" t="s">
        <v>41</v>
      </c>
      <c r="H33" s="2" t="s">
        <v>405</v>
      </c>
    </row>
    <row r="34" spans="1:8" x14ac:dyDescent="0.35">
      <c r="A34" s="2" t="s">
        <v>62</v>
      </c>
      <c r="B34" s="2" t="s">
        <v>7</v>
      </c>
      <c r="C34" s="2" t="s">
        <v>63</v>
      </c>
      <c r="D34" s="17" t="s">
        <v>306</v>
      </c>
      <c r="E34" s="2" t="s">
        <v>39</v>
      </c>
      <c r="F34" s="2" t="s">
        <v>40</v>
      </c>
      <c r="G34" s="2" t="s">
        <v>41</v>
      </c>
      <c r="H34" s="2" t="s">
        <v>406</v>
      </c>
    </row>
    <row r="35" spans="1:8" ht="29" x14ac:dyDescent="0.35">
      <c r="A35" s="2" t="s">
        <v>7</v>
      </c>
      <c r="B35" s="2" t="s">
        <v>505</v>
      </c>
      <c r="C35" s="3" t="s">
        <v>504</v>
      </c>
      <c r="D35" s="17" t="s">
        <v>307</v>
      </c>
      <c r="E35" s="2" t="s">
        <v>39</v>
      </c>
      <c r="F35" s="2" t="s">
        <v>40</v>
      </c>
      <c r="G35" s="2" t="s">
        <v>41</v>
      </c>
      <c r="H35" s="2" t="s">
        <v>407</v>
      </c>
    </row>
    <row r="36" spans="1:8" x14ac:dyDescent="0.35">
      <c r="A36" s="2" t="s">
        <v>7</v>
      </c>
      <c r="B36" s="2" t="s">
        <v>500</v>
      </c>
      <c r="C36" s="2" t="s">
        <v>499</v>
      </c>
      <c r="D36" s="17" t="s">
        <v>308</v>
      </c>
      <c r="E36" s="2" t="s">
        <v>39</v>
      </c>
      <c r="F36" s="2" t="s">
        <v>40</v>
      </c>
      <c r="G36" s="2" t="s">
        <v>41</v>
      </c>
      <c r="H36" s="2" t="s">
        <v>408</v>
      </c>
    </row>
    <row r="37" spans="1:8" x14ac:dyDescent="0.35">
      <c r="A37" s="2" t="s">
        <v>7</v>
      </c>
      <c r="B37" s="2" t="s">
        <v>48</v>
      </c>
      <c r="C37" s="2" t="s">
        <v>194</v>
      </c>
      <c r="D37" s="17" t="s">
        <v>309</v>
      </c>
      <c r="E37" s="2" t="s">
        <v>39</v>
      </c>
      <c r="F37" s="2" t="s">
        <v>40</v>
      </c>
      <c r="G37" s="2" t="s">
        <v>41</v>
      </c>
      <c r="H37" s="2" t="s">
        <v>409</v>
      </c>
    </row>
    <row r="38" spans="1:8" x14ac:dyDescent="0.35">
      <c r="A38" s="2" t="s">
        <v>7</v>
      </c>
      <c r="B38" s="2" t="s">
        <v>502</v>
      </c>
      <c r="C38" s="2" t="s">
        <v>501</v>
      </c>
      <c r="D38" s="17" t="s">
        <v>310</v>
      </c>
      <c r="E38" s="2" t="s">
        <v>39</v>
      </c>
      <c r="F38" s="2" t="s">
        <v>40</v>
      </c>
      <c r="G38" s="2" t="s">
        <v>41</v>
      </c>
      <c r="H38" s="2" t="s">
        <v>410</v>
      </c>
    </row>
    <row r="39" spans="1:8" x14ac:dyDescent="0.35">
      <c r="A39" s="2" t="s">
        <v>7</v>
      </c>
      <c r="B39" s="2" t="s">
        <v>54</v>
      </c>
      <c r="C39" s="2" t="s">
        <v>272</v>
      </c>
      <c r="D39" s="17" t="s">
        <v>311</v>
      </c>
      <c r="E39" s="2" t="s">
        <v>39</v>
      </c>
      <c r="F39" s="2" t="s">
        <v>40</v>
      </c>
      <c r="G39" s="2" t="s">
        <v>41</v>
      </c>
      <c r="H39" s="2" t="s">
        <v>411</v>
      </c>
    </row>
    <row r="40" spans="1:8" x14ac:dyDescent="0.35">
      <c r="A40" s="2" t="s">
        <v>44</v>
      </c>
      <c r="B40" s="2" t="s">
        <v>57</v>
      </c>
      <c r="C40" s="2" t="s">
        <v>274</v>
      </c>
      <c r="D40" s="17" t="s">
        <v>312</v>
      </c>
      <c r="E40" s="2" t="s">
        <v>39</v>
      </c>
      <c r="F40" s="2" t="s">
        <v>40</v>
      </c>
      <c r="G40" s="2" t="s">
        <v>41</v>
      </c>
      <c r="H40" s="2" t="s">
        <v>581</v>
      </c>
    </row>
    <row r="41" spans="1:8" x14ac:dyDescent="0.35">
      <c r="A41" s="2" t="s">
        <v>68</v>
      </c>
      <c r="B41" s="2" t="s">
        <v>7</v>
      </c>
      <c r="C41" s="2" t="s">
        <v>69</v>
      </c>
      <c r="D41" s="2" t="s">
        <v>314</v>
      </c>
      <c r="E41" s="2" t="s">
        <v>70</v>
      </c>
      <c r="F41" s="2" t="s">
        <v>71</v>
      </c>
      <c r="G41" s="2"/>
      <c r="H41" s="2" t="s">
        <v>414</v>
      </c>
    </row>
    <row r="42" spans="1:8" x14ac:dyDescent="0.35">
      <c r="A42" s="17" t="s">
        <v>7</v>
      </c>
      <c r="B42" s="17" t="s">
        <v>485</v>
      </c>
      <c r="C42" s="17" t="s">
        <v>481</v>
      </c>
      <c r="D42" s="17" t="s">
        <v>315</v>
      </c>
      <c r="E42" s="17" t="s">
        <v>273</v>
      </c>
      <c r="F42" s="17" t="s">
        <v>18</v>
      </c>
      <c r="G42" s="17"/>
      <c r="H42" s="17" t="s">
        <v>483</v>
      </c>
    </row>
    <row r="43" spans="1:8" x14ac:dyDescent="0.35">
      <c r="A43" s="17" t="s">
        <v>7</v>
      </c>
      <c r="B43" s="17" t="s">
        <v>486</v>
      </c>
      <c r="C43" s="17" t="s">
        <v>480</v>
      </c>
      <c r="D43" s="17" t="s">
        <v>482</v>
      </c>
      <c r="E43" s="17" t="s">
        <v>273</v>
      </c>
      <c r="F43" s="17" t="s">
        <v>18</v>
      </c>
      <c r="G43" s="17"/>
      <c r="H43" s="17" t="s">
        <v>484</v>
      </c>
    </row>
    <row r="44" spans="1:8" x14ac:dyDescent="0.35">
      <c r="A44" s="2" t="s">
        <v>7</v>
      </c>
      <c r="B44" s="2" t="s">
        <v>555</v>
      </c>
      <c r="C44" s="2" t="s">
        <v>556</v>
      </c>
      <c r="D44" s="2" t="s">
        <v>557</v>
      </c>
      <c r="E44" s="2" t="s">
        <v>72</v>
      </c>
      <c r="F44" s="2" t="s">
        <v>73</v>
      </c>
      <c r="G44" s="2"/>
      <c r="H44" s="2" t="s">
        <v>558</v>
      </c>
    </row>
    <row r="45" spans="1:8" ht="43.5" x14ac:dyDescent="0.35">
      <c r="A45" s="23" t="s">
        <v>560</v>
      </c>
      <c r="B45" s="20" t="s">
        <v>74</v>
      </c>
      <c r="C45" s="23" t="s">
        <v>559</v>
      </c>
      <c r="D45" s="20" t="s">
        <v>317</v>
      </c>
      <c r="E45" s="20" t="s">
        <v>75</v>
      </c>
      <c r="F45" s="20" t="s">
        <v>76</v>
      </c>
      <c r="G45" s="20"/>
      <c r="H45" s="20" t="s">
        <v>561</v>
      </c>
    </row>
    <row r="46" spans="1:8" x14ac:dyDescent="0.35">
      <c r="A46" s="2" t="s">
        <v>77</v>
      </c>
      <c r="B46" s="2" t="s">
        <v>7</v>
      </c>
      <c r="C46" s="2" t="s">
        <v>78</v>
      </c>
      <c r="D46" s="2" t="s">
        <v>318</v>
      </c>
      <c r="E46" s="2" t="s">
        <v>79</v>
      </c>
      <c r="F46" s="2" t="s">
        <v>13</v>
      </c>
      <c r="G46" s="2"/>
      <c r="H46" s="2" t="s">
        <v>415</v>
      </c>
    </row>
    <row r="47" spans="1:8" x14ac:dyDescent="0.35">
      <c r="A47" s="2" t="s">
        <v>80</v>
      </c>
      <c r="B47" s="2" t="s">
        <v>77</v>
      </c>
      <c r="C47" s="2" t="s">
        <v>81</v>
      </c>
      <c r="D47" s="2" t="s">
        <v>322</v>
      </c>
      <c r="E47" s="2" t="s">
        <v>79</v>
      </c>
      <c r="F47" s="2" t="s">
        <v>13</v>
      </c>
      <c r="G47" s="2"/>
      <c r="H47" s="2" t="s">
        <v>416</v>
      </c>
    </row>
    <row r="48" spans="1:8" x14ac:dyDescent="0.35">
      <c r="A48" s="2" t="s">
        <v>82</v>
      </c>
      <c r="B48" s="2" t="s">
        <v>7</v>
      </c>
      <c r="C48" s="2" t="s">
        <v>83</v>
      </c>
      <c r="D48" s="2" t="s">
        <v>323</v>
      </c>
      <c r="E48" s="2" t="s">
        <v>79</v>
      </c>
      <c r="F48" s="2" t="s">
        <v>13</v>
      </c>
      <c r="G48" s="2"/>
      <c r="H48" s="2" t="s">
        <v>417</v>
      </c>
    </row>
    <row r="49" spans="1:8" x14ac:dyDescent="0.35">
      <c r="A49" s="2" t="s">
        <v>84</v>
      </c>
      <c r="B49" s="2" t="s">
        <v>7</v>
      </c>
      <c r="C49" s="2" t="s">
        <v>85</v>
      </c>
      <c r="D49" s="2" t="s">
        <v>324</v>
      </c>
      <c r="E49" s="2" t="s">
        <v>79</v>
      </c>
      <c r="F49" s="2" t="s">
        <v>13</v>
      </c>
      <c r="G49" s="2"/>
      <c r="H49" s="2" t="s">
        <v>418</v>
      </c>
    </row>
    <row r="50" spans="1:8" x14ac:dyDescent="0.35">
      <c r="A50" s="2" t="s">
        <v>7</v>
      </c>
      <c r="B50" s="2" t="s">
        <v>80</v>
      </c>
      <c r="C50" s="2" t="s">
        <v>86</v>
      </c>
      <c r="D50" s="2" t="s">
        <v>325</v>
      </c>
      <c r="E50" s="2" t="s">
        <v>79</v>
      </c>
      <c r="F50" s="2" t="s">
        <v>13</v>
      </c>
      <c r="G50" s="2"/>
      <c r="H50" s="2" t="s">
        <v>419</v>
      </c>
    </row>
    <row r="51" spans="1:8" x14ac:dyDescent="0.35">
      <c r="A51" s="2" t="s">
        <v>27</v>
      </c>
      <c r="B51" s="2" t="s">
        <v>7</v>
      </c>
      <c r="C51" s="2" t="s">
        <v>28</v>
      </c>
      <c r="D51" s="2" t="s">
        <v>594</v>
      </c>
      <c r="E51" s="2" t="s">
        <v>79</v>
      </c>
      <c r="F51" s="2" t="s">
        <v>13</v>
      </c>
      <c r="G51" s="2"/>
      <c r="H51" s="2" t="s">
        <v>593</v>
      </c>
    </row>
    <row r="52" spans="1:8" x14ac:dyDescent="0.35">
      <c r="A52" s="2" t="s">
        <v>132</v>
      </c>
      <c r="B52" s="2" t="s">
        <v>133</v>
      </c>
      <c r="C52" s="2" t="s">
        <v>134</v>
      </c>
      <c r="D52" s="2" t="s">
        <v>592</v>
      </c>
      <c r="E52" s="2" t="s">
        <v>591</v>
      </c>
      <c r="F52" s="2" t="s">
        <v>100</v>
      </c>
      <c r="G52" s="2" t="s">
        <v>101</v>
      </c>
      <c r="H52" s="2" t="s">
        <v>590</v>
      </c>
    </row>
    <row r="53" spans="1:8" x14ac:dyDescent="0.35">
      <c r="A53" s="2" t="s">
        <v>7</v>
      </c>
      <c r="B53" s="2" t="s">
        <v>87</v>
      </c>
      <c r="C53" s="2" t="s">
        <v>88</v>
      </c>
      <c r="D53" s="2" t="s">
        <v>319</v>
      </c>
      <c r="E53" s="2" t="s">
        <v>89</v>
      </c>
      <c r="F53" s="2" t="s">
        <v>90</v>
      </c>
      <c r="G53" s="2"/>
      <c r="H53" s="2" t="s">
        <v>420</v>
      </c>
    </row>
    <row r="54" spans="1:8" x14ac:dyDescent="0.35">
      <c r="A54" s="20" t="s">
        <v>7</v>
      </c>
      <c r="B54" s="20" t="s">
        <v>7</v>
      </c>
      <c r="C54" s="20" t="s">
        <v>91</v>
      </c>
      <c r="D54" s="20" t="s">
        <v>326</v>
      </c>
      <c r="E54" s="20" t="s">
        <v>91</v>
      </c>
      <c r="F54" s="20" t="s">
        <v>40</v>
      </c>
      <c r="G54" s="20" t="s">
        <v>694</v>
      </c>
      <c r="H54" s="20" t="s">
        <v>566</v>
      </c>
    </row>
    <row r="55" spans="1:8" s="11" customFormat="1" x14ac:dyDescent="0.35">
      <c r="A55" s="17" t="s">
        <v>633</v>
      </c>
      <c r="B55" s="2" t="s">
        <v>7</v>
      </c>
      <c r="C55" s="17" t="s">
        <v>660</v>
      </c>
      <c r="D55" s="17" t="s">
        <v>608</v>
      </c>
      <c r="E55" s="17" t="s">
        <v>91</v>
      </c>
      <c r="F55" s="17" t="s">
        <v>40</v>
      </c>
      <c r="G55" s="17" t="s">
        <v>694</v>
      </c>
      <c r="H55" s="17" t="s">
        <v>665</v>
      </c>
    </row>
    <row r="56" spans="1:8" s="11" customFormat="1" x14ac:dyDescent="0.35">
      <c r="A56" s="17" t="s">
        <v>634</v>
      </c>
      <c r="B56" s="2" t="s">
        <v>7</v>
      </c>
      <c r="C56" s="17" t="s">
        <v>660</v>
      </c>
      <c r="D56" s="17" t="s">
        <v>609</v>
      </c>
      <c r="E56" s="17" t="s">
        <v>91</v>
      </c>
      <c r="F56" s="17" t="s">
        <v>40</v>
      </c>
      <c r="G56" s="17" t="s">
        <v>694</v>
      </c>
      <c r="H56" s="17" t="s">
        <v>666</v>
      </c>
    </row>
    <row r="57" spans="1:8" s="11" customFormat="1" x14ac:dyDescent="0.35">
      <c r="A57" s="17" t="s">
        <v>635</v>
      </c>
      <c r="B57" s="2" t="s">
        <v>7</v>
      </c>
      <c r="C57" s="17" t="s">
        <v>660</v>
      </c>
      <c r="D57" s="17" t="s">
        <v>610</v>
      </c>
      <c r="E57" s="17" t="s">
        <v>91</v>
      </c>
      <c r="F57" s="17" t="s">
        <v>40</v>
      </c>
      <c r="G57" s="17" t="s">
        <v>694</v>
      </c>
      <c r="H57" s="17" t="s">
        <v>667</v>
      </c>
    </row>
    <row r="58" spans="1:8" s="11" customFormat="1" x14ac:dyDescent="0.35">
      <c r="A58" s="17" t="s">
        <v>636</v>
      </c>
      <c r="B58" s="2" t="s">
        <v>7</v>
      </c>
      <c r="C58" s="17" t="s">
        <v>660</v>
      </c>
      <c r="D58" s="17" t="s">
        <v>611</v>
      </c>
      <c r="E58" s="17" t="s">
        <v>91</v>
      </c>
      <c r="F58" s="17" t="s">
        <v>40</v>
      </c>
      <c r="G58" s="17" t="s">
        <v>694</v>
      </c>
      <c r="H58" s="17" t="s">
        <v>668</v>
      </c>
    </row>
    <row r="59" spans="1:8" s="11" customFormat="1" x14ac:dyDescent="0.35">
      <c r="A59" s="17" t="s">
        <v>639</v>
      </c>
      <c r="B59" s="2" t="s">
        <v>7</v>
      </c>
      <c r="C59" s="17" t="s">
        <v>660</v>
      </c>
      <c r="D59" s="17" t="s">
        <v>612</v>
      </c>
      <c r="E59" s="17" t="s">
        <v>91</v>
      </c>
      <c r="F59" s="17" t="s">
        <v>40</v>
      </c>
      <c r="G59" s="17" t="s">
        <v>694</v>
      </c>
      <c r="H59" s="17" t="s">
        <v>669</v>
      </c>
    </row>
    <row r="60" spans="1:8" s="11" customFormat="1" x14ac:dyDescent="0.35">
      <c r="A60" s="17" t="s">
        <v>637</v>
      </c>
      <c r="B60" s="2" t="s">
        <v>7</v>
      </c>
      <c r="C60" s="17" t="s">
        <v>660</v>
      </c>
      <c r="D60" s="17" t="s">
        <v>613</v>
      </c>
      <c r="E60" s="17" t="s">
        <v>91</v>
      </c>
      <c r="F60" s="17" t="s">
        <v>40</v>
      </c>
      <c r="G60" s="17" t="s">
        <v>694</v>
      </c>
      <c r="H60" s="17" t="s">
        <v>670</v>
      </c>
    </row>
    <row r="61" spans="1:8" s="11" customFormat="1" x14ac:dyDescent="0.35">
      <c r="A61" s="17" t="s">
        <v>640</v>
      </c>
      <c r="B61" s="17" t="s">
        <v>646</v>
      </c>
      <c r="C61" s="17" t="s">
        <v>660</v>
      </c>
      <c r="D61" s="17" t="s">
        <v>614</v>
      </c>
      <c r="E61" s="17" t="s">
        <v>91</v>
      </c>
      <c r="F61" s="17" t="s">
        <v>40</v>
      </c>
      <c r="G61" s="17" t="s">
        <v>694</v>
      </c>
      <c r="H61" s="17" t="s">
        <v>671</v>
      </c>
    </row>
    <row r="62" spans="1:8" s="11" customFormat="1" x14ac:dyDescent="0.35">
      <c r="A62" s="17" t="s">
        <v>638</v>
      </c>
      <c r="B62" s="2" t="s">
        <v>7</v>
      </c>
      <c r="C62" s="17" t="s">
        <v>660</v>
      </c>
      <c r="D62" s="17" t="s">
        <v>615</v>
      </c>
      <c r="E62" s="17" t="s">
        <v>91</v>
      </c>
      <c r="F62" s="17" t="s">
        <v>40</v>
      </c>
      <c r="G62" s="17" t="s">
        <v>694</v>
      </c>
      <c r="H62" s="17" t="s">
        <v>672</v>
      </c>
    </row>
    <row r="63" spans="1:8" s="11" customFormat="1" x14ac:dyDescent="0.35">
      <c r="A63" s="17" t="s">
        <v>641</v>
      </c>
      <c r="B63" s="2" t="s">
        <v>7</v>
      </c>
      <c r="C63" s="17" t="s">
        <v>660</v>
      </c>
      <c r="D63" s="17" t="s">
        <v>616</v>
      </c>
      <c r="E63" s="17" t="s">
        <v>91</v>
      </c>
      <c r="F63" s="17" t="s">
        <v>40</v>
      </c>
      <c r="G63" s="17" t="s">
        <v>694</v>
      </c>
      <c r="H63" s="17" t="s">
        <v>673</v>
      </c>
    </row>
    <row r="64" spans="1:8" s="11" customFormat="1" x14ac:dyDescent="0.35">
      <c r="A64" s="17" t="s">
        <v>642</v>
      </c>
      <c r="B64" s="2" t="s">
        <v>7</v>
      </c>
      <c r="C64" s="17" t="s">
        <v>660</v>
      </c>
      <c r="D64" s="17" t="s">
        <v>617</v>
      </c>
      <c r="E64" s="17" t="s">
        <v>91</v>
      </c>
      <c r="F64" s="17" t="s">
        <v>40</v>
      </c>
      <c r="G64" s="17" t="s">
        <v>694</v>
      </c>
      <c r="H64" s="17" t="s">
        <v>674</v>
      </c>
    </row>
    <row r="65" spans="1:8" s="11" customFormat="1" x14ac:dyDescent="0.35">
      <c r="A65" s="17" t="s">
        <v>643</v>
      </c>
      <c r="B65" s="2" t="s">
        <v>7</v>
      </c>
      <c r="C65" s="17" t="s">
        <v>660</v>
      </c>
      <c r="D65" s="17" t="s">
        <v>618</v>
      </c>
      <c r="E65" s="17" t="s">
        <v>91</v>
      </c>
      <c r="F65" s="17" t="s">
        <v>40</v>
      </c>
      <c r="G65" s="17" t="s">
        <v>694</v>
      </c>
      <c r="H65" s="17" t="s">
        <v>675</v>
      </c>
    </row>
    <row r="66" spans="1:8" s="11" customFormat="1" x14ac:dyDescent="0.35">
      <c r="A66" s="17" t="s">
        <v>644</v>
      </c>
      <c r="B66" s="2" t="s">
        <v>7</v>
      </c>
      <c r="C66" s="17" t="s">
        <v>660</v>
      </c>
      <c r="D66" s="17" t="s">
        <v>619</v>
      </c>
      <c r="E66" s="17" t="s">
        <v>91</v>
      </c>
      <c r="F66" s="17" t="s">
        <v>40</v>
      </c>
      <c r="G66" s="17" t="s">
        <v>694</v>
      </c>
      <c r="H66" s="17" t="s">
        <v>676</v>
      </c>
    </row>
    <row r="67" spans="1:8" s="11" customFormat="1" x14ac:dyDescent="0.35">
      <c r="A67" s="17" t="s">
        <v>645</v>
      </c>
      <c r="B67" s="2" t="s">
        <v>7</v>
      </c>
      <c r="C67" s="17" t="s">
        <v>660</v>
      </c>
      <c r="D67" s="17" t="s">
        <v>620</v>
      </c>
      <c r="E67" s="17" t="s">
        <v>91</v>
      </c>
      <c r="F67" s="17" t="s">
        <v>40</v>
      </c>
      <c r="G67" s="17" t="s">
        <v>694</v>
      </c>
      <c r="H67" s="17" t="s">
        <v>677</v>
      </c>
    </row>
    <row r="68" spans="1:8" s="11" customFormat="1" x14ac:dyDescent="0.35">
      <c r="A68" s="17" t="s">
        <v>646</v>
      </c>
      <c r="B68" s="2" t="s">
        <v>7</v>
      </c>
      <c r="C68" s="17" t="s">
        <v>660</v>
      </c>
      <c r="D68" s="17" t="s">
        <v>621</v>
      </c>
      <c r="E68" s="17" t="s">
        <v>91</v>
      </c>
      <c r="F68" s="17" t="s">
        <v>40</v>
      </c>
      <c r="G68" s="17" t="s">
        <v>694</v>
      </c>
      <c r="H68" s="17" t="s">
        <v>678</v>
      </c>
    </row>
    <row r="69" spans="1:8" s="11" customFormat="1" x14ac:dyDescent="0.35">
      <c r="A69" s="17" t="s">
        <v>647</v>
      </c>
      <c r="B69" s="2" t="s">
        <v>7</v>
      </c>
      <c r="C69" s="17" t="s">
        <v>660</v>
      </c>
      <c r="D69" s="17" t="s">
        <v>622</v>
      </c>
      <c r="E69" s="17" t="s">
        <v>91</v>
      </c>
      <c r="F69" s="17" t="s">
        <v>40</v>
      </c>
      <c r="G69" s="17" t="s">
        <v>694</v>
      </c>
      <c r="H69" s="17" t="s">
        <v>679</v>
      </c>
    </row>
    <row r="70" spans="1:8" s="11" customFormat="1" x14ac:dyDescent="0.35">
      <c r="A70" s="17" t="s">
        <v>648</v>
      </c>
      <c r="B70" s="2" t="s">
        <v>7</v>
      </c>
      <c r="C70" s="17" t="s">
        <v>660</v>
      </c>
      <c r="D70" s="17" t="s">
        <v>623</v>
      </c>
      <c r="E70" s="17" t="s">
        <v>91</v>
      </c>
      <c r="F70" s="17" t="s">
        <v>40</v>
      </c>
      <c r="G70" s="17" t="s">
        <v>694</v>
      </c>
      <c r="H70" s="17" t="s">
        <v>680</v>
      </c>
    </row>
    <row r="71" spans="1:8" s="11" customFormat="1" x14ac:dyDescent="0.35">
      <c r="A71" s="17" t="s">
        <v>649</v>
      </c>
      <c r="B71" s="2" t="s">
        <v>7</v>
      </c>
      <c r="C71" s="17" t="s">
        <v>660</v>
      </c>
      <c r="D71" s="17" t="s">
        <v>624</v>
      </c>
      <c r="E71" s="17" t="s">
        <v>91</v>
      </c>
      <c r="F71" s="17" t="s">
        <v>40</v>
      </c>
      <c r="G71" s="17" t="s">
        <v>694</v>
      </c>
      <c r="H71" s="17" t="s">
        <v>681</v>
      </c>
    </row>
    <row r="72" spans="1:8" s="11" customFormat="1" x14ac:dyDescent="0.35">
      <c r="A72" s="17" t="s">
        <v>650</v>
      </c>
      <c r="B72" s="17" t="s">
        <v>651</v>
      </c>
      <c r="C72" s="17" t="s">
        <v>660</v>
      </c>
      <c r="D72" s="17" t="s">
        <v>625</v>
      </c>
      <c r="E72" s="17" t="s">
        <v>91</v>
      </c>
      <c r="F72" s="17" t="s">
        <v>40</v>
      </c>
      <c r="G72" s="17" t="s">
        <v>694</v>
      </c>
      <c r="H72" s="17" t="s">
        <v>682</v>
      </c>
    </row>
    <row r="73" spans="1:8" s="11" customFormat="1" x14ac:dyDescent="0.35">
      <c r="A73" s="17" t="s">
        <v>651</v>
      </c>
      <c r="B73" s="2" t="s">
        <v>7</v>
      </c>
      <c r="C73" s="17" t="s">
        <v>660</v>
      </c>
      <c r="D73" s="17" t="s">
        <v>626</v>
      </c>
      <c r="E73" s="17" t="s">
        <v>91</v>
      </c>
      <c r="F73" s="17" t="s">
        <v>40</v>
      </c>
      <c r="G73" s="17" t="s">
        <v>694</v>
      </c>
      <c r="H73" s="17" t="s">
        <v>683</v>
      </c>
    </row>
    <row r="74" spans="1:8" s="11" customFormat="1" x14ac:dyDescent="0.35">
      <c r="A74" s="17" t="s">
        <v>652</v>
      </c>
      <c r="B74" s="2" t="s">
        <v>7</v>
      </c>
      <c r="C74" s="17" t="s">
        <v>660</v>
      </c>
      <c r="D74" s="17" t="s">
        <v>627</v>
      </c>
      <c r="E74" s="17" t="s">
        <v>91</v>
      </c>
      <c r="F74" s="17" t="s">
        <v>40</v>
      </c>
      <c r="G74" s="17" t="s">
        <v>694</v>
      </c>
      <c r="H74" s="17" t="s">
        <v>684</v>
      </c>
    </row>
    <row r="75" spans="1:8" s="11" customFormat="1" x14ac:dyDescent="0.35">
      <c r="A75" s="17" t="s">
        <v>653</v>
      </c>
      <c r="B75" s="2" t="s">
        <v>7</v>
      </c>
      <c r="C75" s="17" t="s">
        <v>660</v>
      </c>
      <c r="D75" s="17" t="s">
        <v>628</v>
      </c>
      <c r="E75" s="17" t="s">
        <v>91</v>
      </c>
      <c r="F75" s="17" t="s">
        <v>40</v>
      </c>
      <c r="G75" s="17" t="s">
        <v>694</v>
      </c>
      <c r="H75" s="17" t="s">
        <v>685</v>
      </c>
    </row>
    <row r="76" spans="1:8" s="11" customFormat="1" x14ac:dyDescent="0.35">
      <c r="A76" s="17" t="s">
        <v>654</v>
      </c>
      <c r="B76" s="2" t="s">
        <v>7</v>
      </c>
      <c r="C76" s="17" t="s">
        <v>660</v>
      </c>
      <c r="D76" s="17" t="s">
        <v>629</v>
      </c>
      <c r="E76" s="17" t="s">
        <v>91</v>
      </c>
      <c r="F76" s="17" t="s">
        <v>40</v>
      </c>
      <c r="G76" s="17" t="s">
        <v>694</v>
      </c>
      <c r="H76" s="17" t="s">
        <v>686</v>
      </c>
    </row>
    <row r="77" spans="1:8" s="11" customFormat="1" x14ac:dyDescent="0.35">
      <c r="A77" s="17" t="s">
        <v>655</v>
      </c>
      <c r="B77" s="2" t="s">
        <v>7</v>
      </c>
      <c r="C77" s="17" t="s">
        <v>660</v>
      </c>
      <c r="D77" s="17" t="s">
        <v>630</v>
      </c>
      <c r="E77" s="17" t="s">
        <v>91</v>
      </c>
      <c r="F77" s="17" t="s">
        <v>40</v>
      </c>
      <c r="G77" s="17" t="s">
        <v>694</v>
      </c>
      <c r="H77" s="17" t="s">
        <v>687</v>
      </c>
    </row>
    <row r="78" spans="1:8" s="11" customFormat="1" x14ac:dyDescent="0.35">
      <c r="A78" s="17" t="s">
        <v>656</v>
      </c>
      <c r="B78" s="2" t="s">
        <v>7</v>
      </c>
      <c r="C78" s="17" t="s">
        <v>660</v>
      </c>
      <c r="D78" s="17" t="s">
        <v>631</v>
      </c>
      <c r="E78" s="17" t="s">
        <v>91</v>
      </c>
      <c r="F78" s="17" t="s">
        <v>40</v>
      </c>
      <c r="G78" s="17" t="s">
        <v>694</v>
      </c>
      <c r="H78" s="17" t="s">
        <v>688</v>
      </c>
    </row>
    <row r="79" spans="1:8" s="11" customFormat="1" x14ac:dyDescent="0.35">
      <c r="A79" s="17" t="s">
        <v>657</v>
      </c>
      <c r="B79" s="2" t="s">
        <v>7</v>
      </c>
      <c r="C79" s="17" t="s">
        <v>660</v>
      </c>
      <c r="D79" s="17" t="s">
        <v>632</v>
      </c>
      <c r="E79" s="17" t="s">
        <v>91</v>
      </c>
      <c r="F79" s="17" t="s">
        <v>40</v>
      </c>
      <c r="G79" s="17" t="s">
        <v>694</v>
      </c>
      <c r="H79" s="17" t="s">
        <v>689</v>
      </c>
    </row>
    <row r="80" spans="1:8" s="11" customFormat="1" x14ac:dyDescent="0.35">
      <c r="A80" s="2" t="s">
        <v>7</v>
      </c>
      <c r="B80" s="2" t="s">
        <v>637</v>
      </c>
      <c r="C80" s="17" t="s">
        <v>660</v>
      </c>
      <c r="D80" s="17" t="s">
        <v>661</v>
      </c>
      <c r="E80" s="17" t="s">
        <v>91</v>
      </c>
      <c r="F80" s="17" t="s">
        <v>40</v>
      </c>
      <c r="G80" s="17" t="s">
        <v>694</v>
      </c>
      <c r="H80" s="17" t="s">
        <v>690</v>
      </c>
    </row>
    <row r="81" spans="1:8" s="11" customFormat="1" x14ac:dyDescent="0.35">
      <c r="A81" s="2" t="s">
        <v>7</v>
      </c>
      <c r="B81" s="2" t="s">
        <v>650</v>
      </c>
      <c r="C81" s="17" t="s">
        <v>660</v>
      </c>
      <c r="D81" s="17" t="s">
        <v>662</v>
      </c>
      <c r="E81" s="17" t="s">
        <v>91</v>
      </c>
      <c r="F81" s="17" t="s">
        <v>40</v>
      </c>
      <c r="G81" s="17" t="s">
        <v>694</v>
      </c>
      <c r="H81" s="17" t="s">
        <v>691</v>
      </c>
    </row>
    <row r="82" spans="1:8" s="11" customFormat="1" x14ac:dyDescent="0.35">
      <c r="A82" s="2" t="s">
        <v>7</v>
      </c>
      <c r="B82" s="2" t="s">
        <v>658</v>
      </c>
      <c r="C82" s="17" t="s">
        <v>660</v>
      </c>
      <c r="D82" s="17" t="s">
        <v>663</v>
      </c>
      <c r="E82" s="17" t="s">
        <v>91</v>
      </c>
      <c r="F82" s="17" t="s">
        <v>40</v>
      </c>
      <c r="G82" s="17" t="s">
        <v>694</v>
      </c>
      <c r="H82" s="17" t="s">
        <v>692</v>
      </c>
    </row>
    <row r="83" spans="1:8" s="11" customFormat="1" x14ac:dyDescent="0.35">
      <c r="A83" s="2" t="s">
        <v>7</v>
      </c>
      <c r="B83" s="2" t="s">
        <v>659</v>
      </c>
      <c r="C83" s="17" t="s">
        <v>660</v>
      </c>
      <c r="D83" s="17" t="s">
        <v>664</v>
      </c>
      <c r="E83" s="17" t="s">
        <v>91</v>
      </c>
      <c r="F83" s="17" t="s">
        <v>40</v>
      </c>
      <c r="G83" s="17" t="s">
        <v>694</v>
      </c>
      <c r="H83" s="17" t="s">
        <v>693</v>
      </c>
    </row>
    <row r="84" spans="1:8" x14ac:dyDescent="0.35">
      <c r="A84" s="2" t="s">
        <v>507</v>
      </c>
      <c r="B84" s="2" t="s">
        <v>92</v>
      </c>
      <c r="C84" s="2" t="s">
        <v>506</v>
      </c>
      <c r="D84" s="2" t="s">
        <v>320</v>
      </c>
      <c r="E84" s="2" t="s">
        <v>93</v>
      </c>
      <c r="F84" s="2" t="s">
        <v>94</v>
      </c>
      <c r="G84" s="2"/>
      <c r="H84" s="2" t="s">
        <v>421</v>
      </c>
    </row>
    <row r="85" spans="1:8" x14ac:dyDescent="0.35">
      <c r="A85" s="2" t="s">
        <v>95</v>
      </c>
      <c r="B85" s="2" t="s">
        <v>95</v>
      </c>
      <c r="C85" s="2" t="s">
        <v>96</v>
      </c>
      <c r="D85" s="2" t="s">
        <v>328</v>
      </c>
      <c r="E85" s="2" t="s">
        <v>93</v>
      </c>
      <c r="F85" s="2" t="s">
        <v>94</v>
      </c>
      <c r="G85" s="2"/>
      <c r="H85" s="2" t="s">
        <v>422</v>
      </c>
    </row>
    <row r="86" spans="1:8" x14ac:dyDescent="0.35">
      <c r="A86" s="2" t="s">
        <v>97</v>
      </c>
      <c r="B86" s="2" t="s">
        <v>97</v>
      </c>
      <c r="C86" s="2" t="s">
        <v>98</v>
      </c>
      <c r="D86" s="2" t="s">
        <v>321</v>
      </c>
      <c r="E86" s="2" t="s">
        <v>99</v>
      </c>
      <c r="F86" s="2" t="s">
        <v>100</v>
      </c>
      <c r="G86" s="2" t="s">
        <v>101</v>
      </c>
      <c r="H86" s="2" t="s">
        <v>423</v>
      </c>
    </row>
    <row r="87" spans="1:8" x14ac:dyDescent="0.35">
      <c r="A87" s="2" t="s">
        <v>102</v>
      </c>
      <c r="B87" s="2" t="s">
        <v>102</v>
      </c>
      <c r="C87" s="2" t="s">
        <v>103</v>
      </c>
      <c r="D87" s="2" t="s">
        <v>330</v>
      </c>
      <c r="E87" s="2" t="s">
        <v>99</v>
      </c>
      <c r="F87" s="2" t="s">
        <v>100</v>
      </c>
      <c r="G87" s="2" t="s">
        <v>101</v>
      </c>
      <c r="H87" s="2" t="s">
        <v>424</v>
      </c>
    </row>
    <row r="88" spans="1:8" x14ac:dyDescent="0.35">
      <c r="A88" s="20" t="s">
        <v>562</v>
      </c>
      <c r="B88" s="20" t="s">
        <v>7</v>
      </c>
      <c r="C88" s="20" t="s">
        <v>563</v>
      </c>
      <c r="D88" s="20" t="s">
        <v>327</v>
      </c>
      <c r="E88" s="20" t="s">
        <v>104</v>
      </c>
      <c r="F88" s="20" t="s">
        <v>73</v>
      </c>
      <c r="G88" s="20" t="s">
        <v>105</v>
      </c>
      <c r="H88" s="20" t="s">
        <v>564</v>
      </c>
    </row>
    <row r="89" spans="1:8" x14ac:dyDescent="0.35">
      <c r="A89" s="20" t="s">
        <v>7</v>
      </c>
      <c r="B89" s="20" t="s">
        <v>7</v>
      </c>
      <c r="C89" s="20" t="s">
        <v>106</v>
      </c>
      <c r="D89" s="20" t="s">
        <v>331</v>
      </c>
      <c r="E89" s="20" t="s">
        <v>106</v>
      </c>
      <c r="F89" s="20" t="s">
        <v>100</v>
      </c>
      <c r="G89" s="20" t="s">
        <v>101</v>
      </c>
      <c r="H89" s="20" t="s">
        <v>565</v>
      </c>
    </row>
    <row r="90" spans="1:8" x14ac:dyDescent="0.35">
      <c r="A90" s="20" t="s">
        <v>7</v>
      </c>
      <c r="B90" s="20" t="s">
        <v>7</v>
      </c>
      <c r="C90" s="20" t="s">
        <v>107</v>
      </c>
      <c r="D90" s="20" t="s">
        <v>332</v>
      </c>
      <c r="E90" s="20" t="s">
        <v>107</v>
      </c>
      <c r="F90" s="20" t="s">
        <v>73</v>
      </c>
      <c r="G90" s="20"/>
      <c r="H90" s="20" t="s">
        <v>574</v>
      </c>
    </row>
    <row r="91" spans="1:8" x14ac:dyDescent="0.35">
      <c r="A91" s="17" t="s">
        <v>7</v>
      </c>
      <c r="B91" s="2" t="s">
        <v>570</v>
      </c>
      <c r="C91" s="2" t="s">
        <v>569</v>
      </c>
      <c r="D91" s="2" t="s">
        <v>329</v>
      </c>
      <c r="E91" s="2" t="s">
        <v>107</v>
      </c>
      <c r="F91" s="2" t="s">
        <v>73</v>
      </c>
      <c r="G91" s="2"/>
      <c r="H91" s="2" t="s">
        <v>567</v>
      </c>
    </row>
    <row r="92" spans="1:8" ht="29" x14ac:dyDescent="0.35">
      <c r="A92" s="2" t="s">
        <v>572</v>
      </c>
      <c r="B92" s="2" t="s">
        <v>573</v>
      </c>
      <c r="C92" s="3" t="s">
        <v>571</v>
      </c>
      <c r="D92" s="2" t="s">
        <v>333</v>
      </c>
      <c r="E92" s="2" t="s">
        <v>107</v>
      </c>
      <c r="F92" s="2" t="s">
        <v>73</v>
      </c>
      <c r="G92" s="2"/>
      <c r="H92" s="2" t="s">
        <v>568</v>
      </c>
    </row>
    <row r="93" spans="1:8" x14ac:dyDescent="0.35">
      <c r="A93" s="2" t="s">
        <v>534</v>
      </c>
      <c r="B93" s="2" t="s">
        <v>108</v>
      </c>
      <c r="C93" s="2" t="s">
        <v>533</v>
      </c>
      <c r="D93" s="2" t="s">
        <v>334</v>
      </c>
      <c r="E93" s="2" t="s">
        <v>109</v>
      </c>
      <c r="F93" s="2" t="s">
        <v>13</v>
      </c>
      <c r="G93" s="2" t="s">
        <v>110</v>
      </c>
      <c r="H93" s="2" t="s">
        <v>425</v>
      </c>
    </row>
    <row r="94" spans="1:8" x14ac:dyDescent="0.35">
      <c r="A94" s="2" t="s">
        <v>536</v>
      </c>
      <c r="B94" s="2" t="s">
        <v>7</v>
      </c>
      <c r="C94" s="2" t="s">
        <v>535</v>
      </c>
      <c r="D94" s="2" t="s">
        <v>335</v>
      </c>
      <c r="E94" s="2" t="s">
        <v>109</v>
      </c>
      <c r="F94" s="2" t="s">
        <v>13</v>
      </c>
      <c r="G94" s="2" t="s">
        <v>110</v>
      </c>
      <c r="H94" s="2" t="s">
        <v>426</v>
      </c>
    </row>
    <row r="95" spans="1:8" x14ac:dyDescent="0.35">
      <c r="A95" s="2" t="s">
        <v>7</v>
      </c>
      <c r="B95" s="2" t="s">
        <v>111</v>
      </c>
      <c r="C95" s="2" t="s">
        <v>113</v>
      </c>
      <c r="D95" s="2" t="s">
        <v>336</v>
      </c>
      <c r="E95" s="2" t="s">
        <v>109</v>
      </c>
      <c r="F95" s="2" t="s">
        <v>13</v>
      </c>
      <c r="G95" s="2" t="s">
        <v>110</v>
      </c>
      <c r="H95" s="2" t="s">
        <v>427</v>
      </c>
    </row>
    <row r="96" spans="1:8" x14ac:dyDescent="0.35">
      <c r="A96" s="2" t="s">
        <v>7</v>
      </c>
      <c r="B96" s="2" t="s">
        <v>112</v>
      </c>
      <c r="C96" s="2" t="s">
        <v>114</v>
      </c>
      <c r="D96" s="2" t="s">
        <v>337</v>
      </c>
      <c r="E96" s="2" t="s">
        <v>109</v>
      </c>
      <c r="F96" s="2" t="s">
        <v>13</v>
      </c>
      <c r="G96" s="2" t="s">
        <v>110</v>
      </c>
      <c r="H96" s="2" t="s">
        <v>428</v>
      </c>
    </row>
    <row r="97" spans="1:8" x14ac:dyDescent="0.35">
      <c r="A97" s="2" t="s">
        <v>524</v>
      </c>
      <c r="B97" s="2" t="s">
        <v>7</v>
      </c>
      <c r="C97" s="2" t="s">
        <v>523</v>
      </c>
      <c r="D97" s="2" t="s">
        <v>430</v>
      </c>
      <c r="E97" s="2" t="s">
        <v>115</v>
      </c>
      <c r="F97" s="2" t="s">
        <v>13</v>
      </c>
      <c r="G97" s="2" t="s">
        <v>110</v>
      </c>
      <c r="H97" s="2" t="s">
        <v>429</v>
      </c>
    </row>
    <row r="98" spans="1:8" x14ac:dyDescent="0.35">
      <c r="A98" s="2" t="s">
        <v>116</v>
      </c>
      <c r="B98" s="2" t="s">
        <v>7</v>
      </c>
      <c r="C98" s="2" t="s">
        <v>117</v>
      </c>
      <c r="D98" s="2" t="s">
        <v>431</v>
      </c>
      <c r="E98" s="2" t="s">
        <v>115</v>
      </c>
      <c r="F98" s="2" t="s">
        <v>13</v>
      </c>
      <c r="G98" s="2" t="s">
        <v>110</v>
      </c>
      <c r="H98" s="2" t="s">
        <v>437</v>
      </c>
    </row>
    <row r="99" spans="1:8" x14ac:dyDescent="0.35">
      <c r="A99" s="2" t="s">
        <v>526</v>
      </c>
      <c r="B99" s="2" t="s">
        <v>527</v>
      </c>
      <c r="C99" s="2" t="s">
        <v>525</v>
      </c>
      <c r="D99" s="2" t="s">
        <v>432</v>
      </c>
      <c r="E99" s="2" t="s">
        <v>115</v>
      </c>
      <c r="F99" s="2" t="s">
        <v>13</v>
      </c>
      <c r="G99" s="2" t="s">
        <v>110</v>
      </c>
      <c r="H99" s="2" t="s">
        <v>438</v>
      </c>
    </row>
    <row r="100" spans="1:8" x14ac:dyDescent="0.35">
      <c r="A100" s="2" t="s">
        <v>7</v>
      </c>
      <c r="B100" s="2" t="s">
        <v>540</v>
      </c>
      <c r="C100" s="2" t="s">
        <v>539</v>
      </c>
      <c r="D100" s="2" t="s">
        <v>433</v>
      </c>
      <c r="E100" s="2" t="s">
        <v>115</v>
      </c>
      <c r="F100" s="2" t="s">
        <v>13</v>
      </c>
      <c r="G100" s="2" t="s">
        <v>110</v>
      </c>
      <c r="H100" s="2" t="s">
        <v>439</v>
      </c>
    </row>
    <row r="101" spans="1:8" x14ac:dyDescent="0.35">
      <c r="A101" s="2" t="s">
        <v>532</v>
      </c>
      <c r="B101" s="2" t="s">
        <v>531</v>
      </c>
      <c r="C101" s="2" t="s">
        <v>530</v>
      </c>
      <c r="D101" s="2" t="s">
        <v>434</v>
      </c>
      <c r="E101" s="2" t="s">
        <v>115</v>
      </c>
      <c r="F101" s="2" t="s">
        <v>13</v>
      </c>
      <c r="G101" s="2" t="s">
        <v>110</v>
      </c>
      <c r="H101" s="2" t="s">
        <v>440</v>
      </c>
    </row>
    <row r="102" spans="1:8" x14ac:dyDescent="0.35">
      <c r="A102" s="2" t="s">
        <v>7</v>
      </c>
      <c r="B102" s="2" t="s">
        <v>529</v>
      </c>
      <c r="C102" s="2" t="s">
        <v>528</v>
      </c>
      <c r="D102" s="2" t="s">
        <v>435</v>
      </c>
      <c r="E102" s="2" t="s">
        <v>115</v>
      </c>
      <c r="F102" s="2" t="s">
        <v>13</v>
      </c>
      <c r="G102" s="2" t="s">
        <v>110</v>
      </c>
      <c r="H102" s="2" t="s">
        <v>441</v>
      </c>
    </row>
    <row r="103" spans="1:8" x14ac:dyDescent="0.35">
      <c r="A103" s="2" t="s">
        <v>7</v>
      </c>
      <c r="B103" s="2" t="s">
        <v>118</v>
      </c>
      <c r="C103" s="2" t="s">
        <v>119</v>
      </c>
      <c r="D103" s="2" t="s">
        <v>436</v>
      </c>
      <c r="E103" s="2" t="s">
        <v>115</v>
      </c>
      <c r="F103" s="2" t="s">
        <v>13</v>
      </c>
      <c r="G103" s="2" t="s">
        <v>110</v>
      </c>
      <c r="H103" s="2" t="s">
        <v>442</v>
      </c>
    </row>
    <row r="104" spans="1:8" ht="29" x14ac:dyDescent="0.35">
      <c r="A104" s="20" t="s">
        <v>576</v>
      </c>
      <c r="B104" s="20" t="s">
        <v>577</v>
      </c>
      <c r="C104" s="23" t="s">
        <v>575</v>
      </c>
      <c r="D104" s="20" t="s">
        <v>578</v>
      </c>
      <c r="E104" s="20" t="s">
        <v>120</v>
      </c>
      <c r="F104" s="20" t="s">
        <v>121</v>
      </c>
      <c r="G104" s="20"/>
      <c r="H104" s="20" t="s">
        <v>579</v>
      </c>
    </row>
    <row r="105" spans="1:8" x14ac:dyDescent="0.35">
      <c r="A105" s="2" t="s">
        <v>122</v>
      </c>
      <c r="B105" s="2" t="s">
        <v>7</v>
      </c>
      <c r="C105" s="2" t="s">
        <v>123</v>
      </c>
      <c r="D105" s="2" t="s">
        <v>345</v>
      </c>
      <c r="E105" s="2" t="s">
        <v>124</v>
      </c>
      <c r="F105" s="2" t="s">
        <v>100</v>
      </c>
      <c r="G105" s="2" t="s">
        <v>125</v>
      </c>
      <c r="H105" s="2" t="s">
        <v>443</v>
      </c>
    </row>
    <row r="106" spans="1:8" ht="29" x14ac:dyDescent="0.35">
      <c r="A106" s="3" t="s">
        <v>546</v>
      </c>
      <c r="B106" s="3" t="s">
        <v>547</v>
      </c>
      <c r="C106" s="3" t="s">
        <v>545</v>
      </c>
      <c r="D106" s="2" t="s">
        <v>346</v>
      </c>
      <c r="E106" s="2" t="s">
        <v>124</v>
      </c>
      <c r="F106" s="2" t="s">
        <v>100</v>
      </c>
      <c r="G106" s="2" t="s">
        <v>125</v>
      </c>
      <c r="H106" s="2" t="s">
        <v>444</v>
      </c>
    </row>
    <row r="107" spans="1:8" x14ac:dyDescent="0.35">
      <c r="A107" s="2" t="s">
        <v>126</v>
      </c>
      <c r="B107" s="2" t="s">
        <v>7</v>
      </c>
      <c r="C107" s="2" t="s">
        <v>127</v>
      </c>
      <c r="D107" s="2" t="s">
        <v>347</v>
      </c>
      <c r="E107" s="2" t="s">
        <v>124</v>
      </c>
      <c r="F107" s="2" t="s">
        <v>100</v>
      </c>
      <c r="G107" s="2" t="s">
        <v>125</v>
      </c>
      <c r="H107" s="2" t="s">
        <v>445</v>
      </c>
    </row>
    <row r="108" spans="1:8" x14ac:dyDescent="0.35">
      <c r="A108" s="2" t="s">
        <v>128</v>
      </c>
      <c r="B108" s="2" t="s">
        <v>7</v>
      </c>
      <c r="C108" s="2" t="s">
        <v>129</v>
      </c>
      <c r="D108" s="2" t="s">
        <v>348</v>
      </c>
      <c r="E108" s="2" t="s">
        <v>124</v>
      </c>
      <c r="F108" s="2" t="s">
        <v>100</v>
      </c>
      <c r="G108" s="2" t="s">
        <v>125</v>
      </c>
      <c r="H108" s="2" t="s">
        <v>446</v>
      </c>
    </row>
    <row r="109" spans="1:8" x14ac:dyDescent="0.35">
      <c r="A109" s="2" t="s">
        <v>130</v>
      </c>
      <c r="B109" s="2" t="s">
        <v>7</v>
      </c>
      <c r="C109" s="2" t="s">
        <v>131</v>
      </c>
      <c r="D109" s="2" t="s">
        <v>349</v>
      </c>
      <c r="E109" s="2" t="s">
        <v>124</v>
      </c>
      <c r="F109" s="2" t="s">
        <v>100</v>
      </c>
      <c r="G109" s="2" t="s">
        <v>125</v>
      </c>
      <c r="H109" s="2" t="s">
        <v>447</v>
      </c>
    </row>
    <row r="110" spans="1:8" x14ac:dyDescent="0.35">
      <c r="A110" s="2" t="s">
        <v>544</v>
      </c>
      <c r="B110" s="2" t="s">
        <v>7</v>
      </c>
      <c r="C110" s="2" t="s">
        <v>543</v>
      </c>
      <c r="D110" s="2" t="s">
        <v>350</v>
      </c>
      <c r="E110" s="2" t="s">
        <v>124</v>
      </c>
      <c r="F110" s="2" t="s">
        <v>100</v>
      </c>
      <c r="G110" s="2" t="s">
        <v>125</v>
      </c>
      <c r="H110" s="2" t="s">
        <v>448</v>
      </c>
    </row>
    <row r="111" spans="1:8" x14ac:dyDescent="0.35">
      <c r="A111" s="2" t="s">
        <v>7</v>
      </c>
      <c r="B111" s="2" t="s">
        <v>135</v>
      </c>
      <c r="C111" s="2" t="s">
        <v>136</v>
      </c>
      <c r="D111" s="2" t="s">
        <v>351</v>
      </c>
      <c r="E111" s="2" t="s">
        <v>124</v>
      </c>
      <c r="F111" s="2" t="s">
        <v>100</v>
      </c>
      <c r="G111" s="2" t="s">
        <v>125</v>
      </c>
      <c r="H111" s="2" t="s">
        <v>449</v>
      </c>
    </row>
    <row r="112" spans="1:8" x14ac:dyDescent="0.35">
      <c r="A112" s="2" t="s">
        <v>7</v>
      </c>
      <c r="B112" s="2" t="s">
        <v>549</v>
      </c>
      <c r="C112" s="2" t="s">
        <v>548</v>
      </c>
      <c r="D112" s="2" t="s">
        <v>352</v>
      </c>
      <c r="E112" s="2" t="s">
        <v>124</v>
      </c>
      <c r="F112" s="2" t="s">
        <v>100</v>
      </c>
      <c r="G112" s="2" t="s">
        <v>125</v>
      </c>
      <c r="H112" s="2" t="s">
        <v>450</v>
      </c>
    </row>
    <row r="113" spans="1:8" x14ac:dyDescent="0.35">
      <c r="A113" s="2" t="s">
        <v>7</v>
      </c>
      <c r="B113" s="2" t="s">
        <v>137</v>
      </c>
      <c r="C113" s="2" t="s">
        <v>138</v>
      </c>
      <c r="D113" s="2" t="s">
        <v>353</v>
      </c>
      <c r="E113" s="2" t="s">
        <v>124</v>
      </c>
      <c r="F113" s="2" t="s">
        <v>100</v>
      </c>
      <c r="G113" s="2" t="s">
        <v>125</v>
      </c>
      <c r="H113" s="2" t="s">
        <v>451</v>
      </c>
    </row>
    <row r="114" spans="1:8" x14ac:dyDescent="0.35">
      <c r="A114" s="2" t="s">
        <v>7</v>
      </c>
      <c r="B114" s="2" t="s">
        <v>139</v>
      </c>
      <c r="C114" s="2" t="s">
        <v>140</v>
      </c>
      <c r="D114" s="2" t="s">
        <v>354</v>
      </c>
      <c r="E114" s="2" t="s">
        <v>124</v>
      </c>
      <c r="F114" s="2" t="s">
        <v>100</v>
      </c>
      <c r="G114" s="2" t="s">
        <v>125</v>
      </c>
      <c r="H114" s="2" t="s">
        <v>452</v>
      </c>
    </row>
    <row r="115" spans="1:8" x14ac:dyDescent="0.35">
      <c r="A115" s="2" t="s">
        <v>141</v>
      </c>
      <c r="B115" s="2" t="s">
        <v>7</v>
      </c>
      <c r="C115" s="2" t="s">
        <v>142</v>
      </c>
      <c r="D115" s="2" t="s">
        <v>355</v>
      </c>
      <c r="E115" s="2" t="s">
        <v>143</v>
      </c>
      <c r="F115" s="2" t="s">
        <v>144</v>
      </c>
      <c r="G115" s="2"/>
      <c r="H115" s="2" t="s">
        <v>453</v>
      </c>
    </row>
    <row r="116" spans="1:8" x14ac:dyDescent="0.35">
      <c r="A116" s="2" t="s">
        <v>7</v>
      </c>
      <c r="B116" s="2" t="s">
        <v>141</v>
      </c>
      <c r="C116" s="2" t="s">
        <v>145</v>
      </c>
      <c r="D116" s="2" t="s">
        <v>357</v>
      </c>
      <c r="E116" s="2" t="s">
        <v>143</v>
      </c>
      <c r="F116" s="2" t="s">
        <v>144</v>
      </c>
      <c r="G116" s="2"/>
      <c r="H116" s="2" t="s">
        <v>454</v>
      </c>
    </row>
    <row r="117" spans="1:8" x14ac:dyDescent="0.35">
      <c r="A117" s="2" t="s">
        <v>7</v>
      </c>
      <c r="B117" s="2" t="s">
        <v>146</v>
      </c>
      <c r="C117" s="2" t="s">
        <v>147</v>
      </c>
      <c r="D117" s="2" t="s">
        <v>358</v>
      </c>
      <c r="E117" s="2" t="s">
        <v>143</v>
      </c>
      <c r="F117" s="2" t="s">
        <v>144</v>
      </c>
      <c r="G117" s="2"/>
      <c r="H117" s="2" t="s">
        <v>455</v>
      </c>
    </row>
    <row r="118" spans="1:8" x14ac:dyDescent="0.35">
      <c r="A118" s="2" t="s">
        <v>7</v>
      </c>
      <c r="B118" s="2" t="s">
        <v>148</v>
      </c>
      <c r="C118" s="2" t="s">
        <v>149</v>
      </c>
      <c r="D118" s="2" t="s">
        <v>359</v>
      </c>
      <c r="E118" s="2" t="s">
        <v>143</v>
      </c>
      <c r="F118" s="2" t="s">
        <v>144</v>
      </c>
      <c r="G118" s="2"/>
      <c r="H118" s="2" t="s">
        <v>456</v>
      </c>
    </row>
    <row r="119" spans="1:8" ht="43.5" x14ac:dyDescent="0.35">
      <c r="A119" s="23" t="s">
        <v>585</v>
      </c>
      <c r="B119" s="23" t="s">
        <v>584</v>
      </c>
      <c r="C119" s="23" t="s">
        <v>583</v>
      </c>
      <c r="D119" s="20" t="s">
        <v>356</v>
      </c>
      <c r="E119" s="20" t="s">
        <v>150</v>
      </c>
      <c r="F119" s="20" t="s">
        <v>90</v>
      </c>
      <c r="G119" s="20"/>
      <c r="H119" s="20" t="s">
        <v>586</v>
      </c>
    </row>
    <row r="120" spans="1:8" x14ac:dyDescent="0.35">
      <c r="A120" s="2" t="s">
        <v>153</v>
      </c>
      <c r="B120" s="2" t="s">
        <v>7</v>
      </c>
      <c r="C120" s="2" t="s">
        <v>154</v>
      </c>
      <c r="D120" s="2" t="s">
        <v>360</v>
      </c>
      <c r="E120" s="2" t="s">
        <v>152</v>
      </c>
      <c r="F120" s="2" t="s">
        <v>13</v>
      </c>
      <c r="G120" s="2"/>
      <c r="H120" s="2" t="s">
        <v>457</v>
      </c>
    </row>
    <row r="121" spans="1:8" x14ac:dyDescent="0.35">
      <c r="A121" s="2" t="s">
        <v>155</v>
      </c>
      <c r="B121" s="2" t="s">
        <v>7</v>
      </c>
      <c r="C121" s="2" t="s">
        <v>156</v>
      </c>
      <c r="D121" s="2" t="s">
        <v>361</v>
      </c>
      <c r="E121" s="2" t="s">
        <v>152</v>
      </c>
      <c r="F121" s="2" t="s">
        <v>13</v>
      </c>
      <c r="G121" s="2"/>
      <c r="H121" s="2" t="s">
        <v>458</v>
      </c>
    </row>
    <row r="122" spans="1:8" x14ac:dyDescent="0.35">
      <c r="A122" s="2" t="s">
        <v>538</v>
      </c>
      <c r="B122" s="2" t="s">
        <v>7</v>
      </c>
      <c r="C122" s="2" t="s">
        <v>537</v>
      </c>
      <c r="D122" s="2" t="s">
        <v>362</v>
      </c>
      <c r="E122" s="2" t="s">
        <v>152</v>
      </c>
      <c r="F122" s="2" t="s">
        <v>13</v>
      </c>
      <c r="G122" s="2"/>
      <c r="H122" s="2" t="s">
        <v>459</v>
      </c>
    </row>
    <row r="123" spans="1:8" x14ac:dyDescent="0.35">
      <c r="A123" s="2" t="s">
        <v>159</v>
      </c>
      <c r="B123" s="2" t="s">
        <v>7</v>
      </c>
      <c r="C123" s="2" t="s">
        <v>160</v>
      </c>
      <c r="D123" s="2" t="s">
        <v>363</v>
      </c>
      <c r="E123" s="2" t="s">
        <v>152</v>
      </c>
      <c r="F123" s="2" t="s">
        <v>13</v>
      </c>
      <c r="G123" s="2"/>
      <c r="H123" s="2" t="s">
        <v>460</v>
      </c>
    </row>
    <row r="124" spans="1:8" x14ac:dyDescent="0.35">
      <c r="A124" s="2" t="s">
        <v>7</v>
      </c>
      <c r="B124" s="2" t="s">
        <v>151</v>
      </c>
      <c r="C124" s="2" t="s">
        <v>161</v>
      </c>
      <c r="D124" s="2" t="s">
        <v>364</v>
      </c>
      <c r="E124" s="2" t="s">
        <v>152</v>
      </c>
      <c r="F124" s="2" t="s">
        <v>13</v>
      </c>
      <c r="G124" s="2"/>
      <c r="H124" s="2" t="s">
        <v>461</v>
      </c>
    </row>
    <row r="125" spans="1:8" x14ac:dyDescent="0.35">
      <c r="A125" s="2" t="s">
        <v>7</v>
      </c>
      <c r="B125" s="2" t="s">
        <v>155</v>
      </c>
      <c r="C125" s="2" t="s">
        <v>162</v>
      </c>
      <c r="D125" s="2" t="s">
        <v>365</v>
      </c>
      <c r="E125" s="2" t="s">
        <v>152</v>
      </c>
      <c r="F125" s="2" t="s">
        <v>13</v>
      </c>
      <c r="G125" s="2"/>
      <c r="H125" s="2" t="s">
        <v>462</v>
      </c>
    </row>
    <row r="126" spans="1:8" x14ac:dyDescent="0.35">
      <c r="A126" s="2" t="s">
        <v>7</v>
      </c>
      <c r="B126" s="2" t="s">
        <v>157</v>
      </c>
      <c r="C126" s="2" t="s">
        <v>163</v>
      </c>
      <c r="D126" s="2" t="s">
        <v>366</v>
      </c>
      <c r="E126" s="2" t="s">
        <v>152</v>
      </c>
      <c r="F126" s="2" t="s">
        <v>13</v>
      </c>
      <c r="G126" s="2"/>
      <c r="H126" s="2" t="s">
        <v>463</v>
      </c>
    </row>
    <row r="127" spans="1:8" x14ac:dyDescent="0.35">
      <c r="A127" s="2" t="s">
        <v>7</v>
      </c>
      <c r="B127" s="2" t="s">
        <v>158</v>
      </c>
      <c r="C127" s="2" t="s">
        <v>164</v>
      </c>
      <c r="D127" s="2" t="s">
        <v>367</v>
      </c>
      <c r="E127" s="2" t="s">
        <v>152</v>
      </c>
      <c r="F127" s="2" t="s">
        <v>13</v>
      </c>
      <c r="G127" s="2"/>
      <c r="H127" s="2" t="s">
        <v>464</v>
      </c>
    </row>
    <row r="128" spans="1:8" x14ac:dyDescent="0.35">
      <c r="A128" s="2" t="s">
        <v>7</v>
      </c>
      <c r="B128" s="2" t="s">
        <v>165</v>
      </c>
      <c r="C128" s="2" t="s">
        <v>166</v>
      </c>
      <c r="D128" s="2" t="s">
        <v>368</v>
      </c>
      <c r="E128" s="2" t="s">
        <v>167</v>
      </c>
      <c r="F128" s="2" t="s">
        <v>40</v>
      </c>
      <c r="G128" s="2" t="s">
        <v>168</v>
      </c>
      <c r="H128" s="2" t="s">
        <v>465</v>
      </c>
    </row>
    <row r="129" spans="1:8" x14ac:dyDescent="0.35">
      <c r="A129" s="2" t="s">
        <v>7</v>
      </c>
      <c r="B129" s="2" t="s">
        <v>551</v>
      </c>
      <c r="C129" s="2" t="s">
        <v>550</v>
      </c>
      <c r="D129" s="2" t="s">
        <v>369</v>
      </c>
      <c r="E129" s="2" t="s">
        <v>169</v>
      </c>
      <c r="F129" s="2" t="s">
        <v>100</v>
      </c>
      <c r="G129" s="2" t="s">
        <v>101</v>
      </c>
      <c r="H129" s="2" t="s">
        <v>466</v>
      </c>
    </row>
    <row r="130" spans="1:8" x14ac:dyDescent="0.35">
      <c r="A130" s="2" t="s">
        <v>7</v>
      </c>
      <c r="B130" s="2" t="s">
        <v>170</v>
      </c>
      <c r="C130" s="2" t="s">
        <v>171</v>
      </c>
      <c r="D130" s="2" t="s">
        <v>371</v>
      </c>
      <c r="E130" s="2" t="s">
        <v>169</v>
      </c>
      <c r="F130" s="2" t="s">
        <v>100</v>
      </c>
      <c r="G130" s="2" t="s">
        <v>101</v>
      </c>
      <c r="H130" s="2" t="s">
        <v>467</v>
      </c>
    </row>
    <row r="131" spans="1:8" x14ac:dyDescent="0.35">
      <c r="A131" s="2" t="s">
        <v>172</v>
      </c>
      <c r="B131" s="2" t="s">
        <v>7</v>
      </c>
      <c r="C131" s="2" t="s">
        <v>173</v>
      </c>
      <c r="D131" s="2" t="s">
        <v>370</v>
      </c>
      <c r="E131" s="2" t="s">
        <v>174</v>
      </c>
      <c r="F131" s="2" t="s">
        <v>175</v>
      </c>
      <c r="G131" s="2" t="s">
        <v>176</v>
      </c>
      <c r="H131" s="2" t="s">
        <v>468</v>
      </c>
    </row>
    <row r="132" spans="1:8" x14ac:dyDescent="0.35">
      <c r="A132" s="2" t="s">
        <v>177</v>
      </c>
      <c r="B132" s="2" t="s">
        <v>7</v>
      </c>
      <c r="C132" s="2" t="s">
        <v>178</v>
      </c>
      <c r="D132" s="2" t="s">
        <v>372</v>
      </c>
      <c r="E132" s="2" t="s">
        <v>174</v>
      </c>
      <c r="F132" s="2" t="s">
        <v>175</v>
      </c>
      <c r="G132" s="2" t="s">
        <v>176</v>
      </c>
      <c r="H132" s="2" t="s">
        <v>469</v>
      </c>
    </row>
    <row r="133" spans="1:8" x14ac:dyDescent="0.35">
      <c r="A133" s="2" t="s">
        <v>7</v>
      </c>
      <c r="B133" s="2" t="s">
        <v>172</v>
      </c>
      <c r="C133" s="2" t="s">
        <v>179</v>
      </c>
      <c r="D133" s="2" t="s">
        <v>373</v>
      </c>
      <c r="E133" s="2" t="s">
        <v>174</v>
      </c>
      <c r="F133" s="2" t="s">
        <v>175</v>
      </c>
      <c r="G133" s="2" t="s">
        <v>176</v>
      </c>
      <c r="H133" s="2" t="s">
        <v>470</v>
      </c>
    </row>
    <row r="134" spans="1:8" x14ac:dyDescent="0.35">
      <c r="A134" s="2" t="s">
        <v>7</v>
      </c>
      <c r="B134" s="2" t="s">
        <v>177</v>
      </c>
      <c r="C134" s="2" t="s">
        <v>180</v>
      </c>
      <c r="D134" s="2" t="s">
        <v>374</v>
      </c>
      <c r="E134" s="2" t="s">
        <v>174</v>
      </c>
      <c r="F134" s="2" t="s">
        <v>175</v>
      </c>
      <c r="G134" s="2" t="s">
        <v>176</v>
      </c>
      <c r="H134" s="2" t="s">
        <v>471</v>
      </c>
    </row>
    <row r="135" spans="1:8" x14ac:dyDescent="0.35">
      <c r="A135" s="2" t="s">
        <v>7</v>
      </c>
      <c r="B135" s="2" t="s">
        <v>181</v>
      </c>
      <c r="C135" s="2" t="s">
        <v>182</v>
      </c>
      <c r="D135" s="2" t="s">
        <v>375</v>
      </c>
      <c r="E135" s="2" t="s">
        <v>174</v>
      </c>
      <c r="F135" s="2" t="s">
        <v>175</v>
      </c>
      <c r="G135" s="2" t="s">
        <v>176</v>
      </c>
      <c r="H135" s="2" t="s">
        <v>472</v>
      </c>
    </row>
    <row r="136" spans="1:8" x14ac:dyDescent="0.35">
      <c r="A136" s="2" t="s">
        <v>7</v>
      </c>
      <c r="B136" s="2" t="s">
        <v>183</v>
      </c>
      <c r="C136" s="2" t="s">
        <v>184</v>
      </c>
      <c r="D136" s="2" t="s">
        <v>376</v>
      </c>
      <c r="E136" s="2" t="s">
        <v>174</v>
      </c>
      <c r="F136" s="2" t="s">
        <v>175</v>
      </c>
      <c r="G136" s="2" t="s">
        <v>176</v>
      </c>
      <c r="H136" s="2" t="s">
        <v>473</v>
      </c>
    </row>
    <row r="137" spans="1:8" x14ac:dyDescent="0.35">
      <c r="A137" s="20" t="s">
        <v>7</v>
      </c>
      <c r="B137" s="20" t="s">
        <v>7</v>
      </c>
      <c r="C137" s="20" t="s">
        <v>185</v>
      </c>
      <c r="D137" s="20" t="s">
        <v>344</v>
      </c>
      <c r="E137" s="20" t="s">
        <v>185</v>
      </c>
      <c r="F137" s="20" t="s">
        <v>186</v>
      </c>
      <c r="G137" s="20"/>
      <c r="H137" s="20" t="s">
        <v>595</v>
      </c>
    </row>
    <row r="138" spans="1:8" s="11" customFormat="1" x14ac:dyDescent="0.35">
      <c r="A138" s="17" t="s">
        <v>597</v>
      </c>
      <c r="B138" s="17" t="s">
        <v>599</v>
      </c>
      <c r="C138" s="17" t="s">
        <v>598</v>
      </c>
      <c r="D138" s="17" t="s">
        <v>600</v>
      </c>
      <c r="E138" s="17" t="s">
        <v>185</v>
      </c>
      <c r="F138" s="17" t="s">
        <v>186</v>
      </c>
      <c r="G138" s="17"/>
      <c r="H138" s="17" t="s">
        <v>601</v>
      </c>
    </row>
    <row r="139" spans="1:8" x14ac:dyDescent="0.35">
      <c r="A139" s="20" t="s">
        <v>7</v>
      </c>
      <c r="B139" s="20" t="s">
        <v>7</v>
      </c>
      <c r="C139" s="20" t="s">
        <v>266</v>
      </c>
      <c r="D139" s="20" t="s">
        <v>338</v>
      </c>
      <c r="E139" s="20" t="s">
        <v>266</v>
      </c>
      <c r="F139" s="20" t="s">
        <v>13</v>
      </c>
      <c r="G139" s="20" t="s">
        <v>479</v>
      </c>
      <c r="H139" s="20" t="s">
        <v>596</v>
      </c>
    </row>
    <row r="140" spans="1:8" x14ac:dyDescent="0.35">
      <c r="A140" s="17" t="s">
        <v>264</v>
      </c>
      <c r="B140" s="2" t="s">
        <v>7</v>
      </c>
      <c r="C140" s="17" t="s">
        <v>276</v>
      </c>
      <c r="D140" s="17" t="s">
        <v>340</v>
      </c>
      <c r="E140" s="17" t="s">
        <v>266</v>
      </c>
      <c r="F140" s="17" t="s">
        <v>13</v>
      </c>
      <c r="G140" s="17" t="s">
        <v>479</v>
      </c>
      <c r="H140" s="17" t="s">
        <v>474</v>
      </c>
    </row>
    <row r="141" spans="1:8" x14ac:dyDescent="0.35">
      <c r="A141" s="2" t="s">
        <v>7</v>
      </c>
      <c r="B141" s="2" t="s">
        <v>264</v>
      </c>
      <c r="C141" s="2" t="s">
        <v>265</v>
      </c>
      <c r="D141" s="17" t="s">
        <v>342</v>
      </c>
      <c r="E141" s="2" t="s">
        <v>266</v>
      </c>
      <c r="F141" s="17" t="s">
        <v>13</v>
      </c>
      <c r="G141" s="17" t="s">
        <v>479</v>
      </c>
      <c r="H141" s="17" t="s">
        <v>475</v>
      </c>
    </row>
    <row r="142" spans="1:8" x14ac:dyDescent="0.35">
      <c r="A142" s="2" t="s">
        <v>7</v>
      </c>
      <c r="B142" s="2" t="s">
        <v>542</v>
      </c>
      <c r="C142" s="2" t="s">
        <v>541</v>
      </c>
      <c r="D142" s="17" t="s">
        <v>343</v>
      </c>
      <c r="E142" s="2" t="s">
        <v>266</v>
      </c>
      <c r="F142" s="17" t="s">
        <v>13</v>
      </c>
      <c r="G142" s="17" t="s">
        <v>479</v>
      </c>
      <c r="H142" s="17" t="s">
        <v>476</v>
      </c>
    </row>
    <row r="143" spans="1:8" x14ac:dyDescent="0.35">
      <c r="A143" s="2" t="s">
        <v>7</v>
      </c>
      <c r="B143" s="2" t="s">
        <v>7</v>
      </c>
      <c r="C143" s="2" t="s">
        <v>267</v>
      </c>
      <c r="D143" s="17" t="s">
        <v>603</v>
      </c>
      <c r="E143" s="2" t="s">
        <v>267</v>
      </c>
      <c r="F143" s="17"/>
      <c r="G143" s="17"/>
      <c r="H143" s="17" t="s">
        <v>604</v>
      </c>
    </row>
    <row r="144" spans="1:8" x14ac:dyDescent="0.35">
      <c r="A144" s="2" t="s">
        <v>7</v>
      </c>
      <c r="B144" s="2" t="s">
        <v>269</v>
      </c>
      <c r="C144" s="2" t="s">
        <v>268</v>
      </c>
      <c r="D144" s="2" t="s">
        <v>341</v>
      </c>
      <c r="E144" s="2" t="s">
        <v>270</v>
      </c>
      <c r="F144" s="2" t="s">
        <v>477</v>
      </c>
      <c r="H144" s="8" t="s">
        <v>478</v>
      </c>
    </row>
    <row r="145" spans="1:8" s="11" customFormat="1" x14ac:dyDescent="0.35">
      <c r="A145" s="20" t="s">
        <v>7</v>
      </c>
      <c r="B145" s="20" t="s">
        <v>587</v>
      </c>
      <c r="C145" s="20" t="s">
        <v>588</v>
      </c>
      <c r="D145" s="20" t="s">
        <v>339</v>
      </c>
      <c r="E145" s="20" t="s">
        <v>271</v>
      </c>
      <c r="F145" s="21" t="s">
        <v>73</v>
      </c>
      <c r="G145" s="21" t="s">
        <v>105</v>
      </c>
      <c r="H145" s="22" t="s">
        <v>589</v>
      </c>
    </row>
  </sheetData>
  <sortState xmlns:xlrd2="http://schemas.microsoft.com/office/spreadsheetml/2017/richdata2" ref="A2:I145">
    <sortCondition ref="D1:D145"/>
  </sortState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DF118-F600-4DD4-9FA4-075DA1FA7381}">
  <sheetPr filterMode="1"/>
  <dimension ref="A1:EX44"/>
  <sheetViews>
    <sheetView zoomScaleNormal="100" workbookViewId="0">
      <pane xSplit="3" ySplit="1" topLeftCell="P2" activePane="bottomRight" state="frozen"/>
      <selection pane="topRight" activeCell="D1" sqref="D1"/>
      <selection pane="bottomLeft" activeCell="A2" sqref="A2"/>
      <selection pane="bottomRight" activeCell="G31" sqref="G31"/>
    </sheetView>
  </sheetViews>
  <sheetFormatPr defaultRowHeight="14.5" x14ac:dyDescent="0.35"/>
  <cols>
    <col min="1" max="1" width="8.7265625" style="1"/>
    <col min="2" max="2" width="17" style="1" bestFit="1" customWidth="1"/>
    <col min="3" max="3" width="11.81640625" style="1" bestFit="1" customWidth="1"/>
    <col min="4" max="4" width="18.26953125" style="1" bestFit="1" customWidth="1"/>
    <col min="5" max="5" width="12.26953125" style="1" customWidth="1"/>
    <col min="6" max="6" width="18.7265625" style="1" bestFit="1" customWidth="1"/>
    <col min="7" max="10" width="18.7265625" style="1" customWidth="1"/>
    <col min="11" max="11" width="8.36328125" style="1" bestFit="1" customWidth="1"/>
    <col min="64" max="92" width="8.7265625" style="25"/>
    <col min="142" max="142" width="8.7265625" style="11"/>
    <col min="149" max="149" width="8.7265625" style="11"/>
  </cols>
  <sheetData>
    <row r="1" spans="1:154" s="7" customFormat="1" ht="15" thickBot="1" x14ac:dyDescent="0.4">
      <c r="A1" s="5" t="s">
        <v>187</v>
      </c>
      <c r="B1" s="5" t="s">
        <v>188</v>
      </c>
      <c r="C1" s="5" t="s">
        <v>189</v>
      </c>
      <c r="D1" s="5" t="s">
        <v>190</v>
      </c>
      <c r="E1" s="5" t="s">
        <v>191</v>
      </c>
      <c r="F1" s="5" t="s">
        <v>192</v>
      </c>
      <c r="G1" s="5" t="s">
        <v>605</v>
      </c>
      <c r="H1" s="5" t="s">
        <v>193</v>
      </c>
      <c r="I1" s="5" t="s">
        <v>606</v>
      </c>
      <c r="J1" s="5" t="s">
        <v>607</v>
      </c>
      <c r="K1" s="5" t="s">
        <v>282</v>
      </c>
      <c r="L1" s="4" t="s">
        <v>283</v>
      </c>
      <c r="M1" s="4" t="s">
        <v>289</v>
      </c>
      <c r="N1" s="4" t="s">
        <v>284</v>
      </c>
      <c r="O1" s="4" t="s">
        <v>286</v>
      </c>
      <c r="P1" s="4" t="s">
        <v>509</v>
      </c>
      <c r="Q1" s="4" t="s">
        <v>510</v>
      </c>
      <c r="R1" s="4" t="s">
        <v>511</v>
      </c>
      <c r="S1" s="4" t="s">
        <v>512</v>
      </c>
      <c r="T1" s="4" t="s">
        <v>513</v>
      </c>
      <c r="U1" s="4" t="s">
        <v>514</v>
      </c>
      <c r="V1" s="4" t="s">
        <v>285</v>
      </c>
      <c r="W1" s="4" t="s">
        <v>287</v>
      </c>
      <c r="X1" s="4" t="s">
        <v>288</v>
      </c>
      <c r="Y1" s="4" t="s">
        <v>290</v>
      </c>
      <c r="Z1" s="4" t="s">
        <v>291</v>
      </c>
      <c r="AA1" s="4" t="s">
        <v>313</v>
      </c>
      <c r="AB1" s="4" t="s">
        <v>316</v>
      </c>
      <c r="AC1" s="14" t="s">
        <v>292</v>
      </c>
      <c r="AD1" s="4" t="s">
        <v>293</v>
      </c>
      <c r="AE1" s="4" t="s">
        <v>294</v>
      </c>
      <c r="AF1" s="4" t="s">
        <v>295</v>
      </c>
      <c r="AG1" s="4" t="s">
        <v>296</v>
      </c>
      <c r="AH1" s="4" t="s">
        <v>297</v>
      </c>
      <c r="AI1" s="4" t="s">
        <v>298</v>
      </c>
      <c r="AJ1" s="4" t="s">
        <v>299</v>
      </c>
      <c r="AK1" s="4" t="s">
        <v>300</v>
      </c>
      <c r="AL1" s="4" t="s">
        <v>301</v>
      </c>
      <c r="AM1" s="4" t="s">
        <v>302</v>
      </c>
      <c r="AN1" s="4" t="s">
        <v>303</v>
      </c>
      <c r="AO1" s="4" t="s">
        <v>304</v>
      </c>
      <c r="AP1" s="4" t="s">
        <v>305</v>
      </c>
      <c r="AQ1" s="4" t="s">
        <v>306</v>
      </c>
      <c r="AR1" s="4" t="s">
        <v>307</v>
      </c>
      <c r="AS1" s="4" t="s">
        <v>308</v>
      </c>
      <c r="AT1" s="4" t="s">
        <v>309</v>
      </c>
      <c r="AU1" s="4" t="s">
        <v>310</v>
      </c>
      <c r="AV1" s="4" t="s">
        <v>311</v>
      </c>
      <c r="AW1" s="18" t="s">
        <v>312</v>
      </c>
      <c r="AX1" s="4" t="s">
        <v>314</v>
      </c>
      <c r="AY1" s="18" t="s">
        <v>315</v>
      </c>
      <c r="AZ1" s="18" t="s">
        <v>482</v>
      </c>
      <c r="BA1" s="14" t="s">
        <v>557</v>
      </c>
      <c r="BB1" s="14" t="s">
        <v>317</v>
      </c>
      <c r="BC1" s="4" t="s">
        <v>318</v>
      </c>
      <c r="BD1" s="4" t="s">
        <v>322</v>
      </c>
      <c r="BE1" s="4" t="s">
        <v>323</v>
      </c>
      <c r="BF1" s="4" t="s">
        <v>324</v>
      </c>
      <c r="BG1" s="4" t="s">
        <v>325</v>
      </c>
      <c r="BH1" s="4" t="s">
        <v>594</v>
      </c>
      <c r="BI1" s="4" t="s">
        <v>592</v>
      </c>
      <c r="BJ1" s="4" t="s">
        <v>319</v>
      </c>
      <c r="BK1" s="6" t="s">
        <v>326</v>
      </c>
      <c r="BL1" s="18" t="s">
        <v>608</v>
      </c>
      <c r="BM1" s="18" t="s">
        <v>609</v>
      </c>
      <c r="BN1" s="18" t="s">
        <v>610</v>
      </c>
      <c r="BO1" s="18" t="s">
        <v>611</v>
      </c>
      <c r="BP1" s="18" t="s">
        <v>612</v>
      </c>
      <c r="BQ1" s="18" t="s">
        <v>613</v>
      </c>
      <c r="BR1" s="18" t="s">
        <v>614</v>
      </c>
      <c r="BS1" s="18" t="s">
        <v>615</v>
      </c>
      <c r="BT1" s="18" t="s">
        <v>616</v>
      </c>
      <c r="BU1" s="18" t="s">
        <v>617</v>
      </c>
      <c r="BV1" s="18" t="s">
        <v>618</v>
      </c>
      <c r="BW1" s="18" t="s">
        <v>619</v>
      </c>
      <c r="BX1" s="18" t="s">
        <v>620</v>
      </c>
      <c r="BY1" s="18" t="s">
        <v>621</v>
      </c>
      <c r="BZ1" s="18" t="s">
        <v>622</v>
      </c>
      <c r="CA1" s="18" t="s">
        <v>623</v>
      </c>
      <c r="CB1" s="18" t="s">
        <v>624</v>
      </c>
      <c r="CC1" s="18" t="s">
        <v>625</v>
      </c>
      <c r="CD1" s="18" t="s">
        <v>626</v>
      </c>
      <c r="CE1" s="18" t="s">
        <v>627</v>
      </c>
      <c r="CF1" s="18" t="s">
        <v>628</v>
      </c>
      <c r="CG1" s="18" t="s">
        <v>629</v>
      </c>
      <c r="CH1" s="18" t="s">
        <v>630</v>
      </c>
      <c r="CI1" s="18" t="s">
        <v>631</v>
      </c>
      <c r="CJ1" s="18" t="s">
        <v>632</v>
      </c>
      <c r="CK1" s="18" t="s">
        <v>661</v>
      </c>
      <c r="CL1" s="18" t="s">
        <v>662</v>
      </c>
      <c r="CM1" s="18" t="s">
        <v>663</v>
      </c>
      <c r="CN1" s="18" t="s">
        <v>664</v>
      </c>
      <c r="CO1" s="18" t="s">
        <v>320</v>
      </c>
      <c r="CP1" s="4" t="s">
        <v>328</v>
      </c>
      <c r="CQ1" s="4" t="s">
        <v>321</v>
      </c>
      <c r="CR1" s="4" t="s">
        <v>330</v>
      </c>
      <c r="CS1" s="14" t="s">
        <v>327</v>
      </c>
      <c r="CT1" s="12" t="s">
        <v>331</v>
      </c>
      <c r="CU1" s="12" t="s">
        <v>332</v>
      </c>
      <c r="CV1" s="18" t="s">
        <v>329</v>
      </c>
      <c r="CW1" s="18" t="s">
        <v>333</v>
      </c>
      <c r="CX1" s="18" t="s">
        <v>334</v>
      </c>
      <c r="CY1" s="18" t="s">
        <v>335</v>
      </c>
      <c r="CZ1" s="4" t="s">
        <v>336</v>
      </c>
      <c r="DA1" s="4" t="s">
        <v>337</v>
      </c>
      <c r="DB1" s="4" t="s">
        <v>430</v>
      </c>
      <c r="DC1" s="4" t="s">
        <v>431</v>
      </c>
      <c r="DD1" s="4" t="s">
        <v>432</v>
      </c>
      <c r="DE1" s="4" t="s">
        <v>433</v>
      </c>
      <c r="DF1" s="4" t="s">
        <v>434</v>
      </c>
      <c r="DG1" s="4" t="s">
        <v>435</v>
      </c>
      <c r="DH1" s="4" t="s">
        <v>436</v>
      </c>
      <c r="DI1" s="14" t="s">
        <v>578</v>
      </c>
      <c r="DJ1" s="4" t="s">
        <v>345</v>
      </c>
      <c r="DK1" s="4" t="s">
        <v>346</v>
      </c>
      <c r="DL1" s="4" t="s">
        <v>347</v>
      </c>
      <c r="DM1" s="4" t="s">
        <v>348</v>
      </c>
      <c r="DN1" s="4" t="s">
        <v>349</v>
      </c>
      <c r="DO1" s="4" t="s">
        <v>350</v>
      </c>
      <c r="DP1" s="4" t="s">
        <v>351</v>
      </c>
      <c r="DQ1" s="4" t="s">
        <v>352</v>
      </c>
      <c r="DR1" s="4" t="s">
        <v>353</v>
      </c>
      <c r="DS1" s="4" t="s">
        <v>354</v>
      </c>
      <c r="DT1" s="4" t="s">
        <v>355</v>
      </c>
      <c r="DU1" s="4" t="s">
        <v>357</v>
      </c>
      <c r="DV1" s="4" t="s">
        <v>358</v>
      </c>
      <c r="DW1" s="4" t="s">
        <v>359</v>
      </c>
      <c r="DX1" s="14" t="s">
        <v>602</v>
      </c>
      <c r="DY1" s="4" t="s">
        <v>360</v>
      </c>
      <c r="DZ1" s="4" t="s">
        <v>361</v>
      </c>
      <c r="EA1" s="4" t="s">
        <v>362</v>
      </c>
      <c r="EB1" s="4" t="s">
        <v>363</v>
      </c>
      <c r="EC1" s="4" t="s">
        <v>364</v>
      </c>
      <c r="ED1" s="4" t="s">
        <v>365</v>
      </c>
      <c r="EE1" s="4" t="s">
        <v>366</v>
      </c>
      <c r="EF1" s="4" t="s">
        <v>367</v>
      </c>
      <c r="EG1" s="4" t="s">
        <v>368</v>
      </c>
      <c r="EH1" s="4" t="s">
        <v>369</v>
      </c>
      <c r="EI1" s="4" t="s">
        <v>371</v>
      </c>
      <c r="EJ1" s="4" t="s">
        <v>370</v>
      </c>
      <c r="EK1" s="4" t="s">
        <v>372</v>
      </c>
      <c r="EL1" s="18" t="s">
        <v>373</v>
      </c>
      <c r="EM1" s="4" t="s">
        <v>374</v>
      </c>
      <c r="EN1" s="4" t="s">
        <v>375</v>
      </c>
      <c r="EO1" s="4" t="s">
        <v>376</v>
      </c>
      <c r="EP1" s="13" t="s">
        <v>344</v>
      </c>
      <c r="EQ1" s="16" t="s">
        <v>600</v>
      </c>
      <c r="ER1" s="13" t="s">
        <v>338</v>
      </c>
      <c r="ES1" s="16" t="s">
        <v>340</v>
      </c>
      <c r="ET1" s="9" t="s">
        <v>342</v>
      </c>
      <c r="EU1" s="9" t="s">
        <v>343</v>
      </c>
      <c r="EV1" s="13" t="s">
        <v>603</v>
      </c>
      <c r="EW1" s="9" t="s">
        <v>341</v>
      </c>
      <c r="EX1" s="24" t="s">
        <v>339</v>
      </c>
    </row>
    <row r="2" spans="1:154" hidden="1" x14ac:dyDescent="0.35">
      <c r="A2" s="1" t="s">
        <v>1</v>
      </c>
      <c r="B2" s="1" t="s">
        <v>199</v>
      </c>
      <c r="C2" s="1" t="s">
        <v>201</v>
      </c>
      <c r="D2" s="1" t="s">
        <v>202</v>
      </c>
      <c r="E2" s="1">
        <v>0</v>
      </c>
      <c r="F2" s="1" t="s">
        <v>203</v>
      </c>
      <c r="G2" s="29">
        <v>24447</v>
      </c>
      <c r="H2" s="27">
        <f t="shared" ref="H2:H44" si="0">SUM(K2:EX2)</f>
        <v>55</v>
      </c>
      <c r="I2" s="27">
        <f t="shared" ref="I2:I4" si="1">H2/G2</f>
        <v>2.2497647973166441E-3</v>
      </c>
      <c r="J2" s="27">
        <f t="shared" ref="J2:J4" si="2">COUNTIF(K2:EU2,"&lt;&gt;0")+COUNTIF(EW2:EX2,"&lt;&gt;0")</f>
        <v>10</v>
      </c>
      <c r="K2" s="27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3</v>
      </c>
      <c r="AJ2">
        <v>0</v>
      </c>
      <c r="AK2">
        <v>0</v>
      </c>
      <c r="AL2">
        <v>0</v>
      </c>
      <c r="AM2">
        <v>0</v>
      </c>
      <c r="AN2">
        <v>0</v>
      </c>
      <c r="AO2">
        <v>1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1</v>
      </c>
      <c r="AZ2">
        <v>0</v>
      </c>
      <c r="BA2">
        <v>0</v>
      </c>
      <c r="BB2">
        <v>2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19</v>
      </c>
      <c r="BL2" s="25">
        <v>0</v>
      </c>
      <c r="BM2" s="25">
        <v>0</v>
      </c>
      <c r="BN2" s="25">
        <v>0</v>
      </c>
      <c r="BO2" s="25">
        <v>0</v>
      </c>
      <c r="BP2" s="25">
        <v>0</v>
      </c>
      <c r="BQ2" s="25">
        <v>0</v>
      </c>
      <c r="BR2" s="25">
        <v>0</v>
      </c>
      <c r="BS2" s="25">
        <v>0</v>
      </c>
      <c r="BT2" s="25">
        <v>0</v>
      </c>
      <c r="BU2" s="25">
        <v>0</v>
      </c>
      <c r="BV2" s="25">
        <v>0</v>
      </c>
      <c r="BW2" s="25">
        <v>0</v>
      </c>
      <c r="BX2" s="25">
        <v>0</v>
      </c>
      <c r="BY2" s="25">
        <v>0</v>
      </c>
      <c r="BZ2" s="25">
        <v>0</v>
      </c>
      <c r="CA2" s="25">
        <v>0</v>
      </c>
      <c r="CB2" s="25">
        <v>0</v>
      </c>
      <c r="CC2" s="25">
        <v>0</v>
      </c>
      <c r="CD2" s="25">
        <v>0</v>
      </c>
      <c r="CE2" s="25">
        <v>0</v>
      </c>
      <c r="CF2" s="25">
        <v>0</v>
      </c>
      <c r="CG2" s="25">
        <v>0</v>
      </c>
      <c r="CH2" s="25">
        <v>0</v>
      </c>
      <c r="CI2" s="25">
        <v>0</v>
      </c>
      <c r="CJ2" s="25">
        <v>0</v>
      </c>
      <c r="CK2" s="25">
        <v>5</v>
      </c>
      <c r="CL2" s="25">
        <v>0</v>
      </c>
      <c r="CM2" s="25">
        <v>0</v>
      </c>
      <c r="CN2" s="25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1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2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 s="11">
        <v>0</v>
      </c>
      <c r="EM2">
        <v>0</v>
      </c>
      <c r="EN2">
        <v>0</v>
      </c>
      <c r="EO2">
        <v>0</v>
      </c>
      <c r="EP2">
        <v>2</v>
      </c>
      <c r="EQ2">
        <v>0</v>
      </c>
      <c r="ER2">
        <v>0</v>
      </c>
      <c r="ES2" s="11">
        <v>0</v>
      </c>
      <c r="ET2">
        <v>0</v>
      </c>
      <c r="EU2">
        <v>0</v>
      </c>
      <c r="EV2">
        <v>11</v>
      </c>
      <c r="EW2">
        <v>8</v>
      </c>
      <c r="EX2">
        <v>0</v>
      </c>
    </row>
    <row r="3" spans="1:154" hidden="1" x14ac:dyDescent="0.35">
      <c r="A3" s="1" t="s">
        <v>1</v>
      </c>
      <c r="B3" s="1" t="s">
        <v>199</v>
      </c>
      <c r="C3" s="1" t="s">
        <v>204</v>
      </c>
      <c r="D3" s="1" t="s">
        <v>202</v>
      </c>
      <c r="E3" s="1" t="s">
        <v>205</v>
      </c>
      <c r="F3" s="1" t="s">
        <v>206</v>
      </c>
      <c r="G3" s="29">
        <v>117798</v>
      </c>
      <c r="H3" s="27">
        <f t="shared" si="0"/>
        <v>220</v>
      </c>
      <c r="I3" s="27">
        <f t="shared" si="1"/>
        <v>1.8676038642421772E-3</v>
      </c>
      <c r="J3" s="27">
        <f t="shared" si="2"/>
        <v>19</v>
      </c>
      <c r="K3" s="27">
        <v>0</v>
      </c>
      <c r="L3">
        <v>0</v>
      </c>
      <c r="M3">
        <v>70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21</v>
      </c>
      <c r="X3">
        <v>0</v>
      </c>
      <c r="Y3">
        <v>0</v>
      </c>
      <c r="Z3">
        <v>0</v>
      </c>
      <c r="AA3">
        <v>8</v>
      </c>
      <c r="AB3">
        <v>0</v>
      </c>
      <c r="AC3">
        <v>0</v>
      </c>
      <c r="AD3">
        <v>0</v>
      </c>
      <c r="AE3">
        <v>0</v>
      </c>
      <c r="AF3">
        <v>1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2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2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8</v>
      </c>
      <c r="BL3" s="25">
        <v>0</v>
      </c>
      <c r="BM3" s="25">
        <v>0</v>
      </c>
      <c r="BN3" s="25">
        <v>0</v>
      </c>
      <c r="BO3" s="25">
        <v>0</v>
      </c>
      <c r="BP3" s="25">
        <v>0</v>
      </c>
      <c r="BQ3" s="25">
        <v>0</v>
      </c>
      <c r="BR3" s="25">
        <v>0</v>
      </c>
      <c r="BS3" s="25">
        <v>0</v>
      </c>
      <c r="BT3" s="25">
        <v>0</v>
      </c>
      <c r="BU3" s="25">
        <v>0</v>
      </c>
      <c r="BV3" s="25">
        <v>0</v>
      </c>
      <c r="BW3" s="25">
        <v>0</v>
      </c>
      <c r="BX3" s="25">
        <v>0</v>
      </c>
      <c r="BY3" s="25">
        <v>0</v>
      </c>
      <c r="BZ3" s="25">
        <v>0</v>
      </c>
      <c r="CA3" s="25">
        <v>0</v>
      </c>
      <c r="CB3" s="25">
        <v>0</v>
      </c>
      <c r="CC3" s="25">
        <v>0</v>
      </c>
      <c r="CD3" s="25">
        <v>0</v>
      </c>
      <c r="CE3" s="25">
        <v>0</v>
      </c>
      <c r="CF3" s="25">
        <v>0</v>
      </c>
      <c r="CG3" s="25">
        <v>0</v>
      </c>
      <c r="CH3" s="25">
        <v>0</v>
      </c>
      <c r="CI3" s="25">
        <v>0</v>
      </c>
      <c r="CJ3" s="25">
        <v>0</v>
      </c>
      <c r="CK3" s="25">
        <v>3</v>
      </c>
      <c r="CL3" s="25">
        <v>0</v>
      </c>
      <c r="CM3" s="25">
        <v>0</v>
      </c>
      <c r="CN3" s="25">
        <v>0</v>
      </c>
      <c r="CO3">
        <v>0</v>
      </c>
      <c r="CP3">
        <v>0</v>
      </c>
      <c r="CQ3">
        <v>3</v>
      </c>
      <c r="CR3">
        <v>0</v>
      </c>
      <c r="CS3">
        <v>0</v>
      </c>
      <c r="CT3">
        <v>6</v>
      </c>
      <c r="CU3">
        <v>0</v>
      </c>
      <c r="CV3">
        <v>0</v>
      </c>
      <c r="CW3">
        <v>20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19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2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2</v>
      </c>
      <c r="ED3">
        <v>10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 s="11">
        <v>0</v>
      </c>
      <c r="EM3">
        <v>0</v>
      </c>
      <c r="EN3">
        <v>0</v>
      </c>
      <c r="EO3">
        <v>0</v>
      </c>
      <c r="EP3">
        <v>2</v>
      </c>
      <c r="EQ3">
        <v>22</v>
      </c>
      <c r="ER3">
        <v>0</v>
      </c>
      <c r="ES3" s="11">
        <v>0</v>
      </c>
      <c r="ET3">
        <v>2</v>
      </c>
      <c r="EU3">
        <v>0</v>
      </c>
      <c r="EV3">
        <v>15</v>
      </c>
      <c r="EW3">
        <v>0</v>
      </c>
      <c r="EX3">
        <v>2</v>
      </c>
    </row>
    <row r="4" spans="1:154" hidden="1" x14ac:dyDescent="0.35">
      <c r="A4" s="1" t="s">
        <v>1</v>
      </c>
      <c r="B4" s="1" t="s">
        <v>199</v>
      </c>
      <c r="C4" s="1" t="s">
        <v>207</v>
      </c>
      <c r="D4" s="1" t="s">
        <v>202</v>
      </c>
      <c r="E4" s="1" t="s">
        <v>205</v>
      </c>
      <c r="F4" s="1" t="s">
        <v>206</v>
      </c>
      <c r="G4" s="29">
        <v>103910</v>
      </c>
      <c r="H4" s="27">
        <f t="shared" si="0"/>
        <v>394</v>
      </c>
      <c r="I4" s="27">
        <f t="shared" si="1"/>
        <v>3.7917428543932249E-3</v>
      </c>
      <c r="J4" s="27">
        <f t="shared" si="2"/>
        <v>20</v>
      </c>
      <c r="K4" s="27">
        <v>0</v>
      </c>
      <c r="L4">
        <v>0</v>
      </c>
      <c r="M4">
        <v>50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13</v>
      </c>
      <c r="X4">
        <v>0</v>
      </c>
      <c r="Y4">
        <v>0</v>
      </c>
      <c r="Z4">
        <v>1</v>
      </c>
      <c r="AA4">
        <v>5</v>
      </c>
      <c r="AB4">
        <v>0</v>
      </c>
      <c r="AC4">
        <v>0</v>
      </c>
      <c r="AD4">
        <v>0</v>
      </c>
      <c r="AE4">
        <v>0</v>
      </c>
      <c r="AF4">
        <v>1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20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3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35</v>
      </c>
      <c r="BL4" s="25">
        <v>0</v>
      </c>
      <c r="BM4" s="25">
        <v>0</v>
      </c>
      <c r="BN4" s="25">
        <v>0</v>
      </c>
      <c r="BO4" s="25">
        <v>0</v>
      </c>
      <c r="BP4" s="25">
        <v>0</v>
      </c>
      <c r="BQ4" s="25">
        <v>0</v>
      </c>
      <c r="BR4" s="25">
        <v>0</v>
      </c>
      <c r="BS4" s="25">
        <v>0</v>
      </c>
      <c r="BT4" s="25">
        <v>0</v>
      </c>
      <c r="BU4" s="25">
        <v>0</v>
      </c>
      <c r="BV4" s="25">
        <v>0</v>
      </c>
      <c r="BW4" s="25">
        <v>0</v>
      </c>
      <c r="BX4" s="25">
        <v>0</v>
      </c>
      <c r="BY4" s="25">
        <v>0</v>
      </c>
      <c r="BZ4" s="25">
        <v>0</v>
      </c>
      <c r="CA4" s="25">
        <v>0</v>
      </c>
      <c r="CB4" s="25">
        <v>0</v>
      </c>
      <c r="CC4" s="25">
        <v>0</v>
      </c>
      <c r="CD4" s="25">
        <v>0</v>
      </c>
      <c r="CE4" s="25">
        <v>0</v>
      </c>
      <c r="CF4" s="25">
        <v>0</v>
      </c>
      <c r="CG4" s="25">
        <v>0</v>
      </c>
      <c r="CH4" s="25">
        <v>0</v>
      </c>
      <c r="CI4" s="25">
        <v>0</v>
      </c>
      <c r="CJ4" s="25">
        <v>0</v>
      </c>
      <c r="CK4" s="25">
        <v>2</v>
      </c>
      <c r="CL4" s="25">
        <v>0</v>
      </c>
      <c r="CM4" s="25">
        <v>0</v>
      </c>
      <c r="CN4" s="25">
        <v>0</v>
      </c>
      <c r="CO4">
        <v>0</v>
      </c>
      <c r="CP4">
        <v>0</v>
      </c>
      <c r="CQ4">
        <v>0</v>
      </c>
      <c r="CR4">
        <v>1</v>
      </c>
      <c r="CS4">
        <v>0</v>
      </c>
      <c r="CT4">
        <v>2</v>
      </c>
      <c r="CU4">
        <v>0</v>
      </c>
      <c r="CV4">
        <v>1</v>
      </c>
      <c r="CW4">
        <v>17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95</v>
      </c>
      <c r="DF4">
        <v>0</v>
      </c>
      <c r="DG4">
        <v>0</v>
      </c>
      <c r="DH4">
        <v>0</v>
      </c>
      <c r="DI4">
        <v>0</v>
      </c>
      <c r="DJ4">
        <v>0</v>
      </c>
      <c r="DK4">
        <v>1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125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 s="11">
        <v>0</v>
      </c>
      <c r="EM4">
        <v>0</v>
      </c>
      <c r="EN4">
        <v>0</v>
      </c>
      <c r="EO4">
        <v>0</v>
      </c>
      <c r="EP4">
        <v>4</v>
      </c>
      <c r="EQ4">
        <v>8</v>
      </c>
      <c r="ER4">
        <v>0</v>
      </c>
      <c r="ES4" s="11">
        <v>0</v>
      </c>
      <c r="ET4">
        <v>1</v>
      </c>
      <c r="EU4">
        <v>0</v>
      </c>
      <c r="EV4">
        <v>0</v>
      </c>
      <c r="EW4">
        <v>0</v>
      </c>
      <c r="EX4">
        <v>9</v>
      </c>
    </row>
    <row r="5" spans="1:154" s="11" customFormat="1" x14ac:dyDescent="0.35">
      <c r="A5" s="1" t="s">
        <v>1</v>
      </c>
      <c r="B5" s="1" t="s">
        <v>195</v>
      </c>
      <c r="C5" s="1" t="s">
        <v>226</v>
      </c>
      <c r="D5" s="1" t="s">
        <v>210</v>
      </c>
      <c r="E5" s="1" t="s">
        <v>213</v>
      </c>
      <c r="F5" s="1" t="s">
        <v>214</v>
      </c>
      <c r="G5" s="27">
        <v>1826500</v>
      </c>
      <c r="H5" s="27">
        <f t="shared" ref="H5:H43" si="3">SUM(K5:EX5)</f>
        <v>125</v>
      </c>
      <c r="I5" s="27">
        <f t="shared" ref="I5:I43" si="4">H5/G5</f>
        <v>6.8436901177114696E-5</v>
      </c>
      <c r="J5" s="27">
        <f t="shared" ref="J5:J43" si="5">COUNTIF(K5:EU5,"&lt;&gt;0")+COUNTIF(EW5:EX5,"&lt;&gt;0")</f>
        <v>15</v>
      </c>
      <c r="K5" s="27">
        <v>0</v>
      </c>
      <c r="L5" s="25">
        <v>0</v>
      </c>
      <c r="M5" s="25">
        <v>0</v>
      </c>
      <c r="N5" s="25">
        <v>0</v>
      </c>
      <c r="O5" s="25">
        <v>0</v>
      </c>
      <c r="P5" s="25">
        <v>0</v>
      </c>
      <c r="Q5" s="25">
        <v>0</v>
      </c>
      <c r="R5" s="25">
        <v>0</v>
      </c>
      <c r="S5" s="25">
        <v>0</v>
      </c>
      <c r="T5" s="25">
        <v>0</v>
      </c>
      <c r="U5" s="25">
        <v>0</v>
      </c>
      <c r="V5" s="25">
        <v>0</v>
      </c>
      <c r="W5" s="25">
        <v>0</v>
      </c>
      <c r="X5" s="25">
        <v>0</v>
      </c>
      <c r="Y5" s="25">
        <v>0</v>
      </c>
      <c r="Z5" s="25">
        <v>0</v>
      </c>
      <c r="AA5" s="25">
        <v>0</v>
      </c>
      <c r="AB5" s="25">
        <v>0</v>
      </c>
      <c r="AC5" s="25">
        <v>0</v>
      </c>
      <c r="AD5" s="25">
        <v>0</v>
      </c>
      <c r="AE5" s="25">
        <v>0</v>
      </c>
      <c r="AF5" s="25">
        <v>0</v>
      </c>
      <c r="AG5" s="25">
        <v>1</v>
      </c>
      <c r="AH5" s="25">
        <v>0</v>
      </c>
      <c r="AI5" s="25">
        <v>0</v>
      </c>
      <c r="AJ5" s="25">
        <v>2</v>
      </c>
      <c r="AK5" s="25">
        <v>0</v>
      </c>
      <c r="AL5" s="25">
        <v>0</v>
      </c>
      <c r="AM5" s="25">
        <v>0</v>
      </c>
      <c r="AN5" s="25">
        <v>0</v>
      </c>
      <c r="AO5" s="25">
        <v>0</v>
      </c>
      <c r="AP5" s="25">
        <v>0</v>
      </c>
      <c r="AQ5" s="25">
        <v>0</v>
      </c>
      <c r="AR5" s="25">
        <v>0</v>
      </c>
      <c r="AS5" s="25">
        <v>0</v>
      </c>
      <c r="AT5" s="25">
        <v>0</v>
      </c>
      <c r="AU5" s="25">
        <v>1</v>
      </c>
      <c r="AV5" s="25">
        <v>0</v>
      </c>
      <c r="AW5" s="25">
        <v>1</v>
      </c>
      <c r="AX5" s="25">
        <v>0</v>
      </c>
      <c r="AY5" s="25">
        <v>0</v>
      </c>
      <c r="AZ5" s="25">
        <v>0</v>
      </c>
      <c r="BA5" s="25">
        <v>0</v>
      </c>
      <c r="BB5" s="25">
        <v>0</v>
      </c>
      <c r="BC5" s="25">
        <v>0</v>
      </c>
      <c r="BD5" s="25">
        <v>0</v>
      </c>
      <c r="BE5" s="25">
        <v>0</v>
      </c>
      <c r="BF5" s="25">
        <v>0</v>
      </c>
      <c r="BG5" s="25">
        <v>0</v>
      </c>
      <c r="BH5" s="25">
        <v>0</v>
      </c>
      <c r="BI5" s="25">
        <v>0</v>
      </c>
      <c r="BJ5" s="25">
        <v>0</v>
      </c>
      <c r="BK5" s="25">
        <v>0</v>
      </c>
      <c r="BL5" s="25">
        <v>0</v>
      </c>
      <c r="BM5" s="25">
        <v>0</v>
      </c>
      <c r="BN5" s="25">
        <v>0</v>
      </c>
      <c r="BO5" s="25">
        <v>0</v>
      </c>
      <c r="BP5" s="25">
        <v>0</v>
      </c>
      <c r="BQ5" s="25">
        <v>0</v>
      </c>
      <c r="BR5" s="25">
        <v>0</v>
      </c>
      <c r="BS5" s="25">
        <v>0</v>
      </c>
      <c r="BT5" s="25">
        <v>0</v>
      </c>
      <c r="BU5" s="25">
        <v>0</v>
      </c>
      <c r="BV5" s="25">
        <v>0</v>
      </c>
      <c r="BW5" s="25">
        <v>0</v>
      </c>
      <c r="BX5" s="25">
        <v>0</v>
      </c>
      <c r="BY5" s="25">
        <v>0</v>
      </c>
      <c r="BZ5" s="25">
        <v>0</v>
      </c>
      <c r="CA5" s="25">
        <v>0</v>
      </c>
      <c r="CB5" s="25">
        <v>0</v>
      </c>
      <c r="CC5" s="25">
        <v>4</v>
      </c>
      <c r="CD5" s="25">
        <v>0</v>
      </c>
      <c r="CE5" s="25">
        <v>0</v>
      </c>
      <c r="CF5" s="25">
        <v>0</v>
      </c>
      <c r="CG5" s="25">
        <v>0</v>
      </c>
      <c r="CH5" s="25">
        <v>0</v>
      </c>
      <c r="CI5" s="25">
        <v>0</v>
      </c>
      <c r="CJ5" s="25">
        <v>0</v>
      </c>
      <c r="CK5" s="25">
        <v>0</v>
      </c>
      <c r="CL5" s="25">
        <v>1</v>
      </c>
      <c r="CM5" s="25">
        <v>0</v>
      </c>
      <c r="CN5" s="25">
        <v>0</v>
      </c>
      <c r="CO5" s="25">
        <v>0</v>
      </c>
      <c r="CP5" s="25">
        <v>3</v>
      </c>
      <c r="CQ5" s="25">
        <v>0</v>
      </c>
      <c r="CR5" s="25">
        <v>1</v>
      </c>
      <c r="CS5" s="25">
        <v>0</v>
      </c>
      <c r="CT5" s="25">
        <v>7</v>
      </c>
      <c r="CU5" s="25">
        <v>0</v>
      </c>
      <c r="CV5" s="25">
        <v>0</v>
      </c>
      <c r="CW5" s="25">
        <v>95</v>
      </c>
      <c r="CX5" s="25">
        <v>0</v>
      </c>
      <c r="CY5" s="25">
        <v>0</v>
      </c>
      <c r="CZ5" s="25">
        <v>0</v>
      </c>
      <c r="DA5" s="25">
        <v>0</v>
      </c>
      <c r="DB5" s="25">
        <v>0</v>
      </c>
      <c r="DC5" s="25">
        <v>0</v>
      </c>
      <c r="DD5" s="25">
        <v>0</v>
      </c>
      <c r="DE5" s="25">
        <v>0</v>
      </c>
      <c r="DF5" s="25">
        <v>0</v>
      </c>
      <c r="DG5" s="25">
        <v>0</v>
      </c>
      <c r="DH5" s="25">
        <v>0</v>
      </c>
      <c r="DI5" s="25">
        <v>2</v>
      </c>
      <c r="DJ5" s="25">
        <v>0</v>
      </c>
      <c r="DK5" s="25">
        <v>3</v>
      </c>
      <c r="DL5" s="25">
        <v>0</v>
      </c>
      <c r="DM5" s="25">
        <v>0</v>
      </c>
      <c r="DN5" s="25">
        <v>0</v>
      </c>
      <c r="DO5" s="25">
        <v>0</v>
      </c>
      <c r="DP5" s="25">
        <v>0</v>
      </c>
      <c r="DQ5" s="25">
        <v>0</v>
      </c>
      <c r="DR5" s="25">
        <v>0</v>
      </c>
      <c r="DS5" s="25">
        <v>0</v>
      </c>
      <c r="DT5" s="25">
        <v>0</v>
      </c>
      <c r="DU5" s="25">
        <v>0</v>
      </c>
      <c r="DV5" s="25">
        <v>0</v>
      </c>
      <c r="DW5" s="25">
        <v>0</v>
      </c>
      <c r="DX5" s="25">
        <v>0</v>
      </c>
      <c r="DY5" s="25">
        <v>0</v>
      </c>
      <c r="DZ5" s="25">
        <v>0</v>
      </c>
      <c r="EA5" s="25">
        <v>0</v>
      </c>
      <c r="EB5" s="25">
        <v>0</v>
      </c>
      <c r="EC5" s="25">
        <v>0</v>
      </c>
      <c r="ED5" s="25">
        <v>0</v>
      </c>
      <c r="EE5" s="25">
        <v>0</v>
      </c>
      <c r="EF5" s="25">
        <v>0</v>
      </c>
      <c r="EG5" s="25">
        <v>0</v>
      </c>
      <c r="EH5" s="25">
        <v>0</v>
      </c>
      <c r="EI5" s="25">
        <v>1</v>
      </c>
      <c r="EJ5" s="25">
        <v>0</v>
      </c>
      <c r="EK5" s="25">
        <v>0</v>
      </c>
      <c r="EL5" s="11">
        <v>0</v>
      </c>
      <c r="EM5" s="25">
        <v>0</v>
      </c>
      <c r="EN5" s="25">
        <v>0</v>
      </c>
      <c r="EO5" s="25">
        <v>0</v>
      </c>
      <c r="EP5" s="25">
        <v>1</v>
      </c>
      <c r="EQ5" s="25">
        <v>2</v>
      </c>
      <c r="ER5" s="25">
        <v>0</v>
      </c>
      <c r="ES5" s="11">
        <v>0</v>
      </c>
      <c r="ET5" s="25">
        <v>0</v>
      </c>
      <c r="EU5" s="25">
        <v>0</v>
      </c>
      <c r="EV5" s="25">
        <v>0</v>
      </c>
      <c r="EW5" s="25">
        <v>0</v>
      </c>
      <c r="EX5" s="25">
        <v>0</v>
      </c>
    </row>
    <row r="6" spans="1:154" x14ac:dyDescent="0.35">
      <c r="A6" s="1" t="s">
        <v>1</v>
      </c>
      <c r="B6" s="1" t="s">
        <v>195</v>
      </c>
      <c r="C6" s="1" t="s">
        <v>227</v>
      </c>
      <c r="D6" s="1" t="s">
        <v>210</v>
      </c>
      <c r="E6" s="1" t="s">
        <v>211</v>
      </c>
      <c r="F6" s="1" t="s">
        <v>278</v>
      </c>
      <c r="G6" s="27">
        <v>1822200</v>
      </c>
      <c r="H6" s="27">
        <f t="shared" si="3"/>
        <v>119</v>
      </c>
      <c r="I6" s="27">
        <f t="shared" si="4"/>
        <v>6.5305674459444632E-5</v>
      </c>
      <c r="J6" s="27">
        <f t="shared" si="5"/>
        <v>12</v>
      </c>
      <c r="K6" s="27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1</v>
      </c>
      <c r="AB6">
        <v>0</v>
      </c>
      <c r="AC6">
        <v>0</v>
      </c>
      <c r="AD6">
        <v>0</v>
      </c>
      <c r="AE6">
        <v>0</v>
      </c>
      <c r="AF6">
        <v>0</v>
      </c>
      <c r="AG6">
        <v>1</v>
      </c>
      <c r="AH6">
        <v>0</v>
      </c>
      <c r="AI6">
        <v>0</v>
      </c>
      <c r="AJ6">
        <v>16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1</v>
      </c>
      <c r="AS6">
        <v>0</v>
      </c>
      <c r="AT6">
        <v>0</v>
      </c>
      <c r="AU6">
        <v>3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 s="25">
        <v>0</v>
      </c>
      <c r="BL6" s="25">
        <v>0</v>
      </c>
      <c r="BM6" s="25">
        <v>0</v>
      </c>
      <c r="BN6" s="25">
        <v>0</v>
      </c>
      <c r="BO6" s="25">
        <v>0</v>
      </c>
      <c r="BP6" s="25">
        <v>0</v>
      </c>
      <c r="BQ6" s="25">
        <v>0</v>
      </c>
      <c r="BR6" s="25">
        <v>0</v>
      </c>
      <c r="BS6" s="25">
        <v>0</v>
      </c>
      <c r="BT6" s="25">
        <v>0</v>
      </c>
      <c r="BU6" s="25">
        <v>0</v>
      </c>
      <c r="BV6" s="25">
        <v>0</v>
      </c>
      <c r="BW6" s="25">
        <v>0</v>
      </c>
      <c r="BX6" s="25">
        <v>0</v>
      </c>
      <c r="BY6" s="25">
        <v>0</v>
      </c>
      <c r="BZ6" s="25">
        <v>0</v>
      </c>
      <c r="CA6" s="25">
        <v>0</v>
      </c>
      <c r="CB6" s="25">
        <v>0</v>
      </c>
      <c r="CC6" s="25">
        <v>0</v>
      </c>
      <c r="CD6" s="25">
        <v>0</v>
      </c>
      <c r="CE6" s="25">
        <v>0</v>
      </c>
      <c r="CF6" s="25">
        <v>0</v>
      </c>
      <c r="CG6" s="25">
        <v>0</v>
      </c>
      <c r="CH6" s="25">
        <v>0</v>
      </c>
      <c r="CI6" s="25">
        <v>0</v>
      </c>
      <c r="CJ6" s="25">
        <v>0</v>
      </c>
      <c r="CK6" s="25">
        <v>1</v>
      </c>
      <c r="CL6" s="25">
        <v>0</v>
      </c>
      <c r="CM6" s="25">
        <v>1</v>
      </c>
      <c r="CN6" s="25">
        <v>2</v>
      </c>
      <c r="CO6" s="25">
        <v>0</v>
      </c>
      <c r="CP6">
        <v>0</v>
      </c>
      <c r="CQ6">
        <v>0</v>
      </c>
      <c r="CR6">
        <v>0</v>
      </c>
      <c r="CS6">
        <v>0</v>
      </c>
      <c r="CT6">
        <v>11</v>
      </c>
      <c r="CU6">
        <v>0</v>
      </c>
      <c r="CV6">
        <v>0</v>
      </c>
      <c r="CW6">
        <v>78</v>
      </c>
      <c r="CX6">
        <v>3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 s="11">
        <v>0</v>
      </c>
      <c r="EM6">
        <v>0</v>
      </c>
      <c r="EN6">
        <v>0</v>
      </c>
      <c r="EO6">
        <v>0</v>
      </c>
      <c r="EP6" s="25">
        <v>0</v>
      </c>
      <c r="EQ6" s="25">
        <v>1</v>
      </c>
      <c r="ER6" s="25">
        <v>0</v>
      </c>
      <c r="ES6" s="11">
        <v>0</v>
      </c>
      <c r="ET6">
        <v>0</v>
      </c>
      <c r="EU6">
        <v>0</v>
      </c>
      <c r="EV6" s="25">
        <v>0</v>
      </c>
      <c r="EW6">
        <v>0</v>
      </c>
      <c r="EX6">
        <v>0</v>
      </c>
    </row>
    <row r="7" spans="1:154" x14ac:dyDescent="0.35">
      <c r="A7" s="1" t="s">
        <v>0</v>
      </c>
      <c r="B7" s="1" t="s">
        <v>199</v>
      </c>
      <c r="C7" s="1" t="s">
        <v>231</v>
      </c>
      <c r="D7" s="1" t="s">
        <v>210</v>
      </c>
      <c r="E7" s="1" t="s">
        <v>232</v>
      </c>
      <c r="F7" s="1" t="s">
        <v>278</v>
      </c>
      <c r="G7" s="25">
        <f>2344.851*1000</f>
        <v>2344851</v>
      </c>
      <c r="H7" s="27">
        <f t="shared" si="3"/>
        <v>43</v>
      </c>
      <c r="I7" s="27">
        <f t="shared" si="4"/>
        <v>1.8338052183273053E-5</v>
      </c>
      <c r="J7" s="27">
        <f t="shared" si="5"/>
        <v>8</v>
      </c>
      <c r="K7" s="2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2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 s="15">
        <v>0</v>
      </c>
      <c r="BL7" s="15">
        <v>2</v>
      </c>
      <c r="BM7" s="15">
        <v>1</v>
      </c>
      <c r="BN7" s="15">
        <v>0</v>
      </c>
      <c r="BO7" s="15">
        <v>0</v>
      </c>
      <c r="BP7" s="15">
        <v>0</v>
      </c>
      <c r="BQ7" s="15">
        <v>0</v>
      </c>
      <c r="BR7" s="15">
        <v>0</v>
      </c>
      <c r="BS7" s="15">
        <v>0</v>
      </c>
      <c r="BT7" s="15">
        <v>0</v>
      </c>
      <c r="BU7" s="15">
        <v>0</v>
      </c>
      <c r="BV7" s="15">
        <v>0</v>
      </c>
      <c r="BW7" s="15">
        <v>0</v>
      </c>
      <c r="BX7" s="15">
        <v>0</v>
      </c>
      <c r="BY7" s="15">
        <v>0</v>
      </c>
      <c r="BZ7" s="15">
        <v>0</v>
      </c>
      <c r="CA7" s="15">
        <v>0</v>
      </c>
      <c r="CB7" s="15">
        <v>0</v>
      </c>
      <c r="CC7" s="15">
        <v>0</v>
      </c>
      <c r="CD7" s="15">
        <v>0</v>
      </c>
      <c r="CE7" s="15">
        <v>0</v>
      </c>
      <c r="CF7" s="15">
        <v>0</v>
      </c>
      <c r="CG7" s="15">
        <v>0</v>
      </c>
      <c r="CH7" s="15">
        <v>0</v>
      </c>
      <c r="CI7" s="15">
        <v>0</v>
      </c>
      <c r="CJ7" s="15">
        <v>0</v>
      </c>
      <c r="CK7" s="15">
        <v>0</v>
      </c>
      <c r="CL7" s="15">
        <v>0</v>
      </c>
      <c r="CM7" s="15">
        <v>0</v>
      </c>
      <c r="CN7" s="15">
        <v>0</v>
      </c>
      <c r="CO7" s="15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1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10</v>
      </c>
      <c r="DJ7">
        <v>3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 s="11">
        <v>0</v>
      </c>
      <c r="EM7">
        <v>0</v>
      </c>
      <c r="EN7">
        <v>0</v>
      </c>
      <c r="EO7">
        <v>0</v>
      </c>
      <c r="EP7" s="15">
        <v>21</v>
      </c>
      <c r="EQ7" s="15">
        <v>0</v>
      </c>
      <c r="ER7" s="15">
        <v>0</v>
      </c>
      <c r="ES7" s="15">
        <v>0</v>
      </c>
      <c r="ET7">
        <v>0</v>
      </c>
      <c r="EU7">
        <v>0</v>
      </c>
      <c r="EV7">
        <v>1</v>
      </c>
      <c r="EW7">
        <v>0</v>
      </c>
      <c r="EX7">
        <v>2</v>
      </c>
    </row>
    <row r="8" spans="1:154" x14ac:dyDescent="0.35">
      <c r="A8" s="1" t="s">
        <v>0</v>
      </c>
      <c r="B8" s="1" t="s">
        <v>199</v>
      </c>
      <c r="C8" s="1" t="s">
        <v>233</v>
      </c>
      <c r="D8" s="1" t="s">
        <v>210</v>
      </c>
      <c r="E8" s="1">
        <v>200</v>
      </c>
      <c r="F8" s="1" t="s">
        <v>280</v>
      </c>
      <c r="G8" s="25">
        <f>1852.169*1000</f>
        <v>1852169</v>
      </c>
      <c r="H8" s="27">
        <f t="shared" si="3"/>
        <v>28</v>
      </c>
      <c r="I8" s="27">
        <f t="shared" si="4"/>
        <v>1.5117410992193477E-5</v>
      </c>
      <c r="J8" s="27">
        <f t="shared" si="5"/>
        <v>9</v>
      </c>
      <c r="K8" s="27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2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 s="15">
        <v>0</v>
      </c>
      <c r="BL8" s="15">
        <v>4</v>
      </c>
      <c r="BM8" s="15">
        <v>1</v>
      </c>
      <c r="BN8" s="15">
        <v>0</v>
      </c>
      <c r="BO8" s="15">
        <v>0</v>
      </c>
      <c r="BP8" s="15">
        <v>0</v>
      </c>
      <c r="BQ8" s="15">
        <v>0</v>
      </c>
      <c r="BR8" s="15">
        <v>0</v>
      </c>
      <c r="BS8" s="15">
        <v>0</v>
      </c>
      <c r="BT8" s="15">
        <v>0</v>
      </c>
      <c r="BU8" s="15">
        <v>0</v>
      </c>
      <c r="BV8" s="15">
        <v>0</v>
      </c>
      <c r="BW8" s="15">
        <v>0</v>
      </c>
      <c r="BX8" s="15">
        <v>0</v>
      </c>
      <c r="BY8" s="15">
        <v>0</v>
      </c>
      <c r="BZ8" s="15">
        <v>0</v>
      </c>
      <c r="CA8" s="15">
        <v>0</v>
      </c>
      <c r="CB8" s="15">
        <v>0</v>
      </c>
      <c r="CC8" s="15">
        <v>0</v>
      </c>
      <c r="CD8" s="15">
        <v>0</v>
      </c>
      <c r="CE8" s="15">
        <v>0</v>
      </c>
      <c r="CF8" s="15">
        <v>0</v>
      </c>
      <c r="CG8" s="15">
        <v>0</v>
      </c>
      <c r="CH8" s="15">
        <v>0</v>
      </c>
      <c r="CI8" s="15">
        <v>0</v>
      </c>
      <c r="CJ8" s="15">
        <v>0</v>
      </c>
      <c r="CK8" s="15">
        <v>0</v>
      </c>
      <c r="CL8" s="15">
        <v>0</v>
      </c>
      <c r="CM8" s="15">
        <v>0</v>
      </c>
      <c r="CN8" s="15">
        <v>0</v>
      </c>
      <c r="CO8" s="15">
        <v>0</v>
      </c>
      <c r="CP8">
        <v>0</v>
      </c>
      <c r="CQ8">
        <v>0</v>
      </c>
      <c r="CR8">
        <v>0</v>
      </c>
      <c r="CS8">
        <v>1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1</v>
      </c>
      <c r="DJ8">
        <v>1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11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 s="11">
        <v>0</v>
      </c>
      <c r="EM8">
        <v>0</v>
      </c>
      <c r="EN8">
        <v>0</v>
      </c>
      <c r="EO8">
        <v>0</v>
      </c>
      <c r="EP8" s="15">
        <v>4</v>
      </c>
      <c r="EQ8" s="15">
        <v>0</v>
      </c>
      <c r="ER8" s="15">
        <v>0</v>
      </c>
      <c r="ES8" s="15">
        <v>0</v>
      </c>
      <c r="ET8">
        <v>0</v>
      </c>
      <c r="EU8">
        <v>0</v>
      </c>
      <c r="EV8">
        <v>1</v>
      </c>
      <c r="EW8">
        <v>0</v>
      </c>
      <c r="EX8">
        <v>2</v>
      </c>
    </row>
    <row r="9" spans="1:154" x14ac:dyDescent="0.35">
      <c r="A9" s="1" t="s">
        <v>0</v>
      </c>
      <c r="B9" s="1" t="s">
        <v>199</v>
      </c>
      <c r="C9" s="1" t="s">
        <v>234</v>
      </c>
      <c r="D9" s="1" t="s">
        <v>210</v>
      </c>
      <c r="E9" s="1" t="s">
        <v>235</v>
      </c>
      <c r="F9" s="1" t="s">
        <v>278</v>
      </c>
      <c r="G9" s="25">
        <v>2247930</v>
      </c>
      <c r="H9" s="27">
        <f t="shared" si="3"/>
        <v>48</v>
      </c>
      <c r="I9" s="27">
        <f t="shared" si="4"/>
        <v>2.1352978073160641E-5</v>
      </c>
      <c r="J9" s="27">
        <f t="shared" si="5"/>
        <v>8</v>
      </c>
      <c r="K9" s="27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1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 s="15">
        <v>0</v>
      </c>
      <c r="BL9" s="15">
        <v>0</v>
      </c>
      <c r="BM9" s="15">
        <v>0</v>
      </c>
      <c r="BN9" s="15">
        <v>1</v>
      </c>
      <c r="BO9" s="15">
        <v>0</v>
      </c>
      <c r="BP9" s="15">
        <v>0</v>
      </c>
      <c r="BQ9" s="15">
        <v>0</v>
      </c>
      <c r="BR9" s="15">
        <v>0</v>
      </c>
      <c r="BS9" s="15">
        <v>0</v>
      </c>
      <c r="BT9" s="15">
        <v>0</v>
      </c>
      <c r="BU9" s="15">
        <v>0</v>
      </c>
      <c r="BV9" s="15">
        <v>0</v>
      </c>
      <c r="BW9" s="15">
        <v>0</v>
      </c>
      <c r="BX9" s="15">
        <v>0</v>
      </c>
      <c r="BY9" s="15">
        <v>0</v>
      </c>
      <c r="BZ9" s="15">
        <v>0</v>
      </c>
      <c r="CA9" s="15">
        <v>0</v>
      </c>
      <c r="CB9" s="15">
        <v>0</v>
      </c>
      <c r="CC9" s="15">
        <v>0</v>
      </c>
      <c r="CD9" s="15">
        <v>0</v>
      </c>
      <c r="CE9" s="15">
        <v>0</v>
      </c>
      <c r="CF9" s="15">
        <v>0</v>
      </c>
      <c r="CG9" s="15">
        <v>0</v>
      </c>
      <c r="CH9" s="15">
        <v>0</v>
      </c>
      <c r="CI9" s="15">
        <v>0</v>
      </c>
      <c r="CJ9" s="15">
        <v>0</v>
      </c>
      <c r="CK9" s="15">
        <v>0</v>
      </c>
      <c r="CL9" s="15">
        <v>0</v>
      </c>
      <c r="CM9" s="15">
        <v>0</v>
      </c>
      <c r="CN9" s="15">
        <v>0</v>
      </c>
      <c r="CO9" s="15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23</v>
      </c>
      <c r="DJ9">
        <v>0</v>
      </c>
      <c r="DK9">
        <v>3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2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 s="11">
        <v>0</v>
      </c>
      <c r="EM9">
        <v>0</v>
      </c>
      <c r="EN9">
        <v>0</v>
      </c>
      <c r="EO9">
        <v>0</v>
      </c>
      <c r="EP9" s="15">
        <v>3</v>
      </c>
      <c r="EQ9" s="15">
        <v>14</v>
      </c>
      <c r="ER9" s="15">
        <v>0</v>
      </c>
      <c r="ES9" s="15">
        <v>0</v>
      </c>
      <c r="ET9">
        <v>0</v>
      </c>
      <c r="EU9">
        <v>0</v>
      </c>
      <c r="EV9">
        <v>0</v>
      </c>
      <c r="EW9">
        <v>0</v>
      </c>
      <c r="EX9">
        <v>1</v>
      </c>
    </row>
    <row r="10" spans="1:154" hidden="1" x14ac:dyDescent="0.35">
      <c r="A10" s="10" t="s">
        <v>1</v>
      </c>
      <c r="B10" s="10" t="s">
        <v>198</v>
      </c>
      <c r="C10" s="10" t="s">
        <v>208</v>
      </c>
      <c r="D10" s="10" t="s">
        <v>202</v>
      </c>
      <c r="E10" s="10" t="s">
        <v>205</v>
      </c>
      <c r="F10" s="10" t="s">
        <v>206</v>
      </c>
      <c r="G10" s="28">
        <v>68832</v>
      </c>
      <c r="H10" s="27">
        <f t="shared" si="3"/>
        <v>271</v>
      </c>
      <c r="I10" s="27">
        <f t="shared" si="4"/>
        <v>3.9371222687122264E-3</v>
      </c>
      <c r="J10" s="27">
        <f t="shared" si="5"/>
        <v>31</v>
      </c>
      <c r="K10" s="27">
        <v>0</v>
      </c>
      <c r="L10" s="11">
        <v>0</v>
      </c>
      <c r="M10" s="11">
        <v>0</v>
      </c>
      <c r="N10" s="11">
        <v>0</v>
      </c>
      <c r="O10" s="11">
        <v>0</v>
      </c>
      <c r="P10" s="11">
        <v>0</v>
      </c>
      <c r="Q10" s="11">
        <v>33</v>
      </c>
      <c r="R10" s="11">
        <v>0</v>
      </c>
      <c r="S10" s="11">
        <v>8</v>
      </c>
      <c r="T10" s="11">
        <v>1</v>
      </c>
      <c r="U10" s="11">
        <v>0</v>
      </c>
      <c r="V10" s="11">
        <v>0</v>
      </c>
      <c r="W10" s="11">
        <v>50</v>
      </c>
      <c r="X10" s="11">
        <v>0</v>
      </c>
      <c r="Y10" s="11">
        <v>0</v>
      </c>
      <c r="Z10" s="11">
        <v>0</v>
      </c>
      <c r="AA10" s="11">
        <v>50</v>
      </c>
      <c r="AB10" s="11">
        <v>0</v>
      </c>
      <c r="AC10" s="11">
        <v>1</v>
      </c>
      <c r="AD10" s="11">
        <v>0</v>
      </c>
      <c r="AE10" s="11">
        <v>0</v>
      </c>
      <c r="AF10" s="11">
        <v>0</v>
      </c>
      <c r="AG10" s="11">
        <v>0</v>
      </c>
      <c r="AH10" s="11">
        <v>0</v>
      </c>
      <c r="AI10" s="11">
        <v>0</v>
      </c>
      <c r="AJ10" s="11">
        <v>0</v>
      </c>
      <c r="AK10" s="11">
        <v>0</v>
      </c>
      <c r="AL10" s="11">
        <v>0</v>
      </c>
      <c r="AM10" s="11">
        <v>0</v>
      </c>
      <c r="AN10" s="11">
        <v>0</v>
      </c>
      <c r="AO10" s="11">
        <v>0</v>
      </c>
      <c r="AP10" s="11">
        <v>0</v>
      </c>
      <c r="AQ10" s="11">
        <v>0</v>
      </c>
      <c r="AR10" s="11">
        <v>0</v>
      </c>
      <c r="AS10" s="11">
        <v>0</v>
      </c>
      <c r="AT10" s="11">
        <v>0</v>
      </c>
      <c r="AU10" s="11">
        <v>0</v>
      </c>
      <c r="AV10" s="11">
        <v>0</v>
      </c>
      <c r="AW10" s="11">
        <v>0</v>
      </c>
      <c r="AX10" s="11">
        <v>0</v>
      </c>
      <c r="AY10" s="11">
        <v>0</v>
      </c>
      <c r="AZ10" s="11">
        <v>0</v>
      </c>
      <c r="BA10" s="11">
        <v>0</v>
      </c>
      <c r="BB10" s="11">
        <v>9</v>
      </c>
      <c r="BC10" s="11">
        <v>0</v>
      </c>
      <c r="BD10" s="11">
        <v>0</v>
      </c>
      <c r="BE10" s="11">
        <v>0</v>
      </c>
      <c r="BF10" s="11">
        <v>0</v>
      </c>
      <c r="BG10" s="11">
        <v>0</v>
      </c>
      <c r="BH10" s="11">
        <v>0</v>
      </c>
      <c r="BI10" s="11">
        <v>1</v>
      </c>
      <c r="BJ10" s="11">
        <v>1</v>
      </c>
      <c r="BK10" s="11">
        <v>10</v>
      </c>
      <c r="BL10" s="11">
        <v>0</v>
      </c>
      <c r="BM10" s="11">
        <v>0</v>
      </c>
      <c r="BN10" s="11">
        <v>0</v>
      </c>
      <c r="BO10" s="11">
        <v>0</v>
      </c>
      <c r="BP10" s="11">
        <v>0</v>
      </c>
      <c r="BQ10" s="11">
        <v>0</v>
      </c>
      <c r="BR10" s="11">
        <v>0</v>
      </c>
      <c r="BS10" s="11">
        <v>0</v>
      </c>
      <c r="BT10" s="11">
        <v>0</v>
      </c>
      <c r="BU10" s="11">
        <v>0</v>
      </c>
      <c r="BV10" s="11">
        <v>0</v>
      </c>
      <c r="BW10" s="11">
        <v>0</v>
      </c>
      <c r="BX10" s="11">
        <v>0</v>
      </c>
      <c r="BY10" s="11">
        <v>0</v>
      </c>
      <c r="BZ10" s="11">
        <v>0</v>
      </c>
      <c r="CA10" s="11">
        <v>0</v>
      </c>
      <c r="CB10" s="11">
        <v>0</v>
      </c>
      <c r="CC10" s="11">
        <v>0</v>
      </c>
      <c r="CD10" s="11">
        <v>0</v>
      </c>
      <c r="CE10" s="11">
        <v>0</v>
      </c>
      <c r="CF10" s="11">
        <v>0</v>
      </c>
      <c r="CG10" s="11">
        <v>0</v>
      </c>
      <c r="CH10" s="11">
        <v>0</v>
      </c>
      <c r="CI10" s="11">
        <v>0</v>
      </c>
      <c r="CJ10" s="11">
        <v>0</v>
      </c>
      <c r="CK10" s="11">
        <v>3</v>
      </c>
      <c r="CL10" s="11">
        <v>0</v>
      </c>
      <c r="CM10" s="11">
        <v>0</v>
      </c>
      <c r="CN10" s="11">
        <v>0</v>
      </c>
      <c r="CO10" s="11">
        <v>0</v>
      </c>
      <c r="CP10" s="11">
        <v>0</v>
      </c>
      <c r="CQ10" s="11">
        <v>0</v>
      </c>
      <c r="CR10" s="11">
        <v>1</v>
      </c>
      <c r="CS10" s="11">
        <v>0</v>
      </c>
      <c r="CT10" s="11">
        <v>4</v>
      </c>
      <c r="CU10" s="11">
        <v>0</v>
      </c>
      <c r="CV10" s="11">
        <v>0</v>
      </c>
      <c r="CW10" s="11">
        <v>9</v>
      </c>
      <c r="CX10" s="11">
        <v>0</v>
      </c>
      <c r="CY10" s="11">
        <v>0</v>
      </c>
      <c r="CZ10" s="11">
        <v>0</v>
      </c>
      <c r="DA10" s="11">
        <v>0</v>
      </c>
      <c r="DB10" s="11">
        <v>0</v>
      </c>
      <c r="DC10" s="11">
        <v>0</v>
      </c>
      <c r="DD10" s="11">
        <v>4</v>
      </c>
      <c r="DE10" s="11">
        <v>2</v>
      </c>
      <c r="DF10" s="11">
        <v>4</v>
      </c>
      <c r="DG10" s="11">
        <v>0</v>
      </c>
      <c r="DH10" s="11">
        <v>0</v>
      </c>
      <c r="DI10" s="11">
        <v>0</v>
      </c>
      <c r="DJ10" s="11">
        <v>0</v>
      </c>
      <c r="DK10" s="11">
        <v>10</v>
      </c>
      <c r="DL10" s="11">
        <v>0</v>
      </c>
      <c r="DM10" s="11">
        <v>0</v>
      </c>
      <c r="DN10" s="11">
        <v>0</v>
      </c>
      <c r="DO10" s="11">
        <v>0</v>
      </c>
      <c r="DP10" s="11">
        <v>0</v>
      </c>
      <c r="DQ10" s="11">
        <v>0</v>
      </c>
      <c r="DR10" s="11">
        <v>0</v>
      </c>
      <c r="DS10" s="11">
        <v>0</v>
      </c>
      <c r="DT10" s="11">
        <v>0</v>
      </c>
      <c r="DU10" s="11">
        <v>1</v>
      </c>
      <c r="DV10" s="11">
        <v>1</v>
      </c>
      <c r="DW10" s="11">
        <v>0</v>
      </c>
      <c r="DX10" s="11">
        <v>2</v>
      </c>
      <c r="DY10" s="11">
        <v>0</v>
      </c>
      <c r="DZ10" s="11">
        <v>0</v>
      </c>
      <c r="EA10" s="11">
        <v>0</v>
      </c>
      <c r="EB10" s="11">
        <v>0</v>
      </c>
      <c r="EC10" s="11">
        <v>1</v>
      </c>
      <c r="ED10" s="11">
        <v>0</v>
      </c>
      <c r="EE10" s="11">
        <v>2</v>
      </c>
      <c r="EF10" s="11">
        <v>0</v>
      </c>
      <c r="EG10" s="11">
        <v>1</v>
      </c>
      <c r="EH10" s="11">
        <v>0</v>
      </c>
      <c r="EI10" s="11">
        <v>0</v>
      </c>
      <c r="EJ10" s="11">
        <v>0</v>
      </c>
      <c r="EK10" s="11">
        <v>0</v>
      </c>
      <c r="EL10" s="11">
        <v>42</v>
      </c>
      <c r="EM10" s="11">
        <v>2</v>
      </c>
      <c r="EN10" s="11">
        <v>1</v>
      </c>
      <c r="EO10" s="11">
        <v>0</v>
      </c>
      <c r="EP10" s="11">
        <v>1</v>
      </c>
      <c r="EQ10" s="11">
        <v>1</v>
      </c>
      <c r="ER10" s="11">
        <v>0</v>
      </c>
      <c r="ES10" s="11">
        <v>0</v>
      </c>
      <c r="ET10" s="11">
        <v>0</v>
      </c>
      <c r="EU10" s="11">
        <v>0</v>
      </c>
      <c r="EV10" s="11">
        <v>2</v>
      </c>
      <c r="EW10" s="11">
        <v>6</v>
      </c>
      <c r="EX10" s="11">
        <v>7</v>
      </c>
    </row>
    <row r="11" spans="1:154" hidden="1" x14ac:dyDescent="0.35">
      <c r="A11" s="1" t="s">
        <v>1</v>
      </c>
      <c r="B11" s="1" t="s">
        <v>198</v>
      </c>
      <c r="C11" s="1" t="s">
        <v>215</v>
      </c>
      <c r="D11" s="1" t="s">
        <v>202</v>
      </c>
      <c r="E11" s="1" t="s">
        <v>205</v>
      </c>
      <c r="F11" s="1" t="s">
        <v>206</v>
      </c>
      <c r="G11" s="28">
        <v>65312</v>
      </c>
      <c r="H11" s="27">
        <f t="shared" si="3"/>
        <v>443</v>
      </c>
      <c r="I11" s="33">
        <f t="shared" si="4"/>
        <v>6.7828270455658991E-3</v>
      </c>
      <c r="J11" s="27">
        <f t="shared" si="5"/>
        <v>21</v>
      </c>
      <c r="K11" s="27">
        <v>6</v>
      </c>
      <c r="L11">
        <v>0</v>
      </c>
      <c r="M11">
        <v>0</v>
      </c>
      <c r="N11">
        <v>0</v>
      </c>
      <c r="O11">
        <v>0</v>
      </c>
      <c r="P11">
        <v>0</v>
      </c>
      <c r="Q11">
        <v>65</v>
      </c>
      <c r="R11">
        <v>0</v>
      </c>
      <c r="S11">
        <v>33</v>
      </c>
      <c r="T11">
        <v>0</v>
      </c>
      <c r="U11">
        <v>0</v>
      </c>
      <c r="V11">
        <v>0</v>
      </c>
      <c r="W11">
        <v>7</v>
      </c>
      <c r="X11">
        <v>0</v>
      </c>
      <c r="Y11">
        <v>0</v>
      </c>
      <c r="Z11">
        <v>1</v>
      </c>
      <c r="AA11">
        <v>27</v>
      </c>
      <c r="AB11">
        <v>116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2</v>
      </c>
      <c r="AS11">
        <v>0</v>
      </c>
      <c r="AT11">
        <v>2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41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 s="11">
        <v>34</v>
      </c>
      <c r="BL11" s="11">
        <v>0</v>
      </c>
      <c r="BM11" s="11">
        <v>0</v>
      </c>
      <c r="BN11" s="11">
        <v>0</v>
      </c>
      <c r="BO11" s="11">
        <v>0</v>
      </c>
      <c r="BP11" s="11">
        <v>0</v>
      </c>
      <c r="BQ11" s="11">
        <v>0</v>
      </c>
      <c r="BR11" s="11">
        <v>0</v>
      </c>
      <c r="BS11" s="11">
        <v>0</v>
      </c>
      <c r="BT11" s="11">
        <v>0</v>
      </c>
      <c r="BU11" s="11">
        <v>0</v>
      </c>
      <c r="BV11" s="11">
        <v>0</v>
      </c>
      <c r="BW11" s="11">
        <v>0</v>
      </c>
      <c r="BX11" s="11">
        <v>0</v>
      </c>
      <c r="BY11" s="11">
        <v>0</v>
      </c>
      <c r="BZ11" s="11">
        <v>0</v>
      </c>
      <c r="CA11" s="11">
        <v>0</v>
      </c>
      <c r="CB11" s="11">
        <v>0</v>
      </c>
      <c r="CC11" s="11">
        <v>0</v>
      </c>
      <c r="CD11" s="11">
        <v>0</v>
      </c>
      <c r="CE11" s="11">
        <v>0</v>
      </c>
      <c r="CF11" s="11">
        <v>0</v>
      </c>
      <c r="CG11" s="11">
        <v>0</v>
      </c>
      <c r="CH11" s="11">
        <v>0</v>
      </c>
      <c r="CI11" s="11">
        <v>0</v>
      </c>
      <c r="CJ11" s="11">
        <v>0</v>
      </c>
      <c r="CK11" s="11">
        <v>2</v>
      </c>
      <c r="CL11" s="11">
        <v>0</v>
      </c>
      <c r="CM11" s="11">
        <v>0</v>
      </c>
      <c r="CN11" s="11">
        <v>0</v>
      </c>
      <c r="CO11" s="11">
        <v>0</v>
      </c>
      <c r="CP11">
        <v>0</v>
      </c>
      <c r="CQ11">
        <v>0</v>
      </c>
      <c r="CR11">
        <v>1</v>
      </c>
      <c r="CS11">
        <v>0</v>
      </c>
      <c r="CT11">
        <v>11</v>
      </c>
      <c r="CU11">
        <v>0</v>
      </c>
      <c r="CV11">
        <v>0</v>
      </c>
      <c r="CW11">
        <v>2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56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1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1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 s="11">
        <v>0</v>
      </c>
      <c r="EM11">
        <v>0</v>
      </c>
      <c r="EN11">
        <v>0</v>
      </c>
      <c r="EO11">
        <v>0</v>
      </c>
      <c r="EP11" s="11">
        <v>0</v>
      </c>
      <c r="EQ11" s="11">
        <v>1</v>
      </c>
      <c r="ER11" s="11">
        <v>0</v>
      </c>
      <c r="ES11" s="11">
        <v>0</v>
      </c>
      <c r="ET11">
        <v>0</v>
      </c>
      <c r="EU11">
        <v>0</v>
      </c>
      <c r="EV11" s="11">
        <v>1</v>
      </c>
      <c r="EW11">
        <v>16</v>
      </c>
      <c r="EX11">
        <v>17</v>
      </c>
    </row>
    <row r="12" spans="1:154" hidden="1" x14ac:dyDescent="0.35">
      <c r="A12" s="1" t="s">
        <v>1</v>
      </c>
      <c r="B12" s="1" t="s">
        <v>198</v>
      </c>
      <c r="C12" s="1" t="s">
        <v>209</v>
      </c>
      <c r="D12" s="1" t="s">
        <v>210</v>
      </c>
      <c r="E12" s="1" t="s">
        <v>211</v>
      </c>
      <c r="F12" s="1" t="s">
        <v>278</v>
      </c>
      <c r="G12" s="27">
        <v>-7922</v>
      </c>
      <c r="H12" s="27">
        <f t="shared" si="3"/>
        <v>16</v>
      </c>
      <c r="I12" s="27">
        <f t="shared" si="4"/>
        <v>-2.019691996970462E-3</v>
      </c>
      <c r="J12" s="27">
        <f t="shared" si="5"/>
        <v>5</v>
      </c>
      <c r="K12" s="27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2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1</v>
      </c>
      <c r="BL12" s="25">
        <v>0</v>
      </c>
      <c r="BM12" s="25">
        <v>0</v>
      </c>
      <c r="BN12" s="25">
        <v>0</v>
      </c>
      <c r="BO12" s="25">
        <v>0</v>
      </c>
      <c r="BP12" s="25">
        <v>0</v>
      </c>
      <c r="BQ12" s="25">
        <v>0</v>
      </c>
      <c r="BR12" s="25">
        <v>0</v>
      </c>
      <c r="BS12" s="25">
        <v>0</v>
      </c>
      <c r="BT12" s="25">
        <v>0</v>
      </c>
      <c r="BU12" s="25">
        <v>0</v>
      </c>
      <c r="BV12" s="25">
        <v>0</v>
      </c>
      <c r="BW12" s="25">
        <v>0</v>
      </c>
      <c r="BX12" s="25">
        <v>0</v>
      </c>
      <c r="BY12" s="25">
        <v>0</v>
      </c>
      <c r="BZ12" s="25">
        <v>0</v>
      </c>
      <c r="CA12" s="25">
        <v>0</v>
      </c>
      <c r="CB12" s="25">
        <v>0</v>
      </c>
      <c r="CC12" s="25">
        <v>0</v>
      </c>
      <c r="CD12" s="25">
        <v>0</v>
      </c>
      <c r="CE12" s="25">
        <v>0</v>
      </c>
      <c r="CF12" s="25">
        <v>0</v>
      </c>
      <c r="CG12" s="25">
        <v>0</v>
      </c>
      <c r="CH12" s="25">
        <v>0</v>
      </c>
      <c r="CI12" s="25">
        <v>0</v>
      </c>
      <c r="CJ12" s="25">
        <v>0</v>
      </c>
      <c r="CK12" s="25">
        <v>0</v>
      </c>
      <c r="CL12" s="25">
        <v>0</v>
      </c>
      <c r="CM12" s="25">
        <v>0</v>
      </c>
      <c r="CN12" s="25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2</v>
      </c>
      <c r="CU12">
        <v>0</v>
      </c>
      <c r="CV12">
        <v>0</v>
      </c>
      <c r="CW12">
        <v>2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 s="11">
        <v>0</v>
      </c>
      <c r="EM12">
        <v>0</v>
      </c>
      <c r="EN12">
        <v>0</v>
      </c>
      <c r="EO12">
        <v>0</v>
      </c>
      <c r="EP12" s="11">
        <v>1</v>
      </c>
      <c r="EQ12" s="11">
        <v>0</v>
      </c>
      <c r="ER12" s="11">
        <v>0</v>
      </c>
      <c r="ES12" s="11">
        <v>0</v>
      </c>
      <c r="ET12">
        <v>0</v>
      </c>
      <c r="EU12">
        <v>0</v>
      </c>
      <c r="EV12">
        <v>8</v>
      </c>
      <c r="EW12">
        <v>0</v>
      </c>
      <c r="EX12">
        <v>0</v>
      </c>
    </row>
    <row r="13" spans="1:154" hidden="1" x14ac:dyDescent="0.35">
      <c r="A13" s="1" t="s">
        <v>1</v>
      </c>
      <c r="B13" s="1" t="s">
        <v>198</v>
      </c>
      <c r="C13" s="1" t="s">
        <v>212</v>
      </c>
      <c r="D13" s="1" t="s">
        <v>210</v>
      </c>
      <c r="E13" s="1" t="s">
        <v>213</v>
      </c>
      <c r="F13" s="1" t="s">
        <v>214</v>
      </c>
      <c r="G13" s="29">
        <v>1297196</v>
      </c>
      <c r="H13" s="27">
        <f t="shared" si="3"/>
        <v>128</v>
      </c>
      <c r="I13" s="27">
        <f t="shared" si="4"/>
        <v>9.8674371490507218E-5</v>
      </c>
      <c r="J13" s="27">
        <f t="shared" si="5"/>
        <v>10</v>
      </c>
      <c r="K13" s="27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1</v>
      </c>
      <c r="V13">
        <v>0</v>
      </c>
      <c r="W13">
        <v>25</v>
      </c>
      <c r="X13">
        <v>0</v>
      </c>
      <c r="Y13">
        <v>0</v>
      </c>
      <c r="Z13">
        <v>0</v>
      </c>
      <c r="AA13">
        <v>0</v>
      </c>
      <c r="AB13">
        <v>28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3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2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3</v>
      </c>
      <c r="BL13" s="25">
        <v>0</v>
      </c>
      <c r="BM13" s="25">
        <v>0</v>
      </c>
      <c r="BN13" s="25">
        <v>0</v>
      </c>
      <c r="BO13" s="25">
        <v>0</v>
      </c>
      <c r="BP13" s="25">
        <v>0</v>
      </c>
      <c r="BQ13" s="25">
        <v>0</v>
      </c>
      <c r="BR13" s="25">
        <v>0</v>
      </c>
      <c r="BS13" s="25">
        <v>0</v>
      </c>
      <c r="BT13" s="25">
        <v>0</v>
      </c>
      <c r="BU13" s="25">
        <v>0</v>
      </c>
      <c r="BV13" s="25">
        <v>0</v>
      </c>
      <c r="BW13" s="25">
        <v>0</v>
      </c>
      <c r="BX13" s="25">
        <v>0</v>
      </c>
      <c r="BY13" s="25">
        <v>0</v>
      </c>
      <c r="BZ13" s="25">
        <v>0</v>
      </c>
      <c r="CA13" s="25">
        <v>0</v>
      </c>
      <c r="CB13" s="25">
        <v>0</v>
      </c>
      <c r="CC13" s="25">
        <v>0</v>
      </c>
      <c r="CD13" s="25">
        <v>0</v>
      </c>
      <c r="CE13" s="25">
        <v>0</v>
      </c>
      <c r="CF13" s="25">
        <v>0</v>
      </c>
      <c r="CG13" s="25">
        <v>0</v>
      </c>
      <c r="CH13" s="25">
        <v>0</v>
      </c>
      <c r="CI13" s="25">
        <v>0</v>
      </c>
      <c r="CJ13" s="25">
        <v>0</v>
      </c>
      <c r="CK13" s="25">
        <v>0</v>
      </c>
      <c r="CL13" s="25">
        <v>0</v>
      </c>
      <c r="CM13" s="25">
        <v>0</v>
      </c>
      <c r="CN13" s="25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1</v>
      </c>
      <c r="CU13">
        <v>0</v>
      </c>
      <c r="CV13">
        <v>0</v>
      </c>
      <c r="CW13">
        <v>52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1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3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 s="11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 s="11">
        <v>0</v>
      </c>
      <c r="ET13">
        <v>0</v>
      </c>
      <c r="EU13">
        <v>0</v>
      </c>
      <c r="EV13">
        <v>9</v>
      </c>
      <c r="EW13">
        <v>0</v>
      </c>
      <c r="EX13">
        <v>0</v>
      </c>
    </row>
    <row r="14" spans="1:154" hidden="1" x14ac:dyDescent="0.35">
      <c r="A14" s="1" t="s">
        <v>1</v>
      </c>
      <c r="B14" s="1" t="s">
        <v>198</v>
      </c>
      <c r="C14" s="1" t="s">
        <v>216</v>
      </c>
      <c r="D14" s="1" t="s">
        <v>210</v>
      </c>
      <c r="E14" s="1" t="s">
        <v>217</v>
      </c>
      <c r="F14" s="1" t="s">
        <v>214</v>
      </c>
      <c r="G14" s="29">
        <v>1237100</v>
      </c>
      <c r="H14" s="27">
        <f t="shared" si="3"/>
        <v>48</v>
      </c>
      <c r="I14" s="27">
        <f t="shared" si="4"/>
        <v>3.8800420337886996E-5</v>
      </c>
      <c r="J14" s="27">
        <f t="shared" si="5"/>
        <v>12</v>
      </c>
      <c r="K14" s="27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2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10</v>
      </c>
      <c r="AA14">
        <v>0</v>
      </c>
      <c r="AB14">
        <v>7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3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4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4</v>
      </c>
      <c r="BL14" s="25">
        <v>0</v>
      </c>
      <c r="BM14" s="25">
        <v>0</v>
      </c>
      <c r="BN14" s="25">
        <v>0</v>
      </c>
      <c r="BO14" s="25">
        <v>0</v>
      </c>
      <c r="BP14" s="25">
        <v>0</v>
      </c>
      <c r="BQ14" s="25">
        <v>0</v>
      </c>
      <c r="BR14" s="25">
        <v>0</v>
      </c>
      <c r="BS14" s="25">
        <v>0</v>
      </c>
      <c r="BT14" s="25">
        <v>0</v>
      </c>
      <c r="BU14" s="25">
        <v>0</v>
      </c>
      <c r="BV14" s="25">
        <v>0</v>
      </c>
      <c r="BW14" s="25">
        <v>0</v>
      </c>
      <c r="BX14" s="25">
        <v>0</v>
      </c>
      <c r="BY14" s="25">
        <v>0</v>
      </c>
      <c r="BZ14" s="25">
        <v>0</v>
      </c>
      <c r="CA14" s="25">
        <v>0</v>
      </c>
      <c r="CB14" s="25">
        <v>0</v>
      </c>
      <c r="CC14" s="25">
        <v>0</v>
      </c>
      <c r="CD14" s="25">
        <v>0</v>
      </c>
      <c r="CE14" s="25">
        <v>0</v>
      </c>
      <c r="CF14" s="25">
        <v>0</v>
      </c>
      <c r="CG14" s="25">
        <v>0</v>
      </c>
      <c r="CH14" s="25">
        <v>0</v>
      </c>
      <c r="CI14" s="25">
        <v>0</v>
      </c>
      <c r="CJ14" s="25">
        <v>0</v>
      </c>
      <c r="CK14" s="25">
        <v>0</v>
      </c>
      <c r="CL14" s="25">
        <v>0</v>
      </c>
      <c r="CM14" s="25">
        <v>0</v>
      </c>
      <c r="CN14" s="25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1</v>
      </c>
      <c r="CW14">
        <v>10</v>
      </c>
      <c r="CX14">
        <v>3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1</v>
      </c>
      <c r="DF14">
        <v>0</v>
      </c>
      <c r="DG14">
        <v>0</v>
      </c>
      <c r="DH14">
        <v>0</v>
      </c>
      <c r="DI14">
        <v>1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 s="11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 s="11">
        <v>0</v>
      </c>
      <c r="ET14">
        <v>0</v>
      </c>
      <c r="EU14">
        <v>0</v>
      </c>
      <c r="EV14">
        <v>0</v>
      </c>
      <c r="EW14">
        <v>0</v>
      </c>
      <c r="EX14">
        <v>2</v>
      </c>
    </row>
    <row r="15" spans="1:154" x14ac:dyDescent="0.35">
      <c r="A15" s="1" t="s">
        <v>0</v>
      </c>
      <c r="B15" s="1" t="s">
        <v>199</v>
      </c>
      <c r="C15" s="1" t="s">
        <v>236</v>
      </c>
      <c r="D15" s="1" t="s">
        <v>210</v>
      </c>
      <c r="E15" s="1">
        <v>300</v>
      </c>
      <c r="F15" s="1" t="s">
        <v>279</v>
      </c>
      <c r="G15" s="25">
        <v>2523896</v>
      </c>
      <c r="H15" s="27">
        <f t="shared" si="3"/>
        <v>8</v>
      </c>
      <c r="I15" s="27">
        <f t="shared" si="4"/>
        <v>3.169702713582493E-6</v>
      </c>
      <c r="J15" s="27">
        <f t="shared" si="5"/>
        <v>5</v>
      </c>
      <c r="K15" s="27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1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 s="15">
        <v>0</v>
      </c>
      <c r="BL15" s="15">
        <v>2</v>
      </c>
      <c r="BM15" s="15">
        <v>0</v>
      </c>
      <c r="BN15" s="15">
        <v>0</v>
      </c>
      <c r="BO15" s="15">
        <v>0</v>
      </c>
      <c r="BP15" s="15">
        <v>0</v>
      </c>
      <c r="BQ15" s="15">
        <v>0</v>
      </c>
      <c r="BR15" s="15">
        <v>0</v>
      </c>
      <c r="BS15" s="15">
        <v>0</v>
      </c>
      <c r="BT15" s="15">
        <v>0</v>
      </c>
      <c r="BU15" s="15">
        <v>0</v>
      </c>
      <c r="BV15" s="15">
        <v>0</v>
      </c>
      <c r="BW15" s="15">
        <v>0</v>
      </c>
      <c r="BX15" s="15">
        <v>0</v>
      </c>
      <c r="BY15" s="15">
        <v>0</v>
      </c>
      <c r="BZ15" s="15">
        <v>0</v>
      </c>
      <c r="CA15" s="15">
        <v>0</v>
      </c>
      <c r="CB15" s="15">
        <v>0</v>
      </c>
      <c r="CC15" s="15">
        <v>0</v>
      </c>
      <c r="CD15" s="15">
        <v>0</v>
      </c>
      <c r="CE15" s="15">
        <v>0</v>
      </c>
      <c r="CF15" s="15">
        <v>0</v>
      </c>
      <c r="CG15" s="15">
        <v>0</v>
      </c>
      <c r="CH15" s="15">
        <v>0</v>
      </c>
      <c r="CI15" s="15">
        <v>0</v>
      </c>
      <c r="CJ15" s="15">
        <v>0</v>
      </c>
      <c r="CK15" s="15">
        <v>0</v>
      </c>
      <c r="CL15" s="15">
        <v>0</v>
      </c>
      <c r="CM15" s="15">
        <v>0</v>
      </c>
      <c r="CN15" s="15">
        <v>0</v>
      </c>
      <c r="CO15" s="15">
        <v>0</v>
      </c>
      <c r="CP15">
        <v>0</v>
      </c>
      <c r="CQ15">
        <v>0</v>
      </c>
      <c r="CR15">
        <v>0</v>
      </c>
      <c r="CS15">
        <v>0</v>
      </c>
      <c r="CT15">
        <v>1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2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 s="11">
        <v>0</v>
      </c>
      <c r="EM15">
        <v>0</v>
      </c>
      <c r="EN15">
        <v>0</v>
      </c>
      <c r="EO15">
        <v>0</v>
      </c>
      <c r="EP15" s="15">
        <v>0</v>
      </c>
      <c r="EQ15" s="15">
        <v>2</v>
      </c>
      <c r="ER15" s="15">
        <v>0</v>
      </c>
      <c r="ES15" s="15">
        <v>0</v>
      </c>
      <c r="ET15">
        <v>0</v>
      </c>
      <c r="EU15">
        <v>0</v>
      </c>
      <c r="EV15">
        <v>0</v>
      </c>
      <c r="EW15">
        <v>0</v>
      </c>
      <c r="EX15">
        <v>0</v>
      </c>
    </row>
    <row r="16" spans="1:154" x14ac:dyDescent="0.35">
      <c r="A16" s="1" t="s">
        <v>0</v>
      </c>
      <c r="B16" s="1" t="s">
        <v>199</v>
      </c>
      <c r="C16" s="1" t="s">
        <v>237</v>
      </c>
      <c r="D16" s="1" t="s">
        <v>210</v>
      </c>
      <c r="E16" s="1" t="s">
        <v>238</v>
      </c>
      <c r="F16" s="1" t="s">
        <v>278</v>
      </c>
      <c r="G16" s="25">
        <v>1174441</v>
      </c>
      <c r="H16" s="27">
        <f t="shared" si="3"/>
        <v>54</v>
      </c>
      <c r="I16" s="27">
        <f t="shared" si="4"/>
        <v>4.5979321226013055E-5</v>
      </c>
      <c r="J16" s="27">
        <f t="shared" si="5"/>
        <v>8</v>
      </c>
      <c r="K16" s="27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1</v>
      </c>
      <c r="AE16">
        <v>7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1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 s="25">
        <v>0</v>
      </c>
      <c r="BM16" s="25">
        <v>0</v>
      </c>
      <c r="BN16" s="25">
        <v>0</v>
      </c>
      <c r="BO16" s="25">
        <v>0</v>
      </c>
      <c r="BP16" s="25">
        <v>0</v>
      </c>
      <c r="BQ16" s="25">
        <v>0</v>
      </c>
      <c r="BR16" s="25">
        <v>0</v>
      </c>
      <c r="BS16" s="25">
        <v>0</v>
      </c>
      <c r="BT16" s="25">
        <v>0</v>
      </c>
      <c r="BU16" s="25">
        <v>0</v>
      </c>
      <c r="BV16" s="25">
        <v>0</v>
      </c>
      <c r="BW16" s="25">
        <v>0</v>
      </c>
      <c r="BX16" s="25">
        <v>0</v>
      </c>
      <c r="BY16" s="25">
        <v>0</v>
      </c>
      <c r="BZ16" s="25">
        <v>0</v>
      </c>
      <c r="CA16" s="25">
        <v>0</v>
      </c>
      <c r="CB16" s="25">
        <v>0</v>
      </c>
      <c r="CC16" s="25">
        <v>0</v>
      </c>
      <c r="CD16" s="25">
        <v>0</v>
      </c>
      <c r="CE16" s="25">
        <v>0</v>
      </c>
      <c r="CF16" s="25">
        <v>0</v>
      </c>
      <c r="CG16" s="25">
        <v>0</v>
      </c>
      <c r="CH16" s="25">
        <v>0</v>
      </c>
      <c r="CI16" s="25">
        <v>0</v>
      </c>
      <c r="CJ16" s="25">
        <v>0</v>
      </c>
      <c r="CK16" s="25">
        <v>0</v>
      </c>
      <c r="CL16" s="25">
        <v>0</v>
      </c>
      <c r="CM16" s="25">
        <v>0</v>
      </c>
      <c r="CN16" s="25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11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2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 s="11">
        <v>0</v>
      </c>
      <c r="EM16">
        <v>0</v>
      </c>
      <c r="EN16">
        <v>0</v>
      </c>
      <c r="EO16">
        <v>0</v>
      </c>
      <c r="EP16" s="15">
        <v>4</v>
      </c>
      <c r="EQ16" s="15">
        <v>26</v>
      </c>
      <c r="ER16" s="15">
        <v>0</v>
      </c>
      <c r="ES16" s="15">
        <v>0</v>
      </c>
      <c r="ET16">
        <v>0</v>
      </c>
      <c r="EU16">
        <v>0</v>
      </c>
      <c r="EV16">
        <v>1</v>
      </c>
      <c r="EW16">
        <v>0</v>
      </c>
      <c r="EX16">
        <v>1</v>
      </c>
    </row>
    <row r="17" spans="1:154" x14ac:dyDescent="0.35">
      <c r="A17" s="1" t="s">
        <v>0</v>
      </c>
      <c r="B17" s="1" t="s">
        <v>200</v>
      </c>
      <c r="C17" s="1" t="s">
        <v>239</v>
      </c>
      <c r="D17" s="1" t="s">
        <v>210</v>
      </c>
      <c r="E17" s="1" t="s">
        <v>240</v>
      </c>
      <c r="F17" s="1" t="s">
        <v>278</v>
      </c>
      <c r="G17" s="25">
        <v>2082449</v>
      </c>
      <c r="H17" s="27">
        <f t="shared" si="3"/>
        <v>15</v>
      </c>
      <c r="I17" s="27">
        <f t="shared" si="4"/>
        <v>7.2030575538704672E-6</v>
      </c>
      <c r="J17" s="27">
        <f t="shared" si="5"/>
        <v>5</v>
      </c>
      <c r="K17" s="2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1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 s="25">
        <v>0</v>
      </c>
      <c r="BM17" s="25">
        <v>0</v>
      </c>
      <c r="BN17" s="25">
        <v>0</v>
      </c>
      <c r="BO17" s="25">
        <v>0</v>
      </c>
      <c r="BP17" s="25">
        <v>0</v>
      </c>
      <c r="BQ17" s="25">
        <v>0</v>
      </c>
      <c r="BR17" s="25">
        <v>0</v>
      </c>
      <c r="BS17" s="25">
        <v>0</v>
      </c>
      <c r="BT17" s="25">
        <v>0</v>
      </c>
      <c r="BU17" s="25">
        <v>0</v>
      </c>
      <c r="BV17" s="25">
        <v>0</v>
      </c>
      <c r="BW17" s="25">
        <v>0</v>
      </c>
      <c r="BX17" s="25">
        <v>0</v>
      </c>
      <c r="BY17" s="25">
        <v>0</v>
      </c>
      <c r="BZ17" s="25">
        <v>0</v>
      </c>
      <c r="CA17" s="25">
        <v>0</v>
      </c>
      <c r="CB17" s="25">
        <v>0</v>
      </c>
      <c r="CC17" s="25">
        <v>0</v>
      </c>
      <c r="CD17" s="25">
        <v>0</v>
      </c>
      <c r="CE17" s="25">
        <v>0</v>
      </c>
      <c r="CF17" s="25">
        <v>0</v>
      </c>
      <c r="CG17" s="25">
        <v>0</v>
      </c>
      <c r="CH17" s="25">
        <v>0</v>
      </c>
      <c r="CI17" s="25">
        <v>0</v>
      </c>
      <c r="CJ17" s="25">
        <v>0</v>
      </c>
      <c r="CK17" s="25">
        <v>0</v>
      </c>
      <c r="CL17" s="25">
        <v>0</v>
      </c>
      <c r="CM17" s="25">
        <v>0</v>
      </c>
      <c r="CN17" s="25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7</v>
      </c>
      <c r="CU17">
        <v>4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 s="11">
        <v>0</v>
      </c>
      <c r="EM17">
        <v>0</v>
      </c>
      <c r="EN17">
        <v>0</v>
      </c>
      <c r="EO17">
        <v>0</v>
      </c>
      <c r="EP17" s="15">
        <v>0</v>
      </c>
      <c r="EQ17" s="15">
        <v>1</v>
      </c>
      <c r="ER17" s="15">
        <v>0</v>
      </c>
      <c r="ES17" s="15">
        <v>0</v>
      </c>
      <c r="ET17">
        <v>0</v>
      </c>
      <c r="EU17">
        <v>0</v>
      </c>
      <c r="EV17">
        <v>0</v>
      </c>
      <c r="EW17">
        <v>0</v>
      </c>
      <c r="EX17">
        <v>2</v>
      </c>
    </row>
    <row r="18" spans="1:154" x14ac:dyDescent="0.35">
      <c r="A18" s="1" t="s">
        <v>0</v>
      </c>
      <c r="B18" s="1" t="s">
        <v>198</v>
      </c>
      <c r="C18" s="1" t="s">
        <v>241</v>
      </c>
      <c r="D18" s="1" t="s">
        <v>210</v>
      </c>
      <c r="E18" s="1" t="s">
        <v>242</v>
      </c>
      <c r="F18" s="1" t="s">
        <v>278</v>
      </c>
      <c r="G18" s="25">
        <v>2418214</v>
      </c>
      <c r="H18" s="27">
        <f t="shared" si="3"/>
        <v>41</v>
      </c>
      <c r="I18" s="27">
        <f t="shared" si="4"/>
        <v>1.6954661580819564E-5</v>
      </c>
      <c r="J18" s="27">
        <f t="shared" si="5"/>
        <v>7</v>
      </c>
      <c r="K18" s="27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4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1</v>
      </c>
      <c r="AX18">
        <v>0</v>
      </c>
      <c r="AY18">
        <v>0</v>
      </c>
      <c r="AZ18">
        <v>0</v>
      </c>
      <c r="BA18">
        <v>0</v>
      </c>
      <c r="BB18">
        <v>13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 s="25">
        <v>0</v>
      </c>
      <c r="BL18" s="25">
        <v>2</v>
      </c>
      <c r="BM18" s="25">
        <v>0</v>
      </c>
      <c r="BN18" s="25">
        <v>0</v>
      </c>
      <c r="BO18" s="25">
        <v>0</v>
      </c>
      <c r="BP18" s="25">
        <v>0</v>
      </c>
      <c r="BQ18" s="25">
        <v>0</v>
      </c>
      <c r="BR18" s="25">
        <v>0</v>
      </c>
      <c r="BS18" s="25">
        <v>0</v>
      </c>
      <c r="BT18" s="25">
        <v>0</v>
      </c>
      <c r="BU18" s="25">
        <v>0</v>
      </c>
      <c r="BV18" s="25">
        <v>0</v>
      </c>
      <c r="BW18" s="25">
        <v>0</v>
      </c>
      <c r="BX18" s="25">
        <v>0</v>
      </c>
      <c r="BY18" s="25">
        <v>0</v>
      </c>
      <c r="BZ18" s="25">
        <v>0</v>
      </c>
      <c r="CA18" s="25">
        <v>0</v>
      </c>
      <c r="CB18" s="25">
        <v>0</v>
      </c>
      <c r="CC18" s="25">
        <v>0</v>
      </c>
      <c r="CD18" s="25">
        <v>0</v>
      </c>
      <c r="CE18" s="25">
        <v>0</v>
      </c>
      <c r="CF18" s="25">
        <v>0</v>
      </c>
      <c r="CG18" s="25">
        <v>0</v>
      </c>
      <c r="CH18" s="25">
        <v>0</v>
      </c>
      <c r="CI18" s="25">
        <v>0</v>
      </c>
      <c r="CJ18" s="25">
        <v>0</v>
      </c>
      <c r="CK18" s="25">
        <v>0</v>
      </c>
      <c r="CL18" s="25">
        <v>0</v>
      </c>
      <c r="CM18" s="25">
        <v>0</v>
      </c>
      <c r="CN18" s="25">
        <v>0</v>
      </c>
      <c r="CO18" s="25">
        <v>0</v>
      </c>
      <c r="CP18">
        <v>0</v>
      </c>
      <c r="CQ18">
        <v>1</v>
      </c>
      <c r="CR18">
        <v>0</v>
      </c>
      <c r="CS18">
        <v>0</v>
      </c>
      <c r="CT18">
        <v>16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 s="11">
        <v>0</v>
      </c>
      <c r="EM18">
        <v>0</v>
      </c>
      <c r="EN18">
        <v>0</v>
      </c>
      <c r="EO18">
        <v>0</v>
      </c>
      <c r="EP18" s="25">
        <v>1</v>
      </c>
      <c r="EQ18" s="25">
        <v>0</v>
      </c>
      <c r="ER18" s="25">
        <v>0</v>
      </c>
      <c r="ES18" s="11">
        <v>0</v>
      </c>
      <c r="ET18">
        <v>0</v>
      </c>
      <c r="EU18">
        <v>0</v>
      </c>
      <c r="EV18">
        <v>3</v>
      </c>
      <c r="EW18">
        <v>0</v>
      </c>
      <c r="EX18">
        <v>0</v>
      </c>
    </row>
    <row r="19" spans="1:154" x14ac:dyDescent="0.35">
      <c r="A19" s="1" t="s">
        <v>0</v>
      </c>
      <c r="B19" s="1" t="s">
        <v>198</v>
      </c>
      <c r="C19" s="1" t="s">
        <v>275</v>
      </c>
      <c r="D19" s="1" t="s">
        <v>210</v>
      </c>
      <c r="E19" s="1">
        <v>200</v>
      </c>
      <c r="F19" s="1" t="s">
        <v>280</v>
      </c>
      <c r="G19" s="25">
        <v>2974712</v>
      </c>
      <c r="H19" s="27">
        <f t="shared" si="3"/>
        <v>16</v>
      </c>
      <c r="I19" s="27">
        <f t="shared" si="4"/>
        <v>5.3786719521083048E-6</v>
      </c>
      <c r="J19" s="27">
        <f t="shared" si="5"/>
        <v>7</v>
      </c>
      <c r="K19" s="27">
        <v>0</v>
      </c>
      <c r="L19">
        <v>0</v>
      </c>
      <c r="M19">
        <v>0</v>
      </c>
      <c r="N19">
        <v>1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2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4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 s="25">
        <v>0</v>
      </c>
      <c r="BL19" s="25">
        <v>0</v>
      </c>
      <c r="BM19" s="25">
        <v>2</v>
      </c>
      <c r="BN19" s="25">
        <v>1</v>
      </c>
      <c r="BO19" s="25">
        <v>0</v>
      </c>
      <c r="BP19" s="25">
        <v>0</v>
      </c>
      <c r="BQ19" s="25">
        <v>0</v>
      </c>
      <c r="BR19" s="25">
        <v>0</v>
      </c>
      <c r="BS19" s="25">
        <v>0</v>
      </c>
      <c r="BT19" s="25">
        <v>0</v>
      </c>
      <c r="BU19" s="25">
        <v>0</v>
      </c>
      <c r="BV19" s="25">
        <v>0</v>
      </c>
      <c r="BW19" s="25">
        <v>0</v>
      </c>
      <c r="BX19" s="25">
        <v>0</v>
      </c>
      <c r="BY19" s="25">
        <v>0</v>
      </c>
      <c r="BZ19" s="25">
        <v>0</v>
      </c>
      <c r="CA19" s="25">
        <v>0</v>
      </c>
      <c r="CB19" s="25">
        <v>0</v>
      </c>
      <c r="CC19" s="25">
        <v>0</v>
      </c>
      <c r="CD19" s="25">
        <v>0</v>
      </c>
      <c r="CE19" s="25">
        <v>0</v>
      </c>
      <c r="CF19" s="25">
        <v>0</v>
      </c>
      <c r="CG19" s="25">
        <v>0</v>
      </c>
      <c r="CH19" s="25">
        <v>0</v>
      </c>
      <c r="CI19" s="25">
        <v>0</v>
      </c>
      <c r="CJ19" s="25">
        <v>0</v>
      </c>
      <c r="CK19" s="25">
        <v>0</v>
      </c>
      <c r="CL19" s="25">
        <v>0</v>
      </c>
      <c r="CM19" s="25">
        <v>0</v>
      </c>
      <c r="CN19" s="25">
        <v>0</v>
      </c>
      <c r="CO19" s="25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3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 s="11">
        <v>0</v>
      </c>
      <c r="EM19">
        <v>0</v>
      </c>
      <c r="EN19">
        <v>0</v>
      </c>
      <c r="EO19">
        <v>0</v>
      </c>
      <c r="EP19" s="25">
        <v>3</v>
      </c>
      <c r="EQ19" s="25">
        <v>0</v>
      </c>
      <c r="ER19" s="25">
        <v>0</v>
      </c>
      <c r="ES19" s="11">
        <v>0</v>
      </c>
      <c r="ET19">
        <v>0</v>
      </c>
      <c r="EU19">
        <v>0</v>
      </c>
      <c r="EV19">
        <v>0</v>
      </c>
      <c r="EW19">
        <v>0</v>
      </c>
      <c r="EX19">
        <v>0</v>
      </c>
    </row>
    <row r="20" spans="1:154" hidden="1" x14ac:dyDescent="0.35">
      <c r="A20" s="1" t="s">
        <v>1</v>
      </c>
      <c r="B20" s="1" t="s">
        <v>195</v>
      </c>
      <c r="C20" s="1" t="s">
        <v>225</v>
      </c>
      <c r="D20" s="1" t="s">
        <v>202</v>
      </c>
      <c r="E20" s="1" t="s">
        <v>205</v>
      </c>
      <c r="F20" s="1" t="s">
        <v>206</v>
      </c>
      <c r="G20" s="30">
        <v>76183.73</v>
      </c>
      <c r="H20" s="27">
        <f t="shared" si="3"/>
        <v>515</v>
      </c>
      <c r="I20" s="27">
        <f t="shared" si="4"/>
        <v>6.7599735534083199E-3</v>
      </c>
      <c r="J20" s="27">
        <f t="shared" si="5"/>
        <v>44</v>
      </c>
      <c r="K20" s="27">
        <v>1</v>
      </c>
      <c r="L20">
        <v>0</v>
      </c>
      <c r="M20">
        <v>0</v>
      </c>
      <c r="N20">
        <v>0</v>
      </c>
      <c r="O20">
        <v>0</v>
      </c>
      <c r="P20">
        <v>0</v>
      </c>
      <c r="Q20">
        <v>41</v>
      </c>
      <c r="R20">
        <v>0</v>
      </c>
      <c r="S20">
        <v>1</v>
      </c>
      <c r="T20">
        <v>16</v>
      </c>
      <c r="U20">
        <v>0</v>
      </c>
      <c r="V20">
        <v>15</v>
      </c>
      <c r="W20">
        <v>33</v>
      </c>
      <c r="X20">
        <v>0</v>
      </c>
      <c r="Y20">
        <v>0</v>
      </c>
      <c r="Z20">
        <v>13</v>
      </c>
      <c r="AA20">
        <v>52</v>
      </c>
      <c r="AB20">
        <v>32</v>
      </c>
      <c r="AC20">
        <v>1</v>
      </c>
      <c r="AD20">
        <v>0</v>
      </c>
      <c r="AE20">
        <v>0</v>
      </c>
      <c r="AF20">
        <v>2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2</v>
      </c>
      <c r="AS20">
        <v>1</v>
      </c>
      <c r="AT20">
        <v>0</v>
      </c>
      <c r="AU20">
        <v>3</v>
      </c>
      <c r="AV20">
        <v>2</v>
      </c>
      <c r="AW20">
        <v>0</v>
      </c>
      <c r="AX20">
        <v>0</v>
      </c>
      <c r="AY20">
        <v>0</v>
      </c>
      <c r="AZ20">
        <v>10</v>
      </c>
      <c r="BA20">
        <v>0</v>
      </c>
      <c r="BB20">
        <v>37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17</v>
      </c>
      <c r="BL20" s="25">
        <v>0</v>
      </c>
      <c r="BM20" s="25">
        <v>0</v>
      </c>
      <c r="BN20" s="25">
        <v>0</v>
      </c>
      <c r="BO20" s="25">
        <v>0</v>
      </c>
      <c r="BP20" s="25">
        <v>0</v>
      </c>
      <c r="BQ20" s="25">
        <v>0</v>
      </c>
      <c r="BR20" s="25">
        <v>0</v>
      </c>
      <c r="BS20" s="25">
        <v>0</v>
      </c>
      <c r="BT20" s="25">
        <v>0</v>
      </c>
      <c r="BU20" s="25">
        <v>0</v>
      </c>
      <c r="BV20" s="25">
        <v>0</v>
      </c>
      <c r="BW20" s="25">
        <v>0</v>
      </c>
      <c r="BX20" s="25">
        <v>0</v>
      </c>
      <c r="BY20" s="25">
        <v>0</v>
      </c>
      <c r="BZ20" s="25">
        <v>0</v>
      </c>
      <c r="CA20" s="25">
        <v>0</v>
      </c>
      <c r="CB20" s="25">
        <v>0</v>
      </c>
      <c r="CC20" s="25">
        <v>5</v>
      </c>
      <c r="CD20" s="25">
        <v>0</v>
      </c>
      <c r="CE20" s="25">
        <v>0</v>
      </c>
      <c r="CF20" s="25">
        <v>0</v>
      </c>
      <c r="CG20" s="25">
        <v>0</v>
      </c>
      <c r="CH20" s="25">
        <v>0</v>
      </c>
      <c r="CI20" s="25">
        <v>0</v>
      </c>
      <c r="CJ20" s="25">
        <v>0</v>
      </c>
      <c r="CK20" s="25">
        <v>2</v>
      </c>
      <c r="CL20" s="25">
        <v>1</v>
      </c>
      <c r="CM20" s="25">
        <v>3</v>
      </c>
      <c r="CN20" s="25">
        <v>0</v>
      </c>
      <c r="CO20">
        <v>3</v>
      </c>
      <c r="CP20">
        <v>1</v>
      </c>
      <c r="CQ20">
        <v>1</v>
      </c>
      <c r="CR20">
        <v>0</v>
      </c>
      <c r="CS20">
        <v>0</v>
      </c>
      <c r="CT20">
        <v>85</v>
      </c>
      <c r="CU20">
        <v>0</v>
      </c>
      <c r="CV20">
        <v>1</v>
      </c>
      <c r="CW20">
        <v>12</v>
      </c>
      <c r="CX20">
        <v>0</v>
      </c>
      <c r="CY20">
        <v>0</v>
      </c>
      <c r="CZ20">
        <v>0</v>
      </c>
      <c r="DA20">
        <v>1</v>
      </c>
      <c r="DB20">
        <v>0</v>
      </c>
      <c r="DC20">
        <v>0</v>
      </c>
      <c r="DD20">
        <v>11</v>
      </c>
      <c r="DE20">
        <v>24</v>
      </c>
      <c r="DF20">
        <v>19</v>
      </c>
      <c r="DG20">
        <v>1</v>
      </c>
      <c r="DH20">
        <v>0</v>
      </c>
      <c r="DI20">
        <v>1</v>
      </c>
      <c r="DJ20">
        <v>0</v>
      </c>
      <c r="DK20">
        <v>13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8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19</v>
      </c>
      <c r="ED20">
        <v>1</v>
      </c>
      <c r="EE20">
        <v>0</v>
      </c>
      <c r="EF20">
        <v>1</v>
      </c>
      <c r="EG20">
        <v>0</v>
      </c>
      <c r="EH20">
        <v>0</v>
      </c>
      <c r="EI20">
        <v>0</v>
      </c>
      <c r="EJ20">
        <v>0</v>
      </c>
      <c r="EK20">
        <v>0</v>
      </c>
      <c r="EL20" s="11">
        <v>0</v>
      </c>
      <c r="EM20">
        <v>3</v>
      </c>
      <c r="EN20">
        <v>0</v>
      </c>
      <c r="EO20">
        <v>1</v>
      </c>
      <c r="EP20">
        <v>1</v>
      </c>
      <c r="EQ20">
        <v>0</v>
      </c>
      <c r="ER20">
        <v>0</v>
      </c>
      <c r="ES20" s="11">
        <v>0</v>
      </c>
      <c r="ET20">
        <v>0</v>
      </c>
      <c r="EU20">
        <v>0</v>
      </c>
      <c r="EV20">
        <v>0</v>
      </c>
      <c r="EW20">
        <v>7</v>
      </c>
      <c r="EX20">
        <v>11</v>
      </c>
    </row>
    <row r="21" spans="1:154" s="7" customFormat="1" ht="15" hidden="1" thickBot="1" x14ac:dyDescent="0.4">
      <c r="A21" s="5" t="s">
        <v>1</v>
      </c>
      <c r="B21" s="5" t="s">
        <v>195</v>
      </c>
      <c r="C21" s="5" t="s">
        <v>228</v>
      </c>
      <c r="D21" s="5" t="s">
        <v>202</v>
      </c>
      <c r="E21" s="5" t="s">
        <v>205</v>
      </c>
      <c r="F21" s="5" t="s">
        <v>206</v>
      </c>
      <c r="G21" s="32">
        <v>70277.27</v>
      </c>
      <c r="H21" s="31">
        <f t="shared" si="3"/>
        <v>108</v>
      </c>
      <c r="I21" s="31">
        <f t="shared" si="4"/>
        <v>1.5367699968994242E-3</v>
      </c>
      <c r="J21" s="31">
        <f t="shared" si="5"/>
        <v>23</v>
      </c>
      <c r="K21" s="31">
        <v>0</v>
      </c>
      <c r="L21" s="26">
        <v>0</v>
      </c>
      <c r="M21" s="26">
        <v>0</v>
      </c>
      <c r="N21" s="26">
        <v>0</v>
      </c>
      <c r="O21" s="26">
        <v>0</v>
      </c>
      <c r="P21" s="26">
        <v>0</v>
      </c>
      <c r="Q21" s="26">
        <v>10</v>
      </c>
      <c r="R21" s="26">
        <v>0</v>
      </c>
      <c r="S21" s="26">
        <v>0</v>
      </c>
      <c r="T21" s="26">
        <v>0</v>
      </c>
      <c r="U21" s="26">
        <v>0</v>
      </c>
      <c r="V21" s="26">
        <v>1</v>
      </c>
      <c r="W21" s="26">
        <v>1</v>
      </c>
      <c r="X21" s="26">
        <v>0</v>
      </c>
      <c r="Y21" s="26">
        <v>0</v>
      </c>
      <c r="Z21" s="26">
        <v>20</v>
      </c>
      <c r="AA21" s="26">
        <v>7</v>
      </c>
      <c r="AB21" s="26">
        <v>5</v>
      </c>
      <c r="AC21" s="26">
        <v>0</v>
      </c>
      <c r="AD21" s="26">
        <v>0</v>
      </c>
      <c r="AE21" s="26">
        <v>0</v>
      </c>
      <c r="AF21" s="26">
        <v>0</v>
      </c>
      <c r="AG21" s="26">
        <v>0</v>
      </c>
      <c r="AH21" s="26">
        <v>0</v>
      </c>
      <c r="AI21" s="26">
        <v>0</v>
      </c>
      <c r="AJ21" s="26">
        <v>0</v>
      </c>
      <c r="AK21" s="26">
        <v>0</v>
      </c>
      <c r="AL21" s="26">
        <v>0</v>
      </c>
      <c r="AM21" s="26">
        <v>0</v>
      </c>
      <c r="AN21" s="26">
        <v>0</v>
      </c>
      <c r="AO21" s="26">
        <v>1</v>
      </c>
      <c r="AP21" s="26">
        <v>0</v>
      </c>
      <c r="AQ21" s="26">
        <v>0</v>
      </c>
      <c r="AR21" s="26">
        <v>1</v>
      </c>
      <c r="AS21" s="26">
        <v>0</v>
      </c>
      <c r="AT21" s="26">
        <v>0</v>
      </c>
      <c r="AU21" s="26">
        <v>1</v>
      </c>
      <c r="AV21" s="26">
        <v>1</v>
      </c>
      <c r="AW21" s="26">
        <v>0</v>
      </c>
      <c r="AX21" s="26">
        <v>0</v>
      </c>
      <c r="AY21" s="26">
        <v>0</v>
      </c>
      <c r="AZ21" s="26">
        <v>2</v>
      </c>
      <c r="BA21" s="26">
        <v>0</v>
      </c>
      <c r="BB21" s="26">
        <v>20</v>
      </c>
      <c r="BC21" s="26">
        <v>0</v>
      </c>
      <c r="BD21" s="26">
        <v>0</v>
      </c>
      <c r="BE21" s="26">
        <v>0</v>
      </c>
      <c r="BF21" s="26">
        <v>0</v>
      </c>
      <c r="BG21" s="26">
        <v>0</v>
      </c>
      <c r="BH21" s="26">
        <v>0</v>
      </c>
      <c r="BI21" s="26">
        <v>0</v>
      </c>
      <c r="BJ21" s="26">
        <v>0</v>
      </c>
      <c r="BK21" s="26">
        <v>5</v>
      </c>
      <c r="BL21" s="26">
        <v>0</v>
      </c>
      <c r="BM21" s="26">
        <v>0</v>
      </c>
      <c r="BN21" s="26">
        <v>0</v>
      </c>
      <c r="BO21" s="26">
        <v>0</v>
      </c>
      <c r="BP21" s="26">
        <v>0</v>
      </c>
      <c r="BQ21" s="26">
        <v>0</v>
      </c>
      <c r="BR21" s="26">
        <v>0</v>
      </c>
      <c r="BS21" s="26">
        <v>0</v>
      </c>
      <c r="BT21" s="26">
        <v>0</v>
      </c>
      <c r="BU21" s="26">
        <v>0</v>
      </c>
      <c r="BV21" s="26">
        <v>0</v>
      </c>
      <c r="BW21" s="26">
        <v>0</v>
      </c>
      <c r="BX21" s="26">
        <v>0</v>
      </c>
      <c r="BY21" s="26">
        <v>0</v>
      </c>
      <c r="BZ21" s="26">
        <v>0</v>
      </c>
      <c r="CA21" s="26">
        <v>0</v>
      </c>
      <c r="CB21" s="26">
        <v>0</v>
      </c>
      <c r="CC21" s="26">
        <v>3</v>
      </c>
      <c r="CD21" s="26">
        <v>0</v>
      </c>
      <c r="CE21" s="26">
        <v>0</v>
      </c>
      <c r="CF21" s="26">
        <v>0</v>
      </c>
      <c r="CG21" s="26">
        <v>0</v>
      </c>
      <c r="CH21" s="26">
        <v>0</v>
      </c>
      <c r="CI21" s="26">
        <v>0</v>
      </c>
      <c r="CJ21" s="26">
        <v>0</v>
      </c>
      <c r="CK21" s="26">
        <v>0</v>
      </c>
      <c r="CL21" s="26">
        <v>0</v>
      </c>
      <c r="CM21" s="26">
        <v>0</v>
      </c>
      <c r="CN21" s="26">
        <v>0</v>
      </c>
      <c r="CO21" s="26">
        <v>0</v>
      </c>
      <c r="CP21" s="26">
        <v>0</v>
      </c>
      <c r="CQ21" s="26">
        <v>0</v>
      </c>
      <c r="CR21" s="26">
        <v>0</v>
      </c>
      <c r="CS21" s="26">
        <v>0</v>
      </c>
      <c r="CT21" s="26">
        <v>11</v>
      </c>
      <c r="CU21" s="26">
        <v>0</v>
      </c>
      <c r="CV21" s="26">
        <v>0</v>
      </c>
      <c r="CW21" s="26">
        <v>2</v>
      </c>
      <c r="CX21" s="26">
        <v>0</v>
      </c>
      <c r="CY21" s="26">
        <v>0</v>
      </c>
      <c r="CZ21" s="26">
        <v>0</v>
      </c>
      <c r="DA21" s="26">
        <v>0</v>
      </c>
      <c r="DB21" s="26">
        <v>0</v>
      </c>
      <c r="DC21" s="26">
        <v>0</v>
      </c>
      <c r="DD21" s="26">
        <v>3</v>
      </c>
      <c r="DE21" s="26">
        <v>4</v>
      </c>
      <c r="DF21" s="26">
        <v>0</v>
      </c>
      <c r="DG21" s="26">
        <v>0</v>
      </c>
      <c r="DH21" s="26">
        <v>0</v>
      </c>
      <c r="DI21" s="26">
        <v>0</v>
      </c>
      <c r="DJ21" s="26">
        <v>0</v>
      </c>
      <c r="DK21" s="26">
        <v>1</v>
      </c>
      <c r="DL21" s="26">
        <v>0</v>
      </c>
      <c r="DM21" s="26">
        <v>0</v>
      </c>
      <c r="DN21" s="26">
        <v>0</v>
      </c>
      <c r="DO21" s="26">
        <v>0</v>
      </c>
      <c r="DP21" s="26">
        <v>0</v>
      </c>
      <c r="DQ21" s="26">
        <v>0</v>
      </c>
      <c r="DR21" s="26">
        <v>0</v>
      </c>
      <c r="DS21" s="26">
        <v>0</v>
      </c>
      <c r="DT21" s="26">
        <v>0</v>
      </c>
      <c r="DU21" s="26">
        <v>0</v>
      </c>
      <c r="DV21" s="26">
        <v>0</v>
      </c>
      <c r="DW21" s="26">
        <v>0</v>
      </c>
      <c r="DX21" s="26">
        <v>0</v>
      </c>
      <c r="DY21" s="26">
        <v>0</v>
      </c>
      <c r="DZ21" s="26">
        <v>0</v>
      </c>
      <c r="EA21" s="26">
        <v>0</v>
      </c>
      <c r="EB21" s="26">
        <v>0</v>
      </c>
      <c r="EC21" s="26">
        <v>0</v>
      </c>
      <c r="ED21" s="26">
        <v>0</v>
      </c>
      <c r="EE21" s="26">
        <v>0</v>
      </c>
      <c r="EF21" s="26">
        <v>1</v>
      </c>
      <c r="EG21" s="26">
        <v>0</v>
      </c>
      <c r="EH21" s="26">
        <v>0</v>
      </c>
      <c r="EI21" s="26">
        <v>0</v>
      </c>
      <c r="EJ21" s="26">
        <v>0</v>
      </c>
      <c r="EK21" s="26">
        <v>0</v>
      </c>
      <c r="EL21" s="19">
        <v>0</v>
      </c>
      <c r="EM21" s="26">
        <v>0</v>
      </c>
      <c r="EN21" s="26">
        <v>0</v>
      </c>
      <c r="EO21" s="26">
        <v>0</v>
      </c>
      <c r="EP21" s="26">
        <v>0</v>
      </c>
      <c r="EQ21" s="26">
        <v>0</v>
      </c>
      <c r="ER21" s="26">
        <v>0</v>
      </c>
      <c r="ES21" s="19">
        <v>0</v>
      </c>
      <c r="ET21" s="26">
        <v>1</v>
      </c>
      <c r="EU21" s="26">
        <v>0</v>
      </c>
      <c r="EV21" s="26">
        <v>0</v>
      </c>
      <c r="EW21" s="26">
        <v>2</v>
      </c>
      <c r="EX21" s="26">
        <v>5</v>
      </c>
    </row>
    <row r="22" spans="1:154" x14ac:dyDescent="0.35">
      <c r="A22" s="1" t="s">
        <v>0</v>
      </c>
      <c r="B22" s="1" t="s">
        <v>198</v>
      </c>
      <c r="C22" s="1" t="s">
        <v>243</v>
      </c>
      <c r="D22" s="1" t="s">
        <v>210</v>
      </c>
      <c r="E22" s="1" t="s">
        <v>244</v>
      </c>
      <c r="F22" s="1" t="s">
        <v>278</v>
      </c>
      <c r="G22" s="25">
        <v>2298367</v>
      </c>
      <c r="H22" s="27">
        <f t="shared" si="3"/>
        <v>30</v>
      </c>
      <c r="I22" s="27">
        <f t="shared" si="4"/>
        <v>1.3052745710323896E-5</v>
      </c>
      <c r="J22" s="27">
        <f t="shared" si="5"/>
        <v>7</v>
      </c>
      <c r="K22" s="27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4</v>
      </c>
      <c r="AE22">
        <v>0</v>
      </c>
      <c r="AF22">
        <v>1</v>
      </c>
      <c r="AG22">
        <v>3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 s="25">
        <v>0</v>
      </c>
      <c r="BL22" s="25">
        <v>0</v>
      </c>
      <c r="BM22" s="25">
        <v>0</v>
      </c>
      <c r="BN22" s="25">
        <v>1</v>
      </c>
      <c r="BO22" s="25">
        <v>0</v>
      </c>
      <c r="BP22" s="25">
        <v>0</v>
      </c>
      <c r="BQ22" s="25">
        <v>0</v>
      </c>
      <c r="BR22" s="25">
        <v>0</v>
      </c>
      <c r="BS22" s="25">
        <v>0</v>
      </c>
      <c r="BT22" s="25">
        <v>0</v>
      </c>
      <c r="BU22" s="25">
        <v>0</v>
      </c>
      <c r="BV22" s="25">
        <v>0</v>
      </c>
      <c r="BW22" s="25">
        <v>0</v>
      </c>
      <c r="BX22" s="25">
        <v>0</v>
      </c>
      <c r="BY22" s="25">
        <v>0</v>
      </c>
      <c r="BZ22" s="25">
        <v>0</v>
      </c>
      <c r="CA22" s="25">
        <v>0</v>
      </c>
      <c r="CB22" s="25">
        <v>0</v>
      </c>
      <c r="CC22" s="25">
        <v>0</v>
      </c>
      <c r="CD22" s="25">
        <v>0</v>
      </c>
      <c r="CE22" s="25">
        <v>0</v>
      </c>
      <c r="CF22" s="25">
        <v>0</v>
      </c>
      <c r="CG22" s="25">
        <v>0</v>
      </c>
      <c r="CH22" s="25">
        <v>0</v>
      </c>
      <c r="CI22" s="25">
        <v>0</v>
      </c>
      <c r="CJ22" s="25">
        <v>0</v>
      </c>
      <c r="CK22" s="25">
        <v>0</v>
      </c>
      <c r="CL22" s="25">
        <v>0</v>
      </c>
      <c r="CM22" s="25">
        <v>0</v>
      </c>
      <c r="CN22" s="25">
        <v>0</v>
      </c>
      <c r="CO22" s="25">
        <v>0</v>
      </c>
      <c r="CP22">
        <v>0</v>
      </c>
      <c r="CQ22">
        <v>0</v>
      </c>
      <c r="CR22">
        <v>0</v>
      </c>
      <c r="CS22">
        <v>0</v>
      </c>
      <c r="CT22">
        <v>15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2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 s="11">
        <v>0</v>
      </c>
      <c r="EM22">
        <v>0</v>
      </c>
      <c r="EN22">
        <v>0</v>
      </c>
      <c r="EO22">
        <v>0</v>
      </c>
      <c r="EP22" s="25">
        <v>2</v>
      </c>
      <c r="EQ22" s="25">
        <v>0</v>
      </c>
      <c r="ER22" s="25">
        <v>0</v>
      </c>
      <c r="ES22" s="11">
        <v>0</v>
      </c>
      <c r="ET22">
        <v>0</v>
      </c>
      <c r="EU22">
        <v>0</v>
      </c>
      <c r="EV22">
        <v>2</v>
      </c>
      <c r="EW22">
        <v>0</v>
      </c>
      <c r="EX22">
        <v>0</v>
      </c>
    </row>
    <row r="23" spans="1:154" x14ac:dyDescent="0.35">
      <c r="A23" s="1" t="s">
        <v>0</v>
      </c>
      <c r="B23" s="1" t="s">
        <v>198</v>
      </c>
      <c r="C23" s="1" t="s">
        <v>245</v>
      </c>
      <c r="D23" s="1" t="s">
        <v>210</v>
      </c>
      <c r="E23" s="1">
        <v>200</v>
      </c>
      <c r="F23" s="1" t="s">
        <v>280</v>
      </c>
      <c r="G23" s="25">
        <v>2433649</v>
      </c>
      <c r="H23" s="27">
        <f t="shared" si="3"/>
        <v>69</v>
      </c>
      <c r="I23" s="27">
        <f t="shared" si="4"/>
        <v>2.8352486328143459E-5</v>
      </c>
      <c r="J23" s="27">
        <f t="shared" si="5"/>
        <v>8</v>
      </c>
      <c r="K23" s="27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1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1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 s="25">
        <v>0</v>
      </c>
      <c r="BL23" s="25">
        <v>0</v>
      </c>
      <c r="BM23" s="25">
        <v>0</v>
      </c>
      <c r="BN23" s="25">
        <v>0</v>
      </c>
      <c r="BO23" s="25">
        <v>0</v>
      </c>
      <c r="BP23" s="25">
        <v>0</v>
      </c>
      <c r="BQ23" s="25">
        <v>0</v>
      </c>
      <c r="BR23" s="25">
        <v>0</v>
      </c>
      <c r="BS23" s="25">
        <v>0</v>
      </c>
      <c r="BT23" s="25">
        <v>0</v>
      </c>
      <c r="BU23" s="25">
        <v>0</v>
      </c>
      <c r="BV23" s="25">
        <v>0</v>
      </c>
      <c r="BW23" s="25">
        <v>0</v>
      </c>
      <c r="BX23" s="25">
        <v>0</v>
      </c>
      <c r="BY23" s="25">
        <v>0</v>
      </c>
      <c r="BZ23" s="25">
        <v>0</v>
      </c>
      <c r="CA23" s="25">
        <v>0</v>
      </c>
      <c r="CB23" s="25">
        <v>0</v>
      </c>
      <c r="CC23" s="25">
        <v>0</v>
      </c>
      <c r="CD23" s="25">
        <v>0</v>
      </c>
      <c r="CE23" s="25">
        <v>0</v>
      </c>
      <c r="CF23" s="25">
        <v>0</v>
      </c>
      <c r="CG23" s="25">
        <v>0</v>
      </c>
      <c r="CH23" s="25">
        <v>0</v>
      </c>
      <c r="CI23" s="25">
        <v>0</v>
      </c>
      <c r="CJ23" s="25">
        <v>0</v>
      </c>
      <c r="CK23" s="25">
        <v>0</v>
      </c>
      <c r="CL23" s="25">
        <v>0</v>
      </c>
      <c r="CM23" s="25">
        <v>0</v>
      </c>
      <c r="CN23" s="25">
        <v>0</v>
      </c>
      <c r="CO23" s="25">
        <v>0</v>
      </c>
      <c r="CP23">
        <v>0</v>
      </c>
      <c r="CQ23">
        <v>0</v>
      </c>
      <c r="CR23">
        <v>1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60</v>
      </c>
      <c r="DL23">
        <v>3</v>
      </c>
      <c r="DM23">
        <v>1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1</v>
      </c>
      <c r="DW23">
        <v>0</v>
      </c>
      <c r="DX23">
        <v>1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 s="11">
        <v>0</v>
      </c>
      <c r="EM23">
        <v>0</v>
      </c>
      <c r="EN23">
        <v>0</v>
      </c>
      <c r="EO23">
        <v>0</v>
      </c>
      <c r="EP23" s="25">
        <v>0</v>
      </c>
      <c r="EQ23" s="25">
        <v>0</v>
      </c>
      <c r="ER23" s="25">
        <v>0</v>
      </c>
      <c r="ES23" s="11">
        <v>0</v>
      </c>
      <c r="ET23">
        <v>0</v>
      </c>
      <c r="EU23">
        <v>0</v>
      </c>
      <c r="EV23">
        <v>0</v>
      </c>
      <c r="EW23">
        <v>0</v>
      </c>
      <c r="EX23">
        <v>0</v>
      </c>
    </row>
    <row r="24" spans="1:154" x14ac:dyDescent="0.35">
      <c r="A24" s="1" t="s">
        <v>0</v>
      </c>
      <c r="B24" s="1" t="s">
        <v>247</v>
      </c>
      <c r="C24" s="1" t="s">
        <v>248</v>
      </c>
      <c r="D24" s="1" t="s">
        <v>210</v>
      </c>
      <c r="E24" s="1" t="s">
        <v>249</v>
      </c>
      <c r="F24" s="1" t="s">
        <v>278</v>
      </c>
      <c r="G24" s="25">
        <v>1357052</v>
      </c>
      <c r="H24" s="27">
        <f t="shared" si="3"/>
        <v>20</v>
      </c>
      <c r="I24" s="27">
        <f t="shared" si="4"/>
        <v>1.4737828764115155E-5</v>
      </c>
      <c r="J24" s="27">
        <f t="shared" si="5"/>
        <v>9</v>
      </c>
      <c r="K24" s="27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10</v>
      </c>
      <c r="AE24">
        <v>0</v>
      </c>
      <c r="AF24">
        <v>0</v>
      </c>
      <c r="AG24">
        <v>1</v>
      </c>
      <c r="AH24">
        <v>0</v>
      </c>
      <c r="AI24">
        <v>0</v>
      </c>
      <c r="AJ24">
        <v>1</v>
      </c>
      <c r="AK24">
        <v>1</v>
      </c>
      <c r="AL24">
        <v>1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1</v>
      </c>
      <c r="AX24">
        <v>0</v>
      </c>
      <c r="AY24">
        <v>0</v>
      </c>
      <c r="AZ24">
        <v>0</v>
      </c>
      <c r="BA24">
        <v>0</v>
      </c>
      <c r="BB24">
        <v>2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 s="25">
        <v>0</v>
      </c>
      <c r="BL24" s="25">
        <v>0</v>
      </c>
      <c r="BM24" s="25">
        <v>0</v>
      </c>
      <c r="BN24" s="25">
        <v>0</v>
      </c>
      <c r="BO24" s="25">
        <v>0</v>
      </c>
      <c r="BP24" s="25">
        <v>0</v>
      </c>
      <c r="BQ24" s="25">
        <v>0</v>
      </c>
      <c r="BR24" s="25">
        <v>0</v>
      </c>
      <c r="BS24" s="25">
        <v>0</v>
      </c>
      <c r="BT24" s="25">
        <v>0</v>
      </c>
      <c r="BU24" s="25">
        <v>0</v>
      </c>
      <c r="BV24" s="25">
        <v>0</v>
      </c>
      <c r="BW24" s="25">
        <v>0</v>
      </c>
      <c r="BX24" s="25">
        <v>0</v>
      </c>
      <c r="BY24" s="25">
        <v>0</v>
      </c>
      <c r="BZ24" s="25">
        <v>0</v>
      </c>
      <c r="CA24" s="25">
        <v>0</v>
      </c>
      <c r="CB24" s="25">
        <v>0</v>
      </c>
      <c r="CC24" s="25">
        <v>0</v>
      </c>
      <c r="CD24" s="25">
        <v>0</v>
      </c>
      <c r="CE24" s="25">
        <v>0</v>
      </c>
      <c r="CF24" s="25">
        <v>0</v>
      </c>
      <c r="CG24" s="25">
        <v>0</v>
      </c>
      <c r="CH24" s="25">
        <v>0</v>
      </c>
      <c r="CI24" s="25">
        <v>0</v>
      </c>
      <c r="CJ24" s="25">
        <v>0</v>
      </c>
      <c r="CK24" s="25">
        <v>0</v>
      </c>
      <c r="CL24" s="25">
        <v>0</v>
      </c>
      <c r="CM24" s="25">
        <v>0</v>
      </c>
      <c r="CN24" s="25">
        <v>0</v>
      </c>
      <c r="CO24" s="25">
        <v>0</v>
      </c>
      <c r="CP24">
        <v>0</v>
      </c>
      <c r="CQ24">
        <v>0</v>
      </c>
      <c r="CR24">
        <v>0</v>
      </c>
      <c r="CS24">
        <v>0</v>
      </c>
      <c r="CT24">
        <v>1</v>
      </c>
      <c r="CU24">
        <v>0</v>
      </c>
      <c r="CV24">
        <v>0</v>
      </c>
      <c r="CW24">
        <v>2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 s="11">
        <v>0</v>
      </c>
      <c r="EM24">
        <v>0</v>
      </c>
      <c r="EN24">
        <v>0</v>
      </c>
      <c r="EO24">
        <v>0</v>
      </c>
      <c r="EP24" s="25">
        <v>0</v>
      </c>
      <c r="EQ24" s="25">
        <v>0</v>
      </c>
      <c r="ER24" s="25">
        <v>0</v>
      </c>
      <c r="ES24" s="11">
        <v>0</v>
      </c>
      <c r="ET24">
        <v>0</v>
      </c>
      <c r="EU24">
        <v>0</v>
      </c>
      <c r="EV24">
        <v>0</v>
      </c>
      <c r="EW24">
        <v>0</v>
      </c>
      <c r="EX24">
        <v>0</v>
      </c>
    </row>
    <row r="25" spans="1:154" x14ac:dyDescent="0.35">
      <c r="A25" s="1" t="s">
        <v>0</v>
      </c>
      <c r="B25" s="1" t="s">
        <v>247</v>
      </c>
      <c r="C25" s="1" t="s">
        <v>250</v>
      </c>
      <c r="D25" s="1" t="s">
        <v>210</v>
      </c>
      <c r="E25" s="1">
        <v>200</v>
      </c>
      <c r="F25" s="1" t="s">
        <v>280</v>
      </c>
      <c r="G25" s="25">
        <v>2613703</v>
      </c>
      <c r="H25" s="27">
        <f t="shared" si="3"/>
        <v>36</v>
      </c>
      <c r="I25" s="27">
        <f t="shared" si="4"/>
        <v>1.3773561877535435E-5</v>
      </c>
      <c r="J25" s="27">
        <f t="shared" si="5"/>
        <v>9</v>
      </c>
      <c r="K25" s="27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4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 s="25">
        <v>0</v>
      </c>
      <c r="BM25" s="25">
        <v>0</v>
      </c>
      <c r="BN25" s="25">
        <v>0</v>
      </c>
      <c r="BO25" s="25">
        <v>0</v>
      </c>
      <c r="BP25" s="25">
        <v>0</v>
      </c>
      <c r="BQ25" s="25">
        <v>0</v>
      </c>
      <c r="BR25" s="25">
        <v>0</v>
      </c>
      <c r="BS25" s="25">
        <v>0</v>
      </c>
      <c r="BT25" s="25">
        <v>0</v>
      </c>
      <c r="BU25" s="25">
        <v>0</v>
      </c>
      <c r="BV25" s="25">
        <v>0</v>
      </c>
      <c r="BW25" s="25">
        <v>0</v>
      </c>
      <c r="BX25" s="25">
        <v>2</v>
      </c>
      <c r="BY25" s="25">
        <v>3</v>
      </c>
      <c r="BZ25" s="25">
        <v>0</v>
      </c>
      <c r="CA25" s="25">
        <v>0</v>
      </c>
      <c r="CB25" s="25">
        <v>0</v>
      </c>
      <c r="CC25" s="25">
        <v>0</v>
      </c>
      <c r="CD25" s="25">
        <v>0</v>
      </c>
      <c r="CE25" s="25">
        <v>0</v>
      </c>
      <c r="CF25" s="25">
        <v>0</v>
      </c>
      <c r="CG25" s="25">
        <v>0</v>
      </c>
      <c r="CH25" s="25">
        <v>0</v>
      </c>
      <c r="CI25" s="25">
        <v>0</v>
      </c>
      <c r="CJ25" s="25">
        <v>0</v>
      </c>
      <c r="CK25" s="25">
        <v>0</v>
      </c>
      <c r="CL25" s="25">
        <v>0</v>
      </c>
      <c r="CM25" s="25">
        <v>0</v>
      </c>
      <c r="CN25" s="25">
        <v>0</v>
      </c>
      <c r="CO25">
        <v>0</v>
      </c>
      <c r="CP25">
        <v>0</v>
      </c>
      <c r="CQ25">
        <v>6</v>
      </c>
      <c r="CR25">
        <v>0</v>
      </c>
      <c r="CS25">
        <v>0</v>
      </c>
      <c r="CT25">
        <v>6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9</v>
      </c>
      <c r="DL25">
        <v>0</v>
      </c>
      <c r="DM25">
        <v>0</v>
      </c>
      <c r="DN25">
        <v>0</v>
      </c>
      <c r="DO25">
        <v>3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 s="11">
        <v>0</v>
      </c>
      <c r="EM25">
        <v>0</v>
      </c>
      <c r="EN25">
        <v>0</v>
      </c>
      <c r="EO25">
        <v>0</v>
      </c>
      <c r="EP25" s="25">
        <v>2</v>
      </c>
      <c r="EQ25" s="25">
        <v>1</v>
      </c>
      <c r="ER25" s="25">
        <v>0</v>
      </c>
      <c r="ES25" s="11">
        <v>0</v>
      </c>
      <c r="ET25">
        <v>0</v>
      </c>
      <c r="EU25">
        <v>0</v>
      </c>
      <c r="EV25">
        <v>0</v>
      </c>
      <c r="EW25">
        <v>0</v>
      </c>
      <c r="EX25">
        <v>0</v>
      </c>
    </row>
    <row r="26" spans="1:154" hidden="1" x14ac:dyDescent="0.35">
      <c r="A26" s="1" t="s">
        <v>1</v>
      </c>
      <c r="B26" s="1" t="s">
        <v>196</v>
      </c>
      <c r="C26" s="1" t="s">
        <v>229</v>
      </c>
      <c r="D26" s="1" t="s">
        <v>202</v>
      </c>
      <c r="E26" s="1" t="s">
        <v>205</v>
      </c>
      <c r="F26" s="1" t="s">
        <v>206</v>
      </c>
      <c r="G26" s="30">
        <v>40754.574000000212</v>
      </c>
      <c r="H26" s="27">
        <f t="shared" si="3"/>
        <v>472</v>
      </c>
      <c r="I26" s="27">
        <f t="shared" si="4"/>
        <v>1.1581522113321502E-2</v>
      </c>
      <c r="J26" s="27">
        <f t="shared" si="5"/>
        <v>35</v>
      </c>
      <c r="K26" s="27">
        <v>3</v>
      </c>
      <c r="L26">
        <v>0</v>
      </c>
      <c r="M26">
        <v>0</v>
      </c>
      <c r="N26">
        <v>0</v>
      </c>
      <c r="O26">
        <v>0</v>
      </c>
      <c r="P26">
        <v>0</v>
      </c>
      <c r="Q26">
        <v>20</v>
      </c>
      <c r="R26">
        <v>0</v>
      </c>
      <c r="S26">
        <v>0</v>
      </c>
      <c r="T26">
        <v>10</v>
      </c>
      <c r="U26">
        <v>0</v>
      </c>
      <c r="V26">
        <v>40</v>
      </c>
      <c r="W26">
        <v>42</v>
      </c>
      <c r="X26">
        <v>0</v>
      </c>
      <c r="Y26">
        <v>0</v>
      </c>
      <c r="Z26">
        <v>60</v>
      </c>
      <c r="AA26">
        <v>73</v>
      </c>
      <c r="AB26">
        <v>65</v>
      </c>
      <c r="AC26">
        <v>0</v>
      </c>
      <c r="AD26">
        <v>0</v>
      </c>
      <c r="AE26">
        <v>0</v>
      </c>
      <c r="AF26">
        <v>1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3</v>
      </c>
      <c r="AV26">
        <v>1</v>
      </c>
      <c r="AW26">
        <v>0</v>
      </c>
      <c r="AX26">
        <v>0</v>
      </c>
      <c r="AY26">
        <v>2</v>
      </c>
      <c r="AZ26">
        <v>0</v>
      </c>
      <c r="BA26">
        <v>0</v>
      </c>
      <c r="BB26">
        <v>14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1</v>
      </c>
      <c r="BJ26">
        <v>0</v>
      </c>
      <c r="BK26" s="25">
        <v>17</v>
      </c>
      <c r="BL26" s="25">
        <v>0</v>
      </c>
      <c r="BM26" s="25">
        <v>0</v>
      </c>
      <c r="BN26" s="25">
        <v>0</v>
      </c>
      <c r="BO26" s="25">
        <v>0</v>
      </c>
      <c r="BP26" s="25">
        <v>0</v>
      </c>
      <c r="BQ26" s="25">
        <v>0</v>
      </c>
      <c r="BR26" s="25">
        <v>0</v>
      </c>
      <c r="BS26" s="25">
        <v>0</v>
      </c>
      <c r="BT26" s="25">
        <v>0</v>
      </c>
      <c r="BU26" s="25">
        <v>0</v>
      </c>
      <c r="BV26" s="25">
        <v>0</v>
      </c>
      <c r="BW26" s="25">
        <v>0</v>
      </c>
      <c r="BX26" s="25">
        <v>0</v>
      </c>
      <c r="BY26" s="25">
        <v>0</v>
      </c>
      <c r="BZ26" s="25">
        <v>0</v>
      </c>
      <c r="CA26" s="25">
        <v>0</v>
      </c>
      <c r="CB26" s="25">
        <v>0</v>
      </c>
      <c r="CC26" s="25">
        <v>2</v>
      </c>
      <c r="CD26" s="25">
        <v>0</v>
      </c>
      <c r="CE26" s="25">
        <v>0</v>
      </c>
      <c r="CF26" s="25">
        <v>0</v>
      </c>
      <c r="CG26" s="25">
        <v>0</v>
      </c>
      <c r="CH26" s="25">
        <v>0</v>
      </c>
      <c r="CI26" s="25">
        <v>0</v>
      </c>
      <c r="CJ26" s="25">
        <v>0</v>
      </c>
      <c r="CK26" s="25">
        <v>0</v>
      </c>
      <c r="CL26" s="25">
        <v>0</v>
      </c>
      <c r="CM26" s="25">
        <v>3</v>
      </c>
      <c r="CN26" s="25">
        <v>2</v>
      </c>
      <c r="CO26" s="25">
        <v>0</v>
      </c>
      <c r="CP26">
        <v>0</v>
      </c>
      <c r="CQ26">
        <v>0</v>
      </c>
      <c r="CR26">
        <v>0</v>
      </c>
      <c r="CS26">
        <v>2</v>
      </c>
      <c r="CT26">
        <v>28</v>
      </c>
      <c r="CU26">
        <v>0</v>
      </c>
      <c r="CV26">
        <v>0</v>
      </c>
      <c r="CW26">
        <v>32</v>
      </c>
      <c r="CX26">
        <v>0</v>
      </c>
      <c r="CY26">
        <v>0</v>
      </c>
      <c r="CZ26">
        <v>0</v>
      </c>
      <c r="DA26">
        <v>1</v>
      </c>
      <c r="DB26">
        <v>0</v>
      </c>
      <c r="DC26">
        <v>0</v>
      </c>
      <c r="DD26">
        <v>9</v>
      </c>
      <c r="DE26">
        <v>11</v>
      </c>
      <c r="DF26">
        <v>1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1</v>
      </c>
      <c r="DQ26">
        <v>1</v>
      </c>
      <c r="DR26">
        <v>1</v>
      </c>
      <c r="DS26">
        <v>1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12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 s="11">
        <v>0</v>
      </c>
      <c r="EM26">
        <v>3</v>
      </c>
      <c r="EN26">
        <v>0</v>
      </c>
      <c r="EO26">
        <v>0</v>
      </c>
      <c r="EP26" s="25">
        <v>2</v>
      </c>
      <c r="EQ26" s="25">
        <v>0</v>
      </c>
      <c r="ER26" s="25">
        <v>0</v>
      </c>
      <c r="ES26" s="11">
        <v>0</v>
      </c>
      <c r="ET26">
        <v>0</v>
      </c>
      <c r="EU26">
        <v>2</v>
      </c>
      <c r="EV26">
        <v>0</v>
      </c>
      <c r="EW26">
        <v>4</v>
      </c>
      <c r="EX26">
        <v>2</v>
      </c>
    </row>
    <row r="27" spans="1:154" hidden="1" x14ac:dyDescent="0.35">
      <c r="A27" s="34" t="s">
        <v>1</v>
      </c>
      <c r="B27" s="34" t="s">
        <v>196</v>
      </c>
      <c r="C27" s="34" t="s">
        <v>230</v>
      </c>
      <c r="D27" s="34" t="s">
        <v>202</v>
      </c>
      <c r="E27" s="34" t="s">
        <v>205</v>
      </c>
      <c r="F27" s="34" t="s">
        <v>206</v>
      </c>
      <c r="G27" s="35">
        <v>40754.574000000212</v>
      </c>
      <c r="H27" s="36">
        <f t="shared" si="3"/>
        <v>138</v>
      </c>
      <c r="I27" s="36">
        <f t="shared" si="4"/>
        <v>3.3861229907592529E-3</v>
      </c>
      <c r="J27" s="36">
        <f t="shared" si="5"/>
        <v>23</v>
      </c>
      <c r="K27" s="36">
        <v>0</v>
      </c>
      <c r="L27" s="37">
        <v>0</v>
      </c>
      <c r="M27" s="37">
        <v>0</v>
      </c>
      <c r="N27" s="37">
        <v>0</v>
      </c>
      <c r="O27" s="37">
        <v>0</v>
      </c>
      <c r="P27" s="37">
        <v>0</v>
      </c>
      <c r="Q27" s="37">
        <v>4</v>
      </c>
      <c r="R27" s="37">
        <v>0</v>
      </c>
      <c r="S27" s="37">
        <v>0</v>
      </c>
      <c r="T27" s="37">
        <v>2</v>
      </c>
      <c r="U27" s="37">
        <v>0</v>
      </c>
      <c r="V27" s="37">
        <v>4</v>
      </c>
      <c r="W27" s="37">
        <v>13</v>
      </c>
      <c r="X27" s="37">
        <v>0</v>
      </c>
      <c r="Y27" s="37">
        <v>0</v>
      </c>
      <c r="Z27" s="37">
        <v>21</v>
      </c>
      <c r="AA27" s="37">
        <v>31</v>
      </c>
      <c r="AB27" s="37">
        <v>20</v>
      </c>
      <c r="AC27" s="37">
        <v>0</v>
      </c>
      <c r="AD27" s="37">
        <v>0</v>
      </c>
      <c r="AE27" s="37">
        <v>0</v>
      </c>
      <c r="AF27" s="37">
        <v>0</v>
      </c>
      <c r="AG27" s="37">
        <v>1</v>
      </c>
      <c r="AH27" s="37">
        <v>0</v>
      </c>
      <c r="AI27" s="37">
        <v>0</v>
      </c>
      <c r="AJ27" s="37">
        <v>0</v>
      </c>
      <c r="AK27" s="37">
        <v>0</v>
      </c>
      <c r="AL27" s="37">
        <v>0</v>
      </c>
      <c r="AM27" s="37">
        <v>0</v>
      </c>
      <c r="AN27" s="37">
        <v>0</v>
      </c>
      <c r="AO27" s="37">
        <v>0</v>
      </c>
      <c r="AP27" s="37">
        <v>0</v>
      </c>
      <c r="AQ27" s="37">
        <v>0</v>
      </c>
      <c r="AR27" s="37">
        <v>0</v>
      </c>
      <c r="AS27" s="37">
        <v>0</v>
      </c>
      <c r="AT27" s="37">
        <v>0</v>
      </c>
      <c r="AU27" s="37">
        <v>1</v>
      </c>
      <c r="AV27" s="37">
        <v>0</v>
      </c>
      <c r="AW27" s="37">
        <v>0</v>
      </c>
      <c r="AX27" s="37">
        <v>0</v>
      </c>
      <c r="AY27" s="37">
        <v>0</v>
      </c>
      <c r="AZ27" s="37">
        <v>0</v>
      </c>
      <c r="BA27" s="37">
        <v>0</v>
      </c>
      <c r="BB27" s="37">
        <v>7</v>
      </c>
      <c r="BC27" s="37">
        <v>0</v>
      </c>
      <c r="BD27" s="37">
        <v>0</v>
      </c>
      <c r="BE27" s="37">
        <v>0</v>
      </c>
      <c r="BF27" s="37">
        <v>0</v>
      </c>
      <c r="BG27" s="37">
        <v>0</v>
      </c>
      <c r="BH27" s="37">
        <v>0</v>
      </c>
      <c r="BI27" s="37">
        <v>1</v>
      </c>
      <c r="BJ27" s="37">
        <v>0</v>
      </c>
      <c r="BK27" s="37">
        <v>0</v>
      </c>
      <c r="BL27" s="37">
        <v>0</v>
      </c>
      <c r="BM27" s="37">
        <v>0</v>
      </c>
      <c r="BN27" s="37">
        <v>0</v>
      </c>
      <c r="BO27" s="37">
        <v>0</v>
      </c>
      <c r="BP27" s="37">
        <v>0</v>
      </c>
      <c r="BQ27" s="37">
        <v>0</v>
      </c>
      <c r="BR27" s="37">
        <v>0</v>
      </c>
      <c r="BS27" s="37">
        <v>0</v>
      </c>
      <c r="BT27" s="37">
        <v>0</v>
      </c>
      <c r="BU27" s="37">
        <v>0</v>
      </c>
      <c r="BV27" s="37">
        <v>0</v>
      </c>
      <c r="BW27" s="37">
        <v>0</v>
      </c>
      <c r="BX27" s="37">
        <v>0</v>
      </c>
      <c r="BY27" s="37">
        <v>0</v>
      </c>
      <c r="BZ27" s="37">
        <v>0</v>
      </c>
      <c r="CA27" s="37">
        <v>0</v>
      </c>
      <c r="CB27" s="37">
        <v>0</v>
      </c>
      <c r="CC27" s="37">
        <v>0</v>
      </c>
      <c r="CD27" s="37">
        <v>0</v>
      </c>
      <c r="CE27" s="37">
        <v>0</v>
      </c>
      <c r="CF27" s="37">
        <v>0</v>
      </c>
      <c r="CG27" s="37">
        <v>0</v>
      </c>
      <c r="CH27" s="37">
        <v>0</v>
      </c>
      <c r="CI27" s="37">
        <v>0</v>
      </c>
      <c r="CJ27" s="37">
        <v>0</v>
      </c>
      <c r="CK27" s="37">
        <v>0</v>
      </c>
      <c r="CL27" s="37">
        <v>0</v>
      </c>
      <c r="CM27" s="37">
        <v>0</v>
      </c>
      <c r="CN27" s="37">
        <v>0</v>
      </c>
      <c r="CO27" s="37">
        <v>0</v>
      </c>
      <c r="CP27" s="37">
        <v>0</v>
      </c>
      <c r="CQ27" s="37">
        <v>0</v>
      </c>
      <c r="CR27" s="37">
        <v>0</v>
      </c>
      <c r="CS27" s="37">
        <v>0</v>
      </c>
      <c r="CT27" s="37">
        <v>13</v>
      </c>
      <c r="CU27" s="37">
        <v>0</v>
      </c>
      <c r="CV27" s="37">
        <v>0</v>
      </c>
      <c r="CW27" s="37">
        <v>1</v>
      </c>
      <c r="CX27" s="37">
        <v>0</v>
      </c>
      <c r="CY27" s="37">
        <v>0</v>
      </c>
      <c r="CZ27" s="37">
        <v>0</v>
      </c>
      <c r="DA27" s="37">
        <v>0</v>
      </c>
      <c r="DB27" s="37">
        <v>0</v>
      </c>
      <c r="DC27" s="37">
        <v>0</v>
      </c>
      <c r="DD27" s="37">
        <v>3</v>
      </c>
      <c r="DE27" s="37">
        <v>5</v>
      </c>
      <c r="DF27" s="37">
        <v>0</v>
      </c>
      <c r="DG27" s="37">
        <v>0</v>
      </c>
      <c r="DH27" s="37">
        <v>0</v>
      </c>
      <c r="DI27" s="37">
        <v>0</v>
      </c>
      <c r="DJ27" s="37">
        <v>0</v>
      </c>
      <c r="DK27" s="37">
        <v>3</v>
      </c>
      <c r="DL27" s="37">
        <v>0</v>
      </c>
      <c r="DM27" s="37">
        <v>0</v>
      </c>
      <c r="DN27" s="37">
        <v>0</v>
      </c>
      <c r="DO27" s="37">
        <v>0</v>
      </c>
      <c r="DP27" s="37">
        <v>0</v>
      </c>
      <c r="DQ27" s="37">
        <v>1</v>
      </c>
      <c r="DR27" s="37">
        <v>1</v>
      </c>
      <c r="DS27" s="37">
        <v>0</v>
      </c>
      <c r="DT27" s="37">
        <v>0</v>
      </c>
      <c r="DU27" s="37">
        <v>1</v>
      </c>
      <c r="DV27" s="37">
        <v>1</v>
      </c>
      <c r="DW27" s="37">
        <v>0</v>
      </c>
      <c r="DX27" s="37">
        <v>0</v>
      </c>
      <c r="DY27" s="37">
        <v>0</v>
      </c>
      <c r="DZ27" s="37">
        <v>0</v>
      </c>
      <c r="EA27" s="37">
        <v>0</v>
      </c>
      <c r="EB27" s="37">
        <v>0</v>
      </c>
      <c r="EC27" s="37">
        <v>0</v>
      </c>
      <c r="ED27" s="37">
        <v>0</v>
      </c>
      <c r="EE27" s="37">
        <v>0</v>
      </c>
      <c r="EF27" s="37">
        <v>0</v>
      </c>
      <c r="EG27" s="37">
        <v>1</v>
      </c>
      <c r="EH27" s="37">
        <v>0</v>
      </c>
      <c r="EI27" s="37">
        <v>0</v>
      </c>
      <c r="EJ27" s="37">
        <v>0</v>
      </c>
      <c r="EK27" s="37">
        <v>0</v>
      </c>
      <c r="EL27" s="15">
        <v>0</v>
      </c>
      <c r="EM27" s="37">
        <v>2</v>
      </c>
      <c r="EN27" s="37">
        <v>0</v>
      </c>
      <c r="EO27" s="37">
        <v>0</v>
      </c>
      <c r="EP27" s="37">
        <v>0</v>
      </c>
      <c r="EQ27" s="37">
        <v>0</v>
      </c>
      <c r="ER27" s="37">
        <v>0</v>
      </c>
      <c r="ES27" s="15">
        <v>0</v>
      </c>
      <c r="ET27" s="37">
        <v>0</v>
      </c>
      <c r="EU27" s="37">
        <v>0</v>
      </c>
      <c r="EV27" s="37">
        <v>0</v>
      </c>
      <c r="EW27" s="37">
        <v>0</v>
      </c>
      <c r="EX27" s="37">
        <v>1</v>
      </c>
    </row>
    <row r="28" spans="1:154" x14ac:dyDescent="0.35">
      <c r="A28" s="1" t="s">
        <v>0</v>
      </c>
      <c r="B28" s="1" t="s">
        <v>247</v>
      </c>
      <c r="C28" s="1" t="s">
        <v>251</v>
      </c>
      <c r="D28" s="1" t="s">
        <v>210</v>
      </c>
      <c r="E28" s="1">
        <v>1700</v>
      </c>
      <c r="F28" s="1" t="s">
        <v>279</v>
      </c>
      <c r="G28" s="25">
        <v>2244073</v>
      </c>
      <c r="H28" s="27">
        <f t="shared" si="3"/>
        <v>14</v>
      </c>
      <c r="I28" s="27">
        <f t="shared" si="4"/>
        <v>6.2386562290977167E-6</v>
      </c>
      <c r="J28" s="27">
        <f t="shared" si="5"/>
        <v>5</v>
      </c>
      <c r="K28" s="27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1</v>
      </c>
      <c r="AE28">
        <v>0</v>
      </c>
      <c r="AF28">
        <v>0</v>
      </c>
      <c r="AG28">
        <v>1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3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 s="25">
        <v>0</v>
      </c>
      <c r="BL28" s="25">
        <v>0</v>
      </c>
      <c r="BM28" s="25">
        <v>0</v>
      </c>
      <c r="BN28" s="25">
        <v>0</v>
      </c>
      <c r="BO28" s="25">
        <v>0</v>
      </c>
      <c r="BP28" s="25">
        <v>0</v>
      </c>
      <c r="BQ28" s="25">
        <v>0</v>
      </c>
      <c r="BR28" s="25">
        <v>0</v>
      </c>
      <c r="BS28" s="25">
        <v>0</v>
      </c>
      <c r="BT28" s="25">
        <v>1</v>
      </c>
      <c r="BU28" s="25">
        <v>0</v>
      </c>
      <c r="BV28" s="25">
        <v>0</v>
      </c>
      <c r="BW28" s="25">
        <v>0</v>
      </c>
      <c r="BX28" s="25">
        <v>0</v>
      </c>
      <c r="BY28" s="25">
        <v>0</v>
      </c>
      <c r="BZ28" s="25">
        <v>0</v>
      </c>
      <c r="CA28" s="25">
        <v>0</v>
      </c>
      <c r="CB28" s="25">
        <v>0</v>
      </c>
      <c r="CC28" s="25">
        <v>0</v>
      </c>
      <c r="CD28" s="25">
        <v>0</v>
      </c>
      <c r="CE28" s="25">
        <v>0</v>
      </c>
      <c r="CF28" s="25">
        <v>0</v>
      </c>
      <c r="CG28" s="25">
        <v>0</v>
      </c>
      <c r="CH28" s="25">
        <v>0</v>
      </c>
      <c r="CI28" s="25">
        <v>0</v>
      </c>
      <c r="CJ28" s="25">
        <v>0</v>
      </c>
      <c r="CK28" s="25">
        <v>0</v>
      </c>
      <c r="CL28" s="25">
        <v>0</v>
      </c>
      <c r="CM28" s="25">
        <v>0</v>
      </c>
      <c r="CN28" s="25">
        <v>0</v>
      </c>
      <c r="CO28" s="25">
        <v>0</v>
      </c>
      <c r="CP28">
        <v>0</v>
      </c>
      <c r="CQ28">
        <v>0</v>
      </c>
      <c r="CR28">
        <v>0</v>
      </c>
      <c r="CS28">
        <v>0</v>
      </c>
      <c r="CT28">
        <v>8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 s="11">
        <v>0</v>
      </c>
      <c r="EM28">
        <v>0</v>
      </c>
      <c r="EN28">
        <v>0</v>
      </c>
      <c r="EO28">
        <v>0</v>
      </c>
      <c r="EP28" s="25">
        <v>0</v>
      </c>
      <c r="EQ28" s="25">
        <v>0</v>
      </c>
      <c r="ER28" s="25">
        <v>0</v>
      </c>
      <c r="ES28" s="11">
        <v>0</v>
      </c>
      <c r="ET28">
        <v>0</v>
      </c>
      <c r="EU28">
        <v>0</v>
      </c>
      <c r="EV28">
        <v>0</v>
      </c>
      <c r="EW28">
        <v>0</v>
      </c>
      <c r="EX28">
        <v>0</v>
      </c>
    </row>
    <row r="29" spans="1:154" x14ac:dyDescent="0.35">
      <c r="A29" s="1" t="s">
        <v>0</v>
      </c>
      <c r="B29" s="1" t="s">
        <v>252</v>
      </c>
      <c r="C29" s="1" t="s">
        <v>253</v>
      </c>
      <c r="D29" s="1" t="s">
        <v>210</v>
      </c>
      <c r="E29" s="1" t="s">
        <v>254</v>
      </c>
      <c r="F29" s="1" t="s">
        <v>278</v>
      </c>
      <c r="G29" s="25">
        <v>2794371</v>
      </c>
      <c r="H29" s="27">
        <f t="shared" si="3"/>
        <v>32</v>
      </c>
      <c r="I29" s="27">
        <f t="shared" si="4"/>
        <v>1.1451593220799958E-5</v>
      </c>
      <c r="J29" s="27">
        <f t="shared" si="5"/>
        <v>12</v>
      </c>
      <c r="K29" s="27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2</v>
      </c>
      <c r="AE29">
        <v>0</v>
      </c>
      <c r="AF29">
        <v>1</v>
      </c>
      <c r="AG29">
        <v>1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2</v>
      </c>
      <c r="AX29">
        <v>0</v>
      </c>
      <c r="AY29">
        <v>0</v>
      </c>
      <c r="AZ29">
        <v>0</v>
      </c>
      <c r="BA29">
        <v>0</v>
      </c>
      <c r="BB29">
        <v>2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 s="25">
        <v>0</v>
      </c>
      <c r="BM29" s="25">
        <v>0</v>
      </c>
      <c r="BN29" s="25">
        <v>0</v>
      </c>
      <c r="BO29" s="25">
        <v>1</v>
      </c>
      <c r="BP29" s="25">
        <v>0</v>
      </c>
      <c r="BQ29" s="25">
        <v>0</v>
      </c>
      <c r="BR29" s="25">
        <v>0</v>
      </c>
      <c r="BS29" s="25">
        <v>0</v>
      </c>
      <c r="BT29" s="25">
        <v>0</v>
      </c>
      <c r="BU29" s="25">
        <v>0</v>
      </c>
      <c r="BV29" s="25">
        <v>0</v>
      </c>
      <c r="BW29" s="25">
        <v>0</v>
      </c>
      <c r="BX29" s="25">
        <v>0</v>
      </c>
      <c r="BY29" s="25">
        <v>0</v>
      </c>
      <c r="BZ29" s="25">
        <v>1</v>
      </c>
      <c r="CA29" s="25">
        <v>1</v>
      </c>
      <c r="CB29" s="25">
        <v>1</v>
      </c>
      <c r="CC29" s="25">
        <v>0</v>
      </c>
      <c r="CD29" s="25">
        <v>0</v>
      </c>
      <c r="CE29" s="25">
        <v>0</v>
      </c>
      <c r="CF29" s="25">
        <v>0</v>
      </c>
      <c r="CG29" s="25">
        <v>0</v>
      </c>
      <c r="CH29" s="25">
        <v>0</v>
      </c>
      <c r="CI29" s="25">
        <v>0</v>
      </c>
      <c r="CJ29" s="25">
        <v>0</v>
      </c>
      <c r="CK29" s="25">
        <v>0</v>
      </c>
      <c r="CL29" s="25">
        <v>0</v>
      </c>
      <c r="CM29" s="25">
        <v>0</v>
      </c>
      <c r="CN29" s="25">
        <v>0</v>
      </c>
      <c r="CO29">
        <v>0</v>
      </c>
      <c r="CP29">
        <v>0</v>
      </c>
      <c r="CQ29">
        <v>0</v>
      </c>
      <c r="CR29">
        <v>0</v>
      </c>
      <c r="CS29">
        <v>1</v>
      </c>
      <c r="CT29">
        <v>17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 s="11">
        <v>0</v>
      </c>
      <c r="EM29">
        <v>0</v>
      </c>
      <c r="EN29">
        <v>0</v>
      </c>
      <c r="EO29">
        <v>0</v>
      </c>
      <c r="EP29" s="25">
        <v>0</v>
      </c>
      <c r="EQ29" s="25">
        <v>0</v>
      </c>
      <c r="ER29" s="25">
        <v>0</v>
      </c>
      <c r="ES29" s="11">
        <v>0</v>
      </c>
      <c r="ET29">
        <v>0</v>
      </c>
      <c r="EU29">
        <v>0</v>
      </c>
      <c r="EV29">
        <v>0</v>
      </c>
      <c r="EW29">
        <v>0</v>
      </c>
      <c r="EX29">
        <v>2</v>
      </c>
    </row>
    <row r="30" spans="1:154" x14ac:dyDescent="0.35">
      <c r="A30" s="1" t="s">
        <v>0</v>
      </c>
      <c r="B30" s="1" t="s">
        <v>252</v>
      </c>
      <c r="C30" s="1" t="s">
        <v>255</v>
      </c>
      <c r="D30" s="1" t="s">
        <v>210</v>
      </c>
      <c r="E30" s="1">
        <v>300</v>
      </c>
      <c r="F30" s="1" t="s">
        <v>279</v>
      </c>
      <c r="G30" s="25">
        <v>2869955</v>
      </c>
      <c r="H30" s="27">
        <f t="shared" si="3"/>
        <v>38</v>
      </c>
      <c r="I30" s="27">
        <f t="shared" si="4"/>
        <v>1.324062572409672E-5</v>
      </c>
      <c r="J30" s="27">
        <f t="shared" si="5"/>
        <v>11</v>
      </c>
      <c r="K30" s="27">
        <v>0</v>
      </c>
      <c r="L30" s="25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1</v>
      </c>
      <c r="Z30">
        <v>0</v>
      </c>
      <c r="AA30">
        <v>0</v>
      </c>
      <c r="AB30">
        <v>0</v>
      </c>
      <c r="AC30">
        <v>0</v>
      </c>
      <c r="AD30">
        <v>4</v>
      </c>
      <c r="AE30">
        <v>0</v>
      </c>
      <c r="AF30">
        <v>1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2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 s="25">
        <v>8</v>
      </c>
      <c r="BM30" s="25">
        <v>0</v>
      </c>
      <c r="BN30" s="25">
        <v>0</v>
      </c>
      <c r="BO30" s="25">
        <v>0</v>
      </c>
      <c r="BP30" s="25">
        <v>0</v>
      </c>
      <c r="BQ30" s="25">
        <v>0</v>
      </c>
      <c r="BR30" s="25">
        <v>0</v>
      </c>
      <c r="BS30" s="25">
        <v>0</v>
      </c>
      <c r="BT30" s="25">
        <v>0</v>
      </c>
      <c r="BU30" s="25">
        <v>2</v>
      </c>
      <c r="BV30" s="25">
        <v>0</v>
      </c>
      <c r="BW30" s="25">
        <v>0</v>
      </c>
      <c r="BX30" s="25">
        <v>0</v>
      </c>
      <c r="BY30" s="25">
        <v>0</v>
      </c>
      <c r="BZ30" s="25">
        <v>0</v>
      </c>
      <c r="CA30" s="25">
        <v>0</v>
      </c>
      <c r="CB30" s="25">
        <v>0</v>
      </c>
      <c r="CC30" s="25">
        <v>3</v>
      </c>
      <c r="CD30" s="25">
        <v>0</v>
      </c>
      <c r="CE30" s="25">
        <v>0</v>
      </c>
      <c r="CF30" s="25">
        <v>0</v>
      </c>
      <c r="CG30" s="25">
        <v>0</v>
      </c>
      <c r="CH30" s="25">
        <v>0</v>
      </c>
      <c r="CI30" s="25">
        <v>0</v>
      </c>
      <c r="CJ30" s="25">
        <v>0</v>
      </c>
      <c r="CK30" s="25">
        <v>0</v>
      </c>
      <c r="CL30" s="25">
        <v>0</v>
      </c>
      <c r="CM30" s="25">
        <v>0</v>
      </c>
      <c r="CN30" s="25">
        <v>0</v>
      </c>
      <c r="CO30">
        <v>0</v>
      </c>
      <c r="CP30">
        <v>1</v>
      </c>
      <c r="CQ30">
        <v>0</v>
      </c>
      <c r="CR30">
        <v>0</v>
      </c>
      <c r="CS30">
        <v>0</v>
      </c>
      <c r="CT30">
        <v>13</v>
      </c>
      <c r="CU30">
        <v>0</v>
      </c>
      <c r="CV30">
        <v>0</v>
      </c>
      <c r="CW30">
        <v>0</v>
      </c>
      <c r="CX30">
        <v>1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 s="11">
        <v>0</v>
      </c>
      <c r="EM30">
        <v>0</v>
      </c>
      <c r="EN30">
        <v>0</v>
      </c>
      <c r="EO30">
        <v>0</v>
      </c>
      <c r="EP30">
        <v>1</v>
      </c>
      <c r="EQ30">
        <v>0</v>
      </c>
      <c r="ER30">
        <v>0</v>
      </c>
      <c r="ES30" s="11">
        <v>0</v>
      </c>
      <c r="ET30">
        <v>0</v>
      </c>
      <c r="EU30">
        <v>0</v>
      </c>
      <c r="EV30">
        <v>1</v>
      </c>
      <c r="EW30">
        <v>0</v>
      </c>
      <c r="EX30">
        <v>0</v>
      </c>
    </row>
    <row r="31" spans="1:154" x14ac:dyDescent="0.35">
      <c r="A31" s="1" t="s">
        <v>0</v>
      </c>
      <c r="B31" s="1" t="s">
        <v>195</v>
      </c>
      <c r="C31" s="1" t="s">
        <v>256</v>
      </c>
      <c r="D31" s="1" t="s">
        <v>210</v>
      </c>
      <c r="E31" s="1" t="s">
        <v>254</v>
      </c>
      <c r="F31" s="1" t="s">
        <v>278</v>
      </c>
      <c r="G31" s="25">
        <v>2699250</v>
      </c>
      <c r="H31" s="27">
        <f t="shared" si="3"/>
        <v>20</v>
      </c>
      <c r="I31" s="27">
        <f t="shared" si="4"/>
        <v>7.4094655922941556E-6</v>
      </c>
      <c r="J31" s="27">
        <f t="shared" si="5"/>
        <v>13</v>
      </c>
      <c r="K31" s="27">
        <v>0</v>
      </c>
      <c r="L31">
        <v>0</v>
      </c>
      <c r="M31">
        <v>0</v>
      </c>
      <c r="N31">
        <v>0</v>
      </c>
      <c r="O31">
        <v>4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1</v>
      </c>
      <c r="AE31">
        <v>0</v>
      </c>
      <c r="AF31">
        <v>1</v>
      </c>
      <c r="AG31">
        <v>1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1</v>
      </c>
      <c r="AN31">
        <v>1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1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2</v>
      </c>
      <c r="BL31" s="25">
        <v>0</v>
      </c>
      <c r="BM31" s="25">
        <v>0</v>
      </c>
      <c r="BN31" s="25">
        <v>0</v>
      </c>
      <c r="BO31" s="25">
        <v>0</v>
      </c>
      <c r="BP31" s="25">
        <v>0</v>
      </c>
      <c r="BQ31" s="25">
        <v>0</v>
      </c>
      <c r="BR31" s="25">
        <v>0</v>
      </c>
      <c r="BS31" s="25">
        <v>0</v>
      </c>
      <c r="BT31" s="25">
        <v>0</v>
      </c>
      <c r="BU31" s="25">
        <v>0</v>
      </c>
      <c r="BV31" s="25">
        <v>0</v>
      </c>
      <c r="BW31" s="25">
        <v>0</v>
      </c>
      <c r="BX31" s="25">
        <v>0</v>
      </c>
      <c r="BY31" s="25">
        <v>0</v>
      </c>
      <c r="BZ31" s="25">
        <v>0</v>
      </c>
      <c r="CA31" s="25">
        <v>0</v>
      </c>
      <c r="CB31" s="25">
        <v>0</v>
      </c>
      <c r="CC31" s="25">
        <v>0</v>
      </c>
      <c r="CD31" s="25">
        <v>1</v>
      </c>
      <c r="CE31" s="25">
        <v>0</v>
      </c>
      <c r="CF31" s="25">
        <v>0</v>
      </c>
      <c r="CG31" s="25">
        <v>1</v>
      </c>
      <c r="CH31" s="25">
        <v>0</v>
      </c>
      <c r="CI31" s="25">
        <v>0</v>
      </c>
      <c r="CJ31" s="25">
        <v>0</v>
      </c>
      <c r="CK31" s="25">
        <v>0</v>
      </c>
      <c r="CL31" s="25">
        <v>0</v>
      </c>
      <c r="CM31" s="25">
        <v>0</v>
      </c>
      <c r="CN31" s="25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3</v>
      </c>
      <c r="CU31">
        <v>0</v>
      </c>
      <c r="CV31">
        <v>0</v>
      </c>
      <c r="CW31">
        <v>0</v>
      </c>
      <c r="CX31">
        <v>0</v>
      </c>
      <c r="CY31">
        <v>2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1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 s="11">
        <v>0</v>
      </c>
      <c r="EM31">
        <v>0</v>
      </c>
      <c r="EN31">
        <v>0</v>
      </c>
      <c r="EO31">
        <v>0</v>
      </c>
      <c r="EP31" s="25">
        <v>0</v>
      </c>
      <c r="EQ31" s="25">
        <v>0</v>
      </c>
      <c r="ER31" s="25">
        <v>0</v>
      </c>
      <c r="ES31" s="11">
        <v>0</v>
      </c>
      <c r="ET31">
        <v>0</v>
      </c>
      <c r="EU31">
        <v>0</v>
      </c>
      <c r="EV31">
        <v>0</v>
      </c>
      <c r="EW31">
        <v>0</v>
      </c>
      <c r="EX31">
        <v>0</v>
      </c>
    </row>
    <row r="32" spans="1:154" x14ac:dyDescent="0.35">
      <c r="A32" s="1" t="s">
        <v>0</v>
      </c>
      <c r="B32" s="1" t="s">
        <v>195</v>
      </c>
      <c r="C32" s="1" t="s">
        <v>257</v>
      </c>
      <c r="D32" s="1" t="s">
        <v>210</v>
      </c>
      <c r="E32" s="1">
        <v>300</v>
      </c>
      <c r="F32" s="1" t="s">
        <v>279</v>
      </c>
      <c r="G32" s="25">
        <v>2804690</v>
      </c>
      <c r="H32" s="27">
        <f t="shared" si="3"/>
        <v>94</v>
      </c>
      <c r="I32" s="27">
        <f t="shared" si="4"/>
        <v>3.3515290459908228E-5</v>
      </c>
      <c r="J32" s="27">
        <f t="shared" si="5"/>
        <v>13</v>
      </c>
      <c r="K32" s="27">
        <v>0</v>
      </c>
      <c r="L32">
        <v>0</v>
      </c>
      <c r="M32">
        <v>0</v>
      </c>
      <c r="N32">
        <v>0</v>
      </c>
      <c r="O32">
        <v>6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1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3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13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1</v>
      </c>
      <c r="BL32" s="25">
        <v>9</v>
      </c>
      <c r="BM32" s="25">
        <v>0</v>
      </c>
      <c r="BN32" s="25">
        <v>0</v>
      </c>
      <c r="BO32" s="25">
        <v>0</v>
      </c>
      <c r="BP32" s="25">
        <v>0</v>
      </c>
      <c r="BQ32" s="25">
        <v>0</v>
      </c>
      <c r="BR32" s="25">
        <v>0</v>
      </c>
      <c r="BS32" s="25">
        <v>0</v>
      </c>
      <c r="BT32" s="25">
        <v>0</v>
      </c>
      <c r="BU32" s="25">
        <v>0</v>
      </c>
      <c r="BV32" s="25">
        <v>0</v>
      </c>
      <c r="BW32" s="25">
        <v>0</v>
      </c>
      <c r="BX32" s="25">
        <v>0</v>
      </c>
      <c r="BY32" s="25">
        <v>0</v>
      </c>
      <c r="BZ32" s="25">
        <v>1</v>
      </c>
      <c r="CA32" s="25">
        <v>0</v>
      </c>
      <c r="CB32" s="25">
        <v>0</v>
      </c>
      <c r="CC32" s="25">
        <v>0</v>
      </c>
      <c r="CD32" s="25">
        <v>0</v>
      </c>
      <c r="CE32" s="25">
        <v>0</v>
      </c>
      <c r="CF32" s="25">
        <v>0</v>
      </c>
      <c r="CG32" s="25">
        <v>0</v>
      </c>
      <c r="CH32" s="25">
        <v>0</v>
      </c>
      <c r="CI32" s="25">
        <v>0</v>
      </c>
      <c r="CJ32" s="25">
        <v>0</v>
      </c>
      <c r="CK32" s="25">
        <v>0</v>
      </c>
      <c r="CL32" s="25">
        <v>0</v>
      </c>
      <c r="CM32" s="25">
        <v>0</v>
      </c>
      <c r="CN32" s="25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8</v>
      </c>
      <c r="CU32">
        <v>0</v>
      </c>
      <c r="CV32">
        <v>0</v>
      </c>
      <c r="CW32">
        <v>0</v>
      </c>
      <c r="CX32">
        <v>0</v>
      </c>
      <c r="CY32">
        <v>45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1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2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 s="11">
        <v>0</v>
      </c>
      <c r="EM32">
        <v>0</v>
      </c>
      <c r="EN32">
        <v>0</v>
      </c>
      <c r="EO32">
        <v>0</v>
      </c>
      <c r="EP32">
        <v>1</v>
      </c>
      <c r="EQ32">
        <v>1</v>
      </c>
      <c r="ER32">
        <v>0</v>
      </c>
      <c r="ES32" s="11">
        <v>0</v>
      </c>
      <c r="ET32">
        <v>0</v>
      </c>
      <c r="EU32">
        <v>0</v>
      </c>
      <c r="EV32">
        <v>2</v>
      </c>
      <c r="EW32">
        <v>0</v>
      </c>
      <c r="EX32">
        <v>0</v>
      </c>
    </row>
    <row r="33" spans="1:154" hidden="1" x14ac:dyDescent="0.35">
      <c r="A33" s="1" t="s">
        <v>1</v>
      </c>
      <c r="B33" s="1" t="s">
        <v>218</v>
      </c>
      <c r="C33" s="1" t="s">
        <v>219</v>
      </c>
      <c r="D33" s="1" t="s">
        <v>202</v>
      </c>
      <c r="E33" s="1" t="s">
        <v>205</v>
      </c>
      <c r="F33" s="1" t="s">
        <v>206</v>
      </c>
      <c r="G33" s="29">
        <v>60140</v>
      </c>
      <c r="H33" s="27">
        <f t="shared" si="3"/>
        <v>635</v>
      </c>
      <c r="I33" s="27">
        <f t="shared" si="4"/>
        <v>1.0558696375124708E-2</v>
      </c>
      <c r="J33" s="27">
        <f t="shared" si="5"/>
        <v>43</v>
      </c>
      <c r="K33" s="27">
        <v>10</v>
      </c>
      <c r="L33">
        <v>0</v>
      </c>
      <c r="M33">
        <v>0</v>
      </c>
      <c r="N33">
        <v>0</v>
      </c>
      <c r="O33">
        <v>0</v>
      </c>
      <c r="P33">
        <v>0</v>
      </c>
      <c r="Q33">
        <v>85</v>
      </c>
      <c r="R33">
        <v>0</v>
      </c>
      <c r="S33">
        <v>0</v>
      </c>
      <c r="T33">
        <v>2</v>
      </c>
      <c r="U33">
        <v>0</v>
      </c>
      <c r="V33">
        <v>3</v>
      </c>
      <c r="W33">
        <v>19</v>
      </c>
      <c r="X33">
        <v>0</v>
      </c>
      <c r="Y33">
        <v>0</v>
      </c>
      <c r="Z33">
        <v>49</v>
      </c>
      <c r="AA33">
        <v>40</v>
      </c>
      <c r="AB33">
        <v>0</v>
      </c>
      <c r="AC33">
        <v>0</v>
      </c>
      <c r="AD33">
        <v>0</v>
      </c>
      <c r="AE33">
        <v>0</v>
      </c>
      <c r="AF33">
        <v>2</v>
      </c>
      <c r="AG33">
        <v>3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3</v>
      </c>
      <c r="AP33">
        <v>0</v>
      </c>
      <c r="AQ33">
        <v>0</v>
      </c>
      <c r="AR33">
        <v>1</v>
      </c>
      <c r="AS33">
        <v>1</v>
      </c>
      <c r="AT33">
        <v>0</v>
      </c>
      <c r="AU33">
        <v>56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11</v>
      </c>
      <c r="BC33">
        <v>0</v>
      </c>
      <c r="BD33">
        <v>1</v>
      </c>
      <c r="BE33">
        <v>0</v>
      </c>
      <c r="BF33">
        <v>0</v>
      </c>
      <c r="BG33">
        <v>0</v>
      </c>
      <c r="BH33">
        <v>0</v>
      </c>
      <c r="BI33">
        <v>2</v>
      </c>
      <c r="BJ33">
        <v>0</v>
      </c>
      <c r="BK33" s="25">
        <v>13</v>
      </c>
      <c r="BL33" s="25">
        <v>0</v>
      </c>
      <c r="BM33" s="25">
        <v>0</v>
      </c>
      <c r="BN33" s="25">
        <v>0</v>
      </c>
      <c r="BO33" s="25">
        <v>0</v>
      </c>
      <c r="BP33" s="25">
        <v>0</v>
      </c>
      <c r="BQ33" s="25">
        <v>0</v>
      </c>
      <c r="BR33" s="25">
        <v>3</v>
      </c>
      <c r="BS33" s="25">
        <v>0</v>
      </c>
      <c r="BT33" s="25">
        <v>0</v>
      </c>
      <c r="BU33" s="25">
        <v>0</v>
      </c>
      <c r="BV33" s="25">
        <v>0</v>
      </c>
      <c r="BW33" s="25">
        <v>0</v>
      </c>
      <c r="BX33" s="25">
        <v>0</v>
      </c>
      <c r="BY33" s="25">
        <v>0</v>
      </c>
      <c r="BZ33" s="25">
        <v>0</v>
      </c>
      <c r="CA33" s="25">
        <v>0</v>
      </c>
      <c r="CB33" s="25">
        <v>0</v>
      </c>
      <c r="CC33" s="25">
        <v>1</v>
      </c>
      <c r="CD33" s="25">
        <v>0</v>
      </c>
      <c r="CE33" s="25">
        <v>0</v>
      </c>
      <c r="CF33" s="25">
        <v>0</v>
      </c>
      <c r="CG33" s="25">
        <v>0</v>
      </c>
      <c r="CH33" s="25">
        <v>0</v>
      </c>
      <c r="CI33" s="25">
        <v>0</v>
      </c>
      <c r="CJ33" s="25">
        <v>0</v>
      </c>
      <c r="CK33" s="25">
        <v>15</v>
      </c>
      <c r="CL33" s="25">
        <v>1</v>
      </c>
      <c r="CM33" s="25">
        <v>0</v>
      </c>
      <c r="CN33" s="25">
        <v>0</v>
      </c>
      <c r="CO33" s="25">
        <v>1</v>
      </c>
      <c r="CP33">
        <v>0</v>
      </c>
      <c r="CQ33">
        <v>0</v>
      </c>
      <c r="CR33">
        <v>0</v>
      </c>
      <c r="CS33">
        <v>0</v>
      </c>
      <c r="CT33">
        <v>69</v>
      </c>
      <c r="CU33">
        <v>0</v>
      </c>
      <c r="CV33">
        <v>0</v>
      </c>
      <c r="CW33">
        <v>10</v>
      </c>
      <c r="CX33">
        <v>3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49</v>
      </c>
      <c r="DE33">
        <v>9</v>
      </c>
      <c r="DF33">
        <v>32</v>
      </c>
      <c r="DG33">
        <v>19</v>
      </c>
      <c r="DH33">
        <v>0</v>
      </c>
      <c r="DI33">
        <v>1</v>
      </c>
      <c r="DJ33">
        <v>0</v>
      </c>
      <c r="DK33">
        <v>32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11</v>
      </c>
      <c r="DR33">
        <v>1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1</v>
      </c>
      <c r="ED33">
        <v>7</v>
      </c>
      <c r="EE33">
        <v>1</v>
      </c>
      <c r="EF33">
        <v>1</v>
      </c>
      <c r="EG33">
        <v>0</v>
      </c>
      <c r="EH33">
        <v>9</v>
      </c>
      <c r="EI33">
        <v>0</v>
      </c>
      <c r="EJ33">
        <v>0</v>
      </c>
      <c r="EK33">
        <v>0</v>
      </c>
      <c r="EL33" s="11">
        <v>0</v>
      </c>
      <c r="EM33">
        <v>1</v>
      </c>
      <c r="EN33">
        <v>1</v>
      </c>
      <c r="EO33">
        <v>0</v>
      </c>
      <c r="EP33" s="25">
        <v>34</v>
      </c>
      <c r="EQ33" s="25">
        <v>0</v>
      </c>
      <c r="ER33" s="25">
        <v>0</v>
      </c>
      <c r="ES33" s="11">
        <v>0</v>
      </c>
      <c r="ET33">
        <v>0</v>
      </c>
      <c r="EU33">
        <v>0</v>
      </c>
      <c r="EV33">
        <v>2</v>
      </c>
      <c r="EW33">
        <v>12</v>
      </c>
      <c r="EX33">
        <v>8</v>
      </c>
    </row>
    <row r="34" spans="1:154" hidden="1" x14ac:dyDescent="0.35">
      <c r="A34" s="1" t="s">
        <v>1</v>
      </c>
      <c r="B34" s="1" t="s">
        <v>218</v>
      </c>
      <c r="C34" s="1" t="s">
        <v>220</v>
      </c>
      <c r="D34" s="1" t="s">
        <v>202</v>
      </c>
      <c r="E34" s="1" t="s">
        <v>205</v>
      </c>
      <c r="F34" s="1" t="s">
        <v>206</v>
      </c>
      <c r="G34" s="29">
        <v>50094</v>
      </c>
      <c r="H34" s="27">
        <f t="shared" si="3"/>
        <v>202</v>
      </c>
      <c r="I34" s="27">
        <f t="shared" si="4"/>
        <v>4.0324190521818983E-3</v>
      </c>
      <c r="J34" s="27">
        <f t="shared" si="5"/>
        <v>31</v>
      </c>
      <c r="K34" s="27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28</v>
      </c>
      <c r="R34">
        <v>0</v>
      </c>
      <c r="S34">
        <v>0</v>
      </c>
      <c r="T34">
        <v>1</v>
      </c>
      <c r="U34">
        <v>0</v>
      </c>
      <c r="V34">
        <v>0</v>
      </c>
      <c r="W34">
        <v>5</v>
      </c>
      <c r="X34">
        <v>0</v>
      </c>
      <c r="Y34">
        <v>0</v>
      </c>
      <c r="Z34">
        <v>29</v>
      </c>
      <c r="AA34">
        <v>0</v>
      </c>
      <c r="AB34">
        <v>3</v>
      </c>
      <c r="AC34">
        <v>0</v>
      </c>
      <c r="AD34">
        <v>0</v>
      </c>
      <c r="AE34">
        <v>0</v>
      </c>
      <c r="AF34">
        <v>1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1</v>
      </c>
      <c r="AP34">
        <v>0</v>
      </c>
      <c r="AQ34">
        <v>0</v>
      </c>
      <c r="AR34">
        <v>0</v>
      </c>
      <c r="AS34">
        <v>10</v>
      </c>
      <c r="AT34">
        <v>0</v>
      </c>
      <c r="AU34">
        <v>4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2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1</v>
      </c>
      <c r="BL34" s="25">
        <v>0</v>
      </c>
      <c r="BM34" s="25">
        <v>0</v>
      </c>
      <c r="BN34" s="25">
        <v>0</v>
      </c>
      <c r="BO34" s="25">
        <v>0</v>
      </c>
      <c r="BP34" s="25">
        <v>0</v>
      </c>
      <c r="BQ34" s="25">
        <v>0</v>
      </c>
      <c r="BR34" s="25">
        <v>1</v>
      </c>
      <c r="BS34" s="25">
        <v>0</v>
      </c>
      <c r="BT34" s="25">
        <v>0</v>
      </c>
      <c r="BU34" s="25">
        <v>0</v>
      </c>
      <c r="BV34" s="25">
        <v>0</v>
      </c>
      <c r="BW34" s="25">
        <v>0</v>
      </c>
      <c r="BX34" s="25">
        <v>0</v>
      </c>
      <c r="BY34" s="25">
        <v>0</v>
      </c>
      <c r="BZ34" s="25">
        <v>0</v>
      </c>
      <c r="CA34" s="25">
        <v>0</v>
      </c>
      <c r="CB34" s="25">
        <v>0</v>
      </c>
      <c r="CC34" s="25">
        <v>0</v>
      </c>
      <c r="CD34" s="25">
        <v>0</v>
      </c>
      <c r="CE34" s="25">
        <v>0</v>
      </c>
      <c r="CF34" s="25">
        <v>0</v>
      </c>
      <c r="CG34" s="25">
        <v>0</v>
      </c>
      <c r="CH34" s="25">
        <v>0</v>
      </c>
      <c r="CI34" s="25">
        <v>0</v>
      </c>
      <c r="CJ34" s="25">
        <v>0</v>
      </c>
      <c r="CK34" s="25">
        <v>0</v>
      </c>
      <c r="CL34" s="25">
        <v>0</v>
      </c>
      <c r="CM34" s="25">
        <v>0</v>
      </c>
      <c r="CN34" s="25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25</v>
      </c>
      <c r="CU34">
        <v>0</v>
      </c>
      <c r="CV34">
        <v>0</v>
      </c>
      <c r="CW34">
        <v>3</v>
      </c>
      <c r="CX34">
        <v>3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9</v>
      </c>
      <c r="DE34">
        <v>3</v>
      </c>
      <c r="DF34">
        <v>2</v>
      </c>
      <c r="DG34">
        <v>10</v>
      </c>
      <c r="DH34">
        <v>1</v>
      </c>
      <c r="DI34">
        <v>1</v>
      </c>
      <c r="DJ34">
        <v>0</v>
      </c>
      <c r="DK34">
        <v>16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14</v>
      </c>
      <c r="DR34">
        <v>0</v>
      </c>
      <c r="DS34">
        <v>0</v>
      </c>
      <c r="DT34">
        <v>0</v>
      </c>
      <c r="DU34">
        <v>1</v>
      </c>
      <c r="DV34">
        <v>0</v>
      </c>
      <c r="DW34">
        <v>4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2</v>
      </c>
      <c r="EE34">
        <v>0</v>
      </c>
      <c r="EF34">
        <v>0</v>
      </c>
      <c r="EG34">
        <v>1</v>
      </c>
      <c r="EH34">
        <v>1</v>
      </c>
      <c r="EI34">
        <v>0</v>
      </c>
      <c r="EJ34">
        <v>0</v>
      </c>
      <c r="EK34">
        <v>0</v>
      </c>
      <c r="EL34" s="11">
        <v>0</v>
      </c>
      <c r="EM34">
        <v>0</v>
      </c>
      <c r="EN34">
        <v>0</v>
      </c>
      <c r="EO34">
        <v>0</v>
      </c>
      <c r="EP34">
        <v>9</v>
      </c>
      <c r="EQ34">
        <v>0</v>
      </c>
      <c r="ER34">
        <v>0</v>
      </c>
      <c r="ES34" s="11">
        <v>0</v>
      </c>
      <c r="ET34">
        <v>0</v>
      </c>
      <c r="EU34">
        <v>0</v>
      </c>
      <c r="EV34">
        <v>2</v>
      </c>
      <c r="EW34">
        <v>4</v>
      </c>
      <c r="EX34">
        <v>5</v>
      </c>
    </row>
    <row r="35" spans="1:154" x14ac:dyDescent="0.35">
      <c r="A35" s="1" t="s">
        <v>0</v>
      </c>
      <c r="B35" s="1" t="s">
        <v>195</v>
      </c>
      <c r="C35" s="1" t="s">
        <v>258</v>
      </c>
      <c r="D35" s="1" t="s">
        <v>210</v>
      </c>
      <c r="E35" s="1" t="s">
        <v>211</v>
      </c>
      <c r="F35" s="1" t="s">
        <v>278</v>
      </c>
      <c r="G35" s="25">
        <v>2762228</v>
      </c>
      <c r="H35" s="27">
        <f t="shared" si="3"/>
        <v>29</v>
      </c>
      <c r="I35" s="27">
        <f t="shared" si="4"/>
        <v>1.0498771281733442E-5</v>
      </c>
      <c r="J35" s="27">
        <f t="shared" si="5"/>
        <v>11</v>
      </c>
      <c r="K35" s="27">
        <v>0</v>
      </c>
      <c r="L35">
        <v>0</v>
      </c>
      <c r="M35">
        <v>0</v>
      </c>
      <c r="N35">
        <v>0</v>
      </c>
      <c r="O35">
        <v>5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2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2</v>
      </c>
      <c r="AG35">
        <v>0</v>
      </c>
      <c r="AH35">
        <v>0</v>
      </c>
      <c r="AI35">
        <v>0</v>
      </c>
      <c r="AJ35">
        <v>1</v>
      </c>
      <c r="AK35">
        <v>0</v>
      </c>
      <c r="AL35">
        <v>0</v>
      </c>
      <c r="AM35">
        <v>0</v>
      </c>
      <c r="AN35">
        <v>0</v>
      </c>
      <c r="AO35">
        <v>3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2</v>
      </c>
      <c r="AX35">
        <v>0</v>
      </c>
      <c r="AY35">
        <v>0</v>
      </c>
      <c r="AZ35">
        <v>0</v>
      </c>
      <c r="BA35">
        <v>0</v>
      </c>
      <c r="BB35">
        <v>1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 s="25">
        <v>1</v>
      </c>
      <c r="BM35" s="25">
        <v>0</v>
      </c>
      <c r="BN35" s="25">
        <v>0</v>
      </c>
      <c r="BO35" s="25">
        <v>0</v>
      </c>
      <c r="BP35" s="25">
        <v>0</v>
      </c>
      <c r="BQ35" s="25">
        <v>0</v>
      </c>
      <c r="BR35" s="25">
        <v>0</v>
      </c>
      <c r="BS35" s="25">
        <v>0</v>
      </c>
      <c r="BT35" s="25">
        <v>0</v>
      </c>
      <c r="BU35" s="25">
        <v>0</v>
      </c>
      <c r="BV35" s="25">
        <v>0</v>
      </c>
      <c r="BW35" s="25">
        <v>0</v>
      </c>
      <c r="BX35" s="25">
        <v>0</v>
      </c>
      <c r="BY35" s="25">
        <v>0</v>
      </c>
      <c r="BZ35" s="25">
        <v>0</v>
      </c>
      <c r="CA35" s="25">
        <v>0</v>
      </c>
      <c r="CB35" s="25">
        <v>1</v>
      </c>
      <c r="CC35" s="25">
        <v>0</v>
      </c>
      <c r="CD35" s="25">
        <v>0</v>
      </c>
      <c r="CE35" s="25">
        <v>3</v>
      </c>
      <c r="CF35" s="25">
        <v>0</v>
      </c>
      <c r="CG35" s="25">
        <v>0</v>
      </c>
      <c r="CH35" s="25">
        <v>0</v>
      </c>
      <c r="CI35" s="25">
        <v>0</v>
      </c>
      <c r="CJ35" s="25">
        <v>0</v>
      </c>
      <c r="CK35" s="25">
        <v>0</v>
      </c>
      <c r="CL35" s="25">
        <v>0</v>
      </c>
      <c r="CM35" s="25">
        <v>0</v>
      </c>
      <c r="CN35" s="2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8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 s="11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 s="11">
        <v>0</v>
      </c>
      <c r="ET35">
        <v>0</v>
      </c>
      <c r="EU35">
        <v>0</v>
      </c>
      <c r="EV35">
        <v>0</v>
      </c>
      <c r="EW35">
        <v>0</v>
      </c>
      <c r="EX35">
        <v>0</v>
      </c>
    </row>
    <row r="36" spans="1:154" hidden="1" x14ac:dyDescent="0.35">
      <c r="A36" s="1" t="s">
        <v>0</v>
      </c>
      <c r="B36" s="1" t="s">
        <v>218</v>
      </c>
      <c r="C36" s="1" t="s">
        <v>246</v>
      </c>
      <c r="D36" s="1" t="s">
        <v>202</v>
      </c>
      <c r="E36" s="1">
        <v>200</v>
      </c>
      <c r="F36" s="1" t="s">
        <v>203</v>
      </c>
      <c r="G36" s="25">
        <v>371163</v>
      </c>
      <c r="H36" s="27">
        <f t="shared" si="3"/>
        <v>1033</v>
      </c>
      <c r="I36" s="27">
        <f t="shared" si="4"/>
        <v>2.7831437939665324E-3</v>
      </c>
      <c r="J36" s="27">
        <f t="shared" si="5"/>
        <v>56</v>
      </c>
      <c r="K36" s="27">
        <v>2</v>
      </c>
      <c r="L36" s="27">
        <v>48</v>
      </c>
      <c r="M36">
        <v>0</v>
      </c>
      <c r="N36">
        <v>0</v>
      </c>
      <c r="O36">
        <v>0</v>
      </c>
      <c r="P36">
        <v>2</v>
      </c>
      <c r="Q36">
        <v>2</v>
      </c>
      <c r="R36">
        <v>1</v>
      </c>
      <c r="S36">
        <v>0</v>
      </c>
      <c r="T36">
        <v>0</v>
      </c>
      <c r="U36">
        <v>0</v>
      </c>
      <c r="V36">
        <v>187</v>
      </c>
      <c r="W36">
        <v>1</v>
      </c>
      <c r="X36">
        <v>1</v>
      </c>
      <c r="Y36">
        <v>0</v>
      </c>
      <c r="Z36">
        <v>0</v>
      </c>
      <c r="AA36">
        <v>0</v>
      </c>
      <c r="AB36">
        <v>0</v>
      </c>
      <c r="AC36">
        <v>0</v>
      </c>
      <c r="AD36">
        <v>91</v>
      </c>
      <c r="AE36">
        <v>0</v>
      </c>
      <c r="AF36">
        <v>8</v>
      </c>
      <c r="AG36">
        <v>2</v>
      </c>
      <c r="AH36">
        <v>27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1</v>
      </c>
      <c r="AX36">
        <v>1</v>
      </c>
      <c r="AY36">
        <v>0</v>
      </c>
      <c r="AZ36">
        <v>0</v>
      </c>
      <c r="BA36">
        <v>0</v>
      </c>
      <c r="BB36">
        <v>91</v>
      </c>
      <c r="BC36">
        <v>0</v>
      </c>
      <c r="BD36">
        <v>3</v>
      </c>
      <c r="BE36">
        <v>9</v>
      </c>
      <c r="BF36">
        <v>0</v>
      </c>
      <c r="BG36">
        <v>0</v>
      </c>
      <c r="BH36">
        <v>0</v>
      </c>
      <c r="BI36">
        <v>1</v>
      </c>
      <c r="BJ36">
        <v>0</v>
      </c>
      <c r="BK36">
        <v>0</v>
      </c>
      <c r="BL36" s="25">
        <v>32</v>
      </c>
      <c r="BM36" s="25">
        <v>0</v>
      </c>
      <c r="BN36" s="25">
        <v>1</v>
      </c>
      <c r="BO36" s="25">
        <v>9</v>
      </c>
      <c r="BP36" s="25">
        <v>13</v>
      </c>
      <c r="BQ36" s="25">
        <v>7</v>
      </c>
      <c r="BR36" s="25">
        <v>1</v>
      </c>
      <c r="BS36" s="25">
        <v>2</v>
      </c>
      <c r="BT36" s="25">
        <v>12</v>
      </c>
      <c r="BU36" s="25">
        <v>15</v>
      </c>
      <c r="BV36" s="25">
        <v>6</v>
      </c>
      <c r="BW36" s="25">
        <v>6</v>
      </c>
      <c r="BX36" s="25">
        <v>0</v>
      </c>
      <c r="BY36" s="25">
        <v>0</v>
      </c>
      <c r="BZ36" s="25">
        <v>0</v>
      </c>
      <c r="CA36" s="25">
        <v>0</v>
      </c>
      <c r="CB36" s="25">
        <v>0</v>
      </c>
      <c r="CC36" s="25">
        <v>0</v>
      </c>
      <c r="CD36" s="25">
        <v>0</v>
      </c>
      <c r="CE36" s="25">
        <v>0</v>
      </c>
      <c r="CF36" s="25">
        <v>0</v>
      </c>
      <c r="CG36" s="25">
        <v>0</v>
      </c>
      <c r="CH36" s="25">
        <v>0</v>
      </c>
      <c r="CI36" s="25">
        <v>0</v>
      </c>
      <c r="CJ36" s="25">
        <v>0</v>
      </c>
      <c r="CK36" s="25">
        <v>0</v>
      </c>
      <c r="CL36" s="25">
        <v>0</v>
      </c>
      <c r="CM36" s="25">
        <v>0</v>
      </c>
      <c r="CN36" s="25">
        <v>0</v>
      </c>
      <c r="CO36">
        <v>1</v>
      </c>
      <c r="CP36">
        <v>0</v>
      </c>
      <c r="CQ36">
        <v>2</v>
      </c>
      <c r="CR36">
        <v>0</v>
      </c>
      <c r="CS36">
        <v>1</v>
      </c>
      <c r="CT36">
        <v>85</v>
      </c>
      <c r="CU36">
        <v>0</v>
      </c>
      <c r="CV36">
        <v>0</v>
      </c>
      <c r="CW36">
        <v>0</v>
      </c>
      <c r="CX36">
        <v>111</v>
      </c>
      <c r="CY36">
        <v>9</v>
      </c>
      <c r="CZ36">
        <v>0</v>
      </c>
      <c r="DA36">
        <v>0</v>
      </c>
      <c r="DB36">
        <v>13</v>
      </c>
      <c r="DC36">
        <v>65</v>
      </c>
      <c r="DD36">
        <v>50</v>
      </c>
      <c r="DE36">
        <v>0</v>
      </c>
      <c r="DF36">
        <v>8</v>
      </c>
      <c r="DG36">
        <v>0</v>
      </c>
      <c r="DH36">
        <v>0</v>
      </c>
      <c r="DI36">
        <v>0</v>
      </c>
      <c r="DJ36">
        <v>0</v>
      </c>
      <c r="DK36">
        <v>18</v>
      </c>
      <c r="DL36">
        <v>0</v>
      </c>
      <c r="DM36">
        <v>0</v>
      </c>
      <c r="DN36">
        <v>15</v>
      </c>
      <c r="DO36">
        <v>13</v>
      </c>
      <c r="DP36">
        <v>0</v>
      </c>
      <c r="DQ36">
        <v>0</v>
      </c>
      <c r="DR36">
        <v>0</v>
      </c>
      <c r="DS36">
        <v>0</v>
      </c>
      <c r="DT36">
        <v>1</v>
      </c>
      <c r="DU36">
        <v>0</v>
      </c>
      <c r="DV36">
        <v>0</v>
      </c>
      <c r="DW36">
        <v>0</v>
      </c>
      <c r="DX36">
        <v>1</v>
      </c>
      <c r="DY36">
        <v>21</v>
      </c>
      <c r="DZ36">
        <v>1</v>
      </c>
      <c r="EA36">
        <v>5</v>
      </c>
      <c r="EB36">
        <v>1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1</v>
      </c>
      <c r="EK36">
        <v>1</v>
      </c>
      <c r="EL36" s="11">
        <v>0</v>
      </c>
      <c r="EM36">
        <v>0</v>
      </c>
      <c r="EN36">
        <v>0</v>
      </c>
      <c r="EO36">
        <v>0</v>
      </c>
      <c r="EP36">
        <v>7</v>
      </c>
      <c r="EQ36">
        <v>0</v>
      </c>
      <c r="ER36">
        <v>1</v>
      </c>
      <c r="ES36" s="11">
        <v>1</v>
      </c>
      <c r="ET36">
        <v>0</v>
      </c>
      <c r="EU36">
        <v>1</v>
      </c>
      <c r="EV36">
        <v>4</v>
      </c>
      <c r="EW36">
        <v>6</v>
      </c>
      <c r="EX36">
        <v>8</v>
      </c>
    </row>
    <row r="37" spans="1:154" x14ac:dyDescent="0.35">
      <c r="A37" s="1" t="s">
        <v>0</v>
      </c>
      <c r="B37" s="1" t="s">
        <v>195</v>
      </c>
      <c r="C37" s="1" t="s">
        <v>259</v>
      </c>
      <c r="D37" s="1" t="s">
        <v>210</v>
      </c>
      <c r="E37" s="1">
        <v>200</v>
      </c>
      <c r="F37" s="1" t="s">
        <v>280</v>
      </c>
      <c r="G37" s="25">
        <v>2042718</v>
      </c>
      <c r="H37" s="27">
        <f t="shared" si="3"/>
        <v>25</v>
      </c>
      <c r="I37" s="27">
        <f t="shared" si="4"/>
        <v>1.2238595831632168E-5</v>
      </c>
      <c r="J37" s="27">
        <f t="shared" si="5"/>
        <v>9</v>
      </c>
      <c r="K37" s="2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2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1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1</v>
      </c>
      <c r="AX37">
        <v>0</v>
      </c>
      <c r="AY37">
        <v>0</v>
      </c>
      <c r="AZ37">
        <v>0</v>
      </c>
      <c r="BA37">
        <v>0</v>
      </c>
      <c r="BB37">
        <v>6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1</v>
      </c>
      <c r="BI37">
        <v>0</v>
      </c>
      <c r="BJ37">
        <v>0</v>
      </c>
      <c r="BK37" s="25">
        <v>0</v>
      </c>
      <c r="BL37" s="25">
        <v>1</v>
      </c>
      <c r="BM37" s="25">
        <v>0</v>
      </c>
      <c r="BN37" s="25">
        <v>0</v>
      </c>
      <c r="BO37" s="25">
        <v>0</v>
      </c>
      <c r="BP37" s="25">
        <v>0</v>
      </c>
      <c r="BQ37" s="25">
        <v>0</v>
      </c>
      <c r="BR37" s="25">
        <v>0</v>
      </c>
      <c r="BS37" s="25">
        <v>0</v>
      </c>
      <c r="BT37" s="25">
        <v>0</v>
      </c>
      <c r="BU37" s="25">
        <v>0</v>
      </c>
      <c r="BV37" s="25">
        <v>0</v>
      </c>
      <c r="BW37" s="25">
        <v>0</v>
      </c>
      <c r="BX37" s="25">
        <v>0</v>
      </c>
      <c r="BY37" s="25">
        <v>0</v>
      </c>
      <c r="BZ37" s="25">
        <v>0</v>
      </c>
      <c r="CA37" s="25">
        <v>0</v>
      </c>
      <c r="CB37" s="25">
        <v>0</v>
      </c>
      <c r="CC37" s="25">
        <v>0</v>
      </c>
      <c r="CD37" s="25">
        <v>0</v>
      </c>
      <c r="CE37" s="25">
        <v>0</v>
      </c>
      <c r="CF37" s="25">
        <v>1</v>
      </c>
      <c r="CG37" s="25">
        <v>0</v>
      </c>
      <c r="CH37" s="25">
        <v>0</v>
      </c>
      <c r="CI37" s="25">
        <v>0</v>
      </c>
      <c r="CJ37" s="25">
        <v>0</v>
      </c>
      <c r="CK37" s="25">
        <v>0</v>
      </c>
      <c r="CL37" s="25">
        <v>0</v>
      </c>
      <c r="CM37" s="25">
        <v>0</v>
      </c>
      <c r="CN37" s="25">
        <v>0</v>
      </c>
      <c r="CO37" s="25">
        <v>0</v>
      </c>
      <c r="CP37">
        <v>0</v>
      </c>
      <c r="CQ37">
        <v>0</v>
      </c>
      <c r="CR37">
        <v>0</v>
      </c>
      <c r="CS37">
        <v>0</v>
      </c>
      <c r="CT37">
        <v>2</v>
      </c>
      <c r="CU37">
        <v>0</v>
      </c>
      <c r="CV37">
        <v>0</v>
      </c>
      <c r="CW37">
        <v>0</v>
      </c>
      <c r="CX37">
        <v>0</v>
      </c>
      <c r="CY37">
        <v>4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 s="11">
        <v>0</v>
      </c>
      <c r="EM37">
        <v>0</v>
      </c>
      <c r="EN37">
        <v>0</v>
      </c>
      <c r="EO37">
        <v>0</v>
      </c>
      <c r="EP37" s="25">
        <v>0</v>
      </c>
      <c r="EQ37" s="25">
        <v>0</v>
      </c>
      <c r="ER37" s="25">
        <v>0</v>
      </c>
      <c r="ES37" s="11">
        <v>0</v>
      </c>
      <c r="ET37">
        <v>0</v>
      </c>
      <c r="EU37">
        <v>0</v>
      </c>
      <c r="EV37">
        <v>6</v>
      </c>
      <c r="EW37">
        <v>0</v>
      </c>
      <c r="EX37">
        <v>0</v>
      </c>
    </row>
    <row r="38" spans="1:154" x14ac:dyDescent="0.35">
      <c r="A38" s="1" t="s">
        <v>0</v>
      </c>
      <c r="B38" s="1" t="s">
        <v>196</v>
      </c>
      <c r="C38" s="1" t="s">
        <v>260</v>
      </c>
      <c r="D38" s="1" t="s">
        <v>210</v>
      </c>
      <c r="E38" s="1" t="s">
        <v>211</v>
      </c>
      <c r="F38" s="1" t="s">
        <v>278</v>
      </c>
      <c r="G38" s="25">
        <v>2765987</v>
      </c>
      <c r="H38" s="27">
        <f t="shared" si="3"/>
        <v>38</v>
      </c>
      <c r="I38" s="27">
        <f t="shared" si="4"/>
        <v>1.3738314749852403E-5</v>
      </c>
      <c r="J38" s="27">
        <f t="shared" si="5"/>
        <v>11</v>
      </c>
      <c r="K38" s="27">
        <v>0</v>
      </c>
      <c r="L38">
        <v>0</v>
      </c>
      <c r="M38">
        <v>0</v>
      </c>
      <c r="N38">
        <v>0</v>
      </c>
      <c r="O38">
        <v>1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1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5</v>
      </c>
      <c r="AG38">
        <v>1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1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 s="25">
        <v>0</v>
      </c>
      <c r="BM38" s="25">
        <v>0</v>
      </c>
      <c r="BN38" s="25">
        <v>0</v>
      </c>
      <c r="BO38" s="25">
        <v>0</v>
      </c>
      <c r="BP38" s="25">
        <v>0</v>
      </c>
      <c r="BQ38" s="25">
        <v>0</v>
      </c>
      <c r="BR38" s="25">
        <v>0</v>
      </c>
      <c r="BS38" s="25">
        <v>0</v>
      </c>
      <c r="BT38" s="25">
        <v>0</v>
      </c>
      <c r="BU38" s="25">
        <v>0</v>
      </c>
      <c r="BV38" s="25">
        <v>0</v>
      </c>
      <c r="BW38" s="25">
        <v>0</v>
      </c>
      <c r="BX38" s="25">
        <v>0</v>
      </c>
      <c r="BY38" s="25">
        <v>0</v>
      </c>
      <c r="BZ38" s="25">
        <v>1</v>
      </c>
      <c r="CA38" s="25">
        <v>0</v>
      </c>
      <c r="CB38" s="25">
        <v>0</v>
      </c>
      <c r="CC38" s="25">
        <v>0</v>
      </c>
      <c r="CD38" s="25">
        <v>0</v>
      </c>
      <c r="CE38" s="25">
        <v>14</v>
      </c>
      <c r="CF38" s="25">
        <v>0</v>
      </c>
      <c r="CG38" s="25">
        <v>0</v>
      </c>
      <c r="CH38" s="25">
        <v>0</v>
      </c>
      <c r="CI38" s="25">
        <v>0</v>
      </c>
      <c r="CJ38" s="25">
        <v>0</v>
      </c>
      <c r="CK38" s="25">
        <v>0</v>
      </c>
      <c r="CL38" s="25">
        <v>0</v>
      </c>
      <c r="CM38" s="25">
        <v>0</v>
      </c>
      <c r="CN38" s="25">
        <v>0</v>
      </c>
      <c r="CO38">
        <v>1</v>
      </c>
      <c r="CP38">
        <v>0</v>
      </c>
      <c r="CQ38">
        <v>0</v>
      </c>
      <c r="CR38">
        <v>0</v>
      </c>
      <c r="CS38">
        <v>0</v>
      </c>
      <c r="CT38">
        <v>11</v>
      </c>
      <c r="CU38">
        <v>0</v>
      </c>
      <c r="CV38">
        <v>0</v>
      </c>
      <c r="CW38">
        <v>0</v>
      </c>
      <c r="CX38">
        <v>0</v>
      </c>
      <c r="CY38">
        <v>1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 s="11">
        <v>0</v>
      </c>
      <c r="EM38">
        <v>0</v>
      </c>
      <c r="EN38">
        <v>0</v>
      </c>
      <c r="EO38">
        <v>0</v>
      </c>
      <c r="EP38">
        <v>1</v>
      </c>
      <c r="EQ38">
        <v>0</v>
      </c>
      <c r="ER38">
        <v>0</v>
      </c>
      <c r="ES38" s="11">
        <v>0</v>
      </c>
      <c r="ET38">
        <v>0</v>
      </c>
      <c r="EU38">
        <v>0</v>
      </c>
      <c r="EV38">
        <v>0</v>
      </c>
      <c r="EW38">
        <v>0</v>
      </c>
      <c r="EX38">
        <v>0</v>
      </c>
    </row>
    <row r="39" spans="1:154" x14ac:dyDescent="0.35">
      <c r="A39" s="1" t="s">
        <v>0</v>
      </c>
      <c r="B39" s="1" t="s">
        <v>196</v>
      </c>
      <c r="C39" s="1" t="s">
        <v>261</v>
      </c>
      <c r="D39" s="1" t="s">
        <v>210</v>
      </c>
      <c r="E39" s="1">
        <v>300</v>
      </c>
      <c r="F39" s="1" t="s">
        <v>279</v>
      </c>
      <c r="G39" s="25">
        <v>2392047</v>
      </c>
      <c r="H39" s="27">
        <f t="shared" si="3"/>
        <v>167</v>
      </c>
      <c r="I39" s="27">
        <f t="shared" si="4"/>
        <v>6.9814681734932469E-5</v>
      </c>
      <c r="J39" s="27">
        <f t="shared" si="5"/>
        <v>11</v>
      </c>
      <c r="K39" s="27">
        <v>0</v>
      </c>
      <c r="L39">
        <v>0</v>
      </c>
      <c r="M39">
        <v>0</v>
      </c>
      <c r="N39">
        <v>0</v>
      </c>
      <c r="O39">
        <v>2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4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1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63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 s="25">
        <v>0</v>
      </c>
      <c r="BL39" s="25">
        <v>0</v>
      </c>
      <c r="BM39" s="25">
        <v>0</v>
      </c>
      <c r="BN39" s="25">
        <v>0</v>
      </c>
      <c r="BO39" s="25">
        <v>0</v>
      </c>
      <c r="BP39" s="25">
        <v>0</v>
      </c>
      <c r="BQ39" s="25">
        <v>0</v>
      </c>
      <c r="BR39" s="25">
        <v>0</v>
      </c>
      <c r="BS39" s="25">
        <v>0</v>
      </c>
      <c r="BT39" s="25">
        <v>0</v>
      </c>
      <c r="BU39" s="25">
        <v>0</v>
      </c>
      <c r="BV39" s="25">
        <v>0</v>
      </c>
      <c r="BW39" s="25">
        <v>0</v>
      </c>
      <c r="BX39" s="25">
        <v>0</v>
      </c>
      <c r="BY39" s="25">
        <v>0</v>
      </c>
      <c r="BZ39" s="25">
        <v>0</v>
      </c>
      <c r="CA39" s="25">
        <v>0</v>
      </c>
      <c r="CB39" s="25">
        <v>0</v>
      </c>
      <c r="CC39" s="25">
        <v>0</v>
      </c>
      <c r="CD39" s="25">
        <v>0</v>
      </c>
      <c r="CE39" s="25">
        <v>0</v>
      </c>
      <c r="CF39" s="25">
        <v>0</v>
      </c>
      <c r="CG39" s="25">
        <v>0</v>
      </c>
      <c r="CH39" s="25">
        <v>1</v>
      </c>
      <c r="CI39" s="25">
        <v>2</v>
      </c>
      <c r="CJ39" s="25">
        <v>0</v>
      </c>
      <c r="CK39" s="25">
        <v>0</v>
      </c>
      <c r="CL39" s="25">
        <v>0</v>
      </c>
      <c r="CM39" s="25">
        <v>0</v>
      </c>
      <c r="CN39" s="25">
        <v>0</v>
      </c>
      <c r="CO39" s="25">
        <v>0</v>
      </c>
      <c r="CP39">
        <v>0</v>
      </c>
      <c r="CQ39">
        <v>1</v>
      </c>
      <c r="CR39">
        <v>0</v>
      </c>
      <c r="CS39">
        <v>0</v>
      </c>
      <c r="CT39">
        <v>9</v>
      </c>
      <c r="CU39">
        <v>0</v>
      </c>
      <c r="CV39">
        <v>0</v>
      </c>
      <c r="CW39">
        <v>0</v>
      </c>
      <c r="CX39">
        <v>0</v>
      </c>
      <c r="CY39">
        <v>82</v>
      </c>
      <c r="CZ39">
        <v>0</v>
      </c>
      <c r="DA39">
        <v>0</v>
      </c>
      <c r="DB39">
        <v>0</v>
      </c>
      <c r="DC39">
        <v>0</v>
      </c>
      <c r="DD39">
        <v>1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1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 s="11">
        <v>0</v>
      </c>
      <c r="EM39">
        <v>0</v>
      </c>
      <c r="EN39">
        <v>0</v>
      </c>
      <c r="EO39">
        <v>0</v>
      </c>
      <c r="EP39" s="25">
        <v>0</v>
      </c>
      <c r="EQ39" s="25">
        <v>0</v>
      </c>
      <c r="ER39" s="25">
        <v>0</v>
      </c>
      <c r="ES39" s="11">
        <v>0</v>
      </c>
      <c r="ET39">
        <v>0</v>
      </c>
      <c r="EU39">
        <v>0</v>
      </c>
      <c r="EV39">
        <v>0</v>
      </c>
      <c r="EW39">
        <v>0</v>
      </c>
      <c r="EX39">
        <v>0</v>
      </c>
    </row>
    <row r="40" spans="1:154" hidden="1" x14ac:dyDescent="0.35">
      <c r="A40" s="1" t="s">
        <v>1</v>
      </c>
      <c r="B40" s="1" t="s">
        <v>197</v>
      </c>
      <c r="C40" s="1" t="s">
        <v>223</v>
      </c>
      <c r="D40" s="1" t="s">
        <v>202</v>
      </c>
      <c r="E40" s="1" t="s">
        <v>205</v>
      </c>
      <c r="F40" s="1" t="s">
        <v>206</v>
      </c>
      <c r="G40" s="29">
        <v>76894</v>
      </c>
      <c r="H40" s="27">
        <f t="shared" si="3"/>
        <v>986</v>
      </c>
      <c r="I40" s="27">
        <f t="shared" si="4"/>
        <v>1.2822847036179676E-2</v>
      </c>
      <c r="J40" s="27">
        <f t="shared" si="5"/>
        <v>37</v>
      </c>
      <c r="K40" s="27">
        <v>1</v>
      </c>
      <c r="L40">
        <v>0</v>
      </c>
      <c r="M40">
        <v>0</v>
      </c>
      <c r="N40">
        <v>0</v>
      </c>
      <c r="O40">
        <v>0</v>
      </c>
      <c r="P40">
        <v>0</v>
      </c>
      <c r="Q40">
        <v>105</v>
      </c>
      <c r="R40">
        <v>0</v>
      </c>
      <c r="S40">
        <v>14</v>
      </c>
      <c r="T40">
        <v>9</v>
      </c>
      <c r="U40">
        <v>0</v>
      </c>
      <c r="V40">
        <v>2</v>
      </c>
      <c r="W40">
        <v>80</v>
      </c>
      <c r="X40">
        <v>0</v>
      </c>
      <c r="Y40">
        <v>0</v>
      </c>
      <c r="Z40">
        <v>95</v>
      </c>
      <c r="AA40">
        <v>120</v>
      </c>
      <c r="AB40">
        <v>0</v>
      </c>
      <c r="AC40">
        <v>0</v>
      </c>
      <c r="AD40">
        <v>0</v>
      </c>
      <c r="AE40">
        <v>0</v>
      </c>
      <c r="AF40">
        <v>8</v>
      </c>
      <c r="AG40">
        <v>0</v>
      </c>
      <c r="AH40">
        <v>0</v>
      </c>
      <c r="AI40">
        <v>0</v>
      </c>
      <c r="AJ40">
        <v>2</v>
      </c>
      <c r="AK40">
        <v>0</v>
      </c>
      <c r="AL40">
        <v>0</v>
      </c>
      <c r="AM40">
        <v>0</v>
      </c>
      <c r="AN40">
        <v>0</v>
      </c>
      <c r="AO40">
        <v>3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9</v>
      </c>
      <c r="AV40">
        <v>3</v>
      </c>
      <c r="AW40">
        <v>0</v>
      </c>
      <c r="AX40">
        <v>0</v>
      </c>
      <c r="AY40">
        <v>0</v>
      </c>
      <c r="AZ40">
        <v>0</v>
      </c>
      <c r="BA40">
        <v>1</v>
      </c>
      <c r="BB40">
        <v>35</v>
      </c>
      <c r="BC40">
        <v>0</v>
      </c>
      <c r="BD40">
        <v>0</v>
      </c>
      <c r="BE40">
        <v>0</v>
      </c>
      <c r="BF40">
        <v>0</v>
      </c>
      <c r="BG40">
        <v>1</v>
      </c>
      <c r="BH40">
        <v>0</v>
      </c>
      <c r="BI40">
        <v>0</v>
      </c>
      <c r="BJ40">
        <v>0</v>
      </c>
      <c r="BK40">
        <v>27</v>
      </c>
      <c r="BL40" s="25">
        <v>0</v>
      </c>
      <c r="BM40" s="25">
        <v>0</v>
      </c>
      <c r="BN40" s="25">
        <v>0</v>
      </c>
      <c r="BO40" s="25">
        <v>0</v>
      </c>
      <c r="BP40" s="25">
        <v>0</v>
      </c>
      <c r="BQ40" s="25">
        <v>0</v>
      </c>
      <c r="BR40" s="25">
        <v>0</v>
      </c>
      <c r="BS40" s="25">
        <v>0</v>
      </c>
      <c r="BT40" s="25">
        <v>0</v>
      </c>
      <c r="BU40" s="25">
        <v>0</v>
      </c>
      <c r="BV40" s="25">
        <v>0</v>
      </c>
      <c r="BW40" s="25">
        <v>0</v>
      </c>
      <c r="BX40" s="25">
        <v>0</v>
      </c>
      <c r="BY40" s="25">
        <v>0</v>
      </c>
      <c r="BZ40" s="25">
        <v>0</v>
      </c>
      <c r="CA40" s="25">
        <v>0</v>
      </c>
      <c r="CB40" s="25">
        <v>0</v>
      </c>
      <c r="CC40" s="25">
        <v>3</v>
      </c>
      <c r="CD40" s="25">
        <v>0</v>
      </c>
      <c r="CE40" s="25">
        <v>0</v>
      </c>
      <c r="CF40" s="25">
        <v>0</v>
      </c>
      <c r="CG40" s="25">
        <v>0</v>
      </c>
      <c r="CH40" s="25">
        <v>0</v>
      </c>
      <c r="CI40" s="25">
        <v>0</v>
      </c>
      <c r="CJ40" s="25">
        <v>0</v>
      </c>
      <c r="CK40" s="25">
        <v>0</v>
      </c>
      <c r="CL40" s="25">
        <v>0</v>
      </c>
      <c r="CM40" s="25">
        <v>0</v>
      </c>
      <c r="CN40" s="25">
        <v>0</v>
      </c>
      <c r="CO40">
        <v>1</v>
      </c>
      <c r="CP40">
        <v>0</v>
      </c>
      <c r="CQ40">
        <v>0</v>
      </c>
      <c r="CR40">
        <v>0</v>
      </c>
      <c r="CS40">
        <v>0</v>
      </c>
      <c r="CT40">
        <v>263</v>
      </c>
      <c r="CU40">
        <v>0</v>
      </c>
      <c r="CV40">
        <v>1</v>
      </c>
      <c r="CW40">
        <v>45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13</v>
      </c>
      <c r="DE40">
        <v>7</v>
      </c>
      <c r="DF40">
        <v>29</v>
      </c>
      <c r="DG40">
        <v>0</v>
      </c>
      <c r="DH40">
        <v>0</v>
      </c>
      <c r="DI40">
        <v>3</v>
      </c>
      <c r="DJ40">
        <v>0</v>
      </c>
      <c r="DK40">
        <v>22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1</v>
      </c>
      <c r="DR40">
        <v>0</v>
      </c>
      <c r="DS40">
        <v>3</v>
      </c>
      <c r="DT40">
        <v>0</v>
      </c>
      <c r="DU40">
        <v>0</v>
      </c>
      <c r="DV40">
        <v>0</v>
      </c>
      <c r="DW40">
        <v>6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30</v>
      </c>
      <c r="ED40">
        <v>0</v>
      </c>
      <c r="EE40">
        <v>0</v>
      </c>
      <c r="EF40">
        <v>0</v>
      </c>
      <c r="EG40">
        <v>2</v>
      </c>
      <c r="EH40">
        <v>0</v>
      </c>
      <c r="EI40">
        <v>0</v>
      </c>
      <c r="EJ40">
        <v>0</v>
      </c>
      <c r="EK40">
        <v>0</v>
      </c>
      <c r="EL40" s="11">
        <v>0</v>
      </c>
      <c r="EM40">
        <v>4</v>
      </c>
      <c r="EN40">
        <v>0</v>
      </c>
      <c r="EO40">
        <v>0</v>
      </c>
      <c r="EP40">
        <v>1</v>
      </c>
      <c r="EQ40">
        <v>14</v>
      </c>
      <c r="ER40">
        <v>0</v>
      </c>
      <c r="ES40" s="11">
        <v>0</v>
      </c>
      <c r="ET40">
        <v>0</v>
      </c>
      <c r="EU40">
        <v>0</v>
      </c>
      <c r="EV40">
        <v>0</v>
      </c>
      <c r="EW40">
        <v>16</v>
      </c>
      <c r="EX40">
        <v>7</v>
      </c>
    </row>
    <row r="41" spans="1:154" hidden="1" x14ac:dyDescent="0.35">
      <c r="A41" s="1" t="s">
        <v>1</v>
      </c>
      <c r="B41" s="1" t="s">
        <v>197</v>
      </c>
      <c r="C41" s="1" t="s">
        <v>224</v>
      </c>
      <c r="D41" s="1" t="s">
        <v>202</v>
      </c>
      <c r="E41" s="1" t="s">
        <v>205</v>
      </c>
      <c r="F41" s="1" t="s">
        <v>206</v>
      </c>
      <c r="G41" s="29">
        <v>1530601</v>
      </c>
      <c r="H41" s="27">
        <f t="shared" si="3"/>
        <v>269</v>
      </c>
      <c r="I41" s="27">
        <f t="shared" si="4"/>
        <v>1.7574795782833018E-4</v>
      </c>
      <c r="J41" s="27">
        <f t="shared" si="5"/>
        <v>22</v>
      </c>
      <c r="K41" s="27">
        <v>1</v>
      </c>
      <c r="L41">
        <v>0</v>
      </c>
      <c r="M41">
        <v>0</v>
      </c>
      <c r="N41">
        <v>0</v>
      </c>
      <c r="O41">
        <v>0</v>
      </c>
      <c r="P41">
        <v>0</v>
      </c>
      <c r="Q41">
        <v>34</v>
      </c>
      <c r="R41">
        <v>0</v>
      </c>
      <c r="S41">
        <v>0</v>
      </c>
      <c r="T41">
        <v>5</v>
      </c>
      <c r="U41">
        <v>0</v>
      </c>
      <c r="V41">
        <v>14</v>
      </c>
      <c r="W41">
        <v>20</v>
      </c>
      <c r="X41">
        <v>0</v>
      </c>
      <c r="Y41">
        <v>0</v>
      </c>
      <c r="Z41">
        <v>26</v>
      </c>
      <c r="AA41">
        <v>63</v>
      </c>
      <c r="AB41">
        <v>0</v>
      </c>
      <c r="AC41">
        <v>0</v>
      </c>
      <c r="AD41">
        <v>0</v>
      </c>
      <c r="AE41">
        <v>0</v>
      </c>
      <c r="AF41">
        <v>2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1</v>
      </c>
      <c r="AS41">
        <v>1</v>
      </c>
      <c r="AT41">
        <v>0</v>
      </c>
      <c r="AU41">
        <v>3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11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4</v>
      </c>
      <c r="BL41" s="25">
        <v>0</v>
      </c>
      <c r="BM41" s="25">
        <v>0</v>
      </c>
      <c r="BN41" s="25">
        <v>0</v>
      </c>
      <c r="BO41" s="25">
        <v>0</v>
      </c>
      <c r="BP41" s="25">
        <v>0</v>
      </c>
      <c r="BQ41" s="25">
        <v>0</v>
      </c>
      <c r="BR41" s="25">
        <v>0</v>
      </c>
      <c r="BS41" s="25">
        <v>0</v>
      </c>
      <c r="BT41" s="25">
        <v>0</v>
      </c>
      <c r="BU41" s="25">
        <v>0</v>
      </c>
      <c r="BV41" s="25">
        <v>0</v>
      </c>
      <c r="BW41" s="25">
        <v>0</v>
      </c>
      <c r="BX41" s="25">
        <v>0</v>
      </c>
      <c r="BY41" s="25">
        <v>0</v>
      </c>
      <c r="BZ41" s="25">
        <v>0</v>
      </c>
      <c r="CA41" s="25">
        <v>0</v>
      </c>
      <c r="CB41" s="25">
        <v>0</v>
      </c>
      <c r="CC41" s="25">
        <v>1</v>
      </c>
      <c r="CD41" s="25">
        <v>0</v>
      </c>
      <c r="CE41" s="25">
        <v>0</v>
      </c>
      <c r="CF41" s="25">
        <v>0</v>
      </c>
      <c r="CG41" s="25">
        <v>0</v>
      </c>
      <c r="CH41" s="25">
        <v>0</v>
      </c>
      <c r="CI41" s="25">
        <v>0</v>
      </c>
      <c r="CJ41" s="25">
        <v>0</v>
      </c>
      <c r="CK41" s="25">
        <v>0</v>
      </c>
      <c r="CL41" s="25">
        <v>0</v>
      </c>
      <c r="CM41" s="25">
        <v>0</v>
      </c>
      <c r="CN41" s="25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47</v>
      </c>
      <c r="CU41">
        <v>0</v>
      </c>
      <c r="CV41">
        <v>0</v>
      </c>
      <c r="CW41">
        <v>9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12</v>
      </c>
      <c r="DE41">
        <v>3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4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4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 s="1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 s="11">
        <v>0</v>
      </c>
      <c r="ET41">
        <v>0</v>
      </c>
      <c r="EU41">
        <v>0</v>
      </c>
      <c r="EV41">
        <v>0</v>
      </c>
      <c r="EW41">
        <v>2</v>
      </c>
      <c r="EX41">
        <v>2</v>
      </c>
    </row>
    <row r="42" spans="1:154" x14ac:dyDescent="0.35">
      <c r="A42" s="1" t="s">
        <v>0</v>
      </c>
      <c r="B42" s="1" t="s">
        <v>197</v>
      </c>
      <c r="C42" s="1" t="s">
        <v>262</v>
      </c>
      <c r="D42" s="1" t="s">
        <v>210</v>
      </c>
      <c r="E42" s="1" t="s">
        <v>211</v>
      </c>
      <c r="F42" s="1" t="s">
        <v>278</v>
      </c>
      <c r="G42" s="25">
        <v>2759000</v>
      </c>
      <c r="H42" s="27">
        <f t="shared" si="3"/>
        <v>25</v>
      </c>
      <c r="I42" s="27">
        <f t="shared" si="4"/>
        <v>9.061254077564335E-6</v>
      </c>
      <c r="J42" s="27">
        <f t="shared" si="5"/>
        <v>7</v>
      </c>
      <c r="K42" s="27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1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5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2</v>
      </c>
      <c r="BG42">
        <v>0</v>
      </c>
      <c r="BH42">
        <v>0</v>
      </c>
      <c r="BI42">
        <v>0</v>
      </c>
      <c r="BJ42">
        <v>0</v>
      </c>
      <c r="BK42" s="25">
        <v>0</v>
      </c>
      <c r="BL42" s="25">
        <v>0</v>
      </c>
      <c r="BM42" s="25">
        <v>0</v>
      </c>
      <c r="BN42" s="25">
        <v>0</v>
      </c>
      <c r="BO42" s="25">
        <v>0</v>
      </c>
      <c r="BP42" s="25">
        <v>0</v>
      </c>
      <c r="BQ42" s="25">
        <v>0</v>
      </c>
      <c r="BR42" s="25">
        <v>0</v>
      </c>
      <c r="BS42" s="25">
        <v>0</v>
      </c>
      <c r="BT42" s="25">
        <v>0</v>
      </c>
      <c r="BU42" s="25">
        <v>0</v>
      </c>
      <c r="BV42" s="25">
        <v>0</v>
      </c>
      <c r="BW42" s="25">
        <v>0</v>
      </c>
      <c r="BX42" s="25">
        <v>0</v>
      </c>
      <c r="BY42" s="25">
        <v>0</v>
      </c>
      <c r="BZ42" s="25">
        <v>0</v>
      </c>
      <c r="CA42" s="25">
        <v>0</v>
      </c>
      <c r="CB42" s="25">
        <v>0</v>
      </c>
      <c r="CC42" s="25">
        <v>0</v>
      </c>
      <c r="CD42" s="25">
        <v>0</v>
      </c>
      <c r="CE42" s="25">
        <v>0</v>
      </c>
      <c r="CF42" s="25">
        <v>0</v>
      </c>
      <c r="CG42" s="25">
        <v>0</v>
      </c>
      <c r="CH42" s="25">
        <v>0</v>
      </c>
      <c r="CI42" s="25">
        <v>0</v>
      </c>
      <c r="CJ42" s="25">
        <v>1</v>
      </c>
      <c r="CK42" s="25">
        <v>0</v>
      </c>
      <c r="CL42" s="25">
        <v>0</v>
      </c>
      <c r="CM42" s="25">
        <v>0</v>
      </c>
      <c r="CN42" s="25">
        <v>0</v>
      </c>
      <c r="CO42" s="25">
        <v>0</v>
      </c>
      <c r="CP42">
        <v>1</v>
      </c>
      <c r="CQ42">
        <v>0</v>
      </c>
      <c r="CR42">
        <v>0</v>
      </c>
      <c r="CS42">
        <v>0</v>
      </c>
      <c r="CT42">
        <v>10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 s="11">
        <v>0</v>
      </c>
      <c r="EM42">
        <v>0</v>
      </c>
      <c r="EN42">
        <v>0</v>
      </c>
      <c r="EO42">
        <v>0</v>
      </c>
      <c r="EP42" s="25">
        <v>5</v>
      </c>
      <c r="EQ42" s="25">
        <v>0</v>
      </c>
      <c r="ER42" s="25">
        <v>0</v>
      </c>
      <c r="ES42" s="11">
        <v>0</v>
      </c>
      <c r="ET42">
        <v>0</v>
      </c>
      <c r="EU42">
        <v>0</v>
      </c>
      <c r="EV42">
        <v>0</v>
      </c>
      <c r="EW42">
        <v>0</v>
      </c>
      <c r="EX42">
        <v>0</v>
      </c>
    </row>
    <row r="43" spans="1:154" x14ac:dyDescent="0.35">
      <c r="A43" s="1" t="s">
        <v>0</v>
      </c>
      <c r="B43" s="1" t="s">
        <v>197</v>
      </c>
      <c r="C43" s="1" t="s">
        <v>263</v>
      </c>
      <c r="D43" s="1" t="s">
        <v>210</v>
      </c>
      <c r="E43" s="10">
        <v>600</v>
      </c>
      <c r="F43" s="1" t="s">
        <v>279</v>
      </c>
      <c r="G43" s="25">
        <v>2386000</v>
      </c>
      <c r="H43" s="27">
        <f t="shared" si="3"/>
        <v>9</v>
      </c>
      <c r="I43" s="27">
        <f t="shared" si="4"/>
        <v>3.7720033528918693E-6</v>
      </c>
      <c r="J43" s="27">
        <f t="shared" si="5"/>
        <v>4</v>
      </c>
      <c r="K43" s="27">
        <v>0</v>
      </c>
      <c r="L43">
        <v>0</v>
      </c>
      <c r="M43">
        <v>0</v>
      </c>
      <c r="N43">
        <v>0</v>
      </c>
      <c r="O43">
        <v>1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 s="25">
        <v>1</v>
      </c>
      <c r="BM43" s="25">
        <v>0</v>
      </c>
      <c r="BN43" s="25">
        <v>0</v>
      </c>
      <c r="BO43" s="25">
        <v>0</v>
      </c>
      <c r="BP43" s="25">
        <v>0</v>
      </c>
      <c r="BQ43" s="25">
        <v>0</v>
      </c>
      <c r="BR43" s="25">
        <v>0</v>
      </c>
      <c r="BS43" s="25">
        <v>0</v>
      </c>
      <c r="BT43" s="25">
        <v>0</v>
      </c>
      <c r="BU43" s="25">
        <v>0</v>
      </c>
      <c r="BV43" s="25">
        <v>0</v>
      </c>
      <c r="BW43" s="25">
        <v>0</v>
      </c>
      <c r="BX43" s="25">
        <v>0</v>
      </c>
      <c r="BY43" s="25">
        <v>0</v>
      </c>
      <c r="BZ43" s="25">
        <v>0</v>
      </c>
      <c r="CA43" s="25">
        <v>0</v>
      </c>
      <c r="CB43" s="25">
        <v>0</v>
      </c>
      <c r="CC43" s="25">
        <v>0</v>
      </c>
      <c r="CD43" s="25">
        <v>0</v>
      </c>
      <c r="CE43" s="25">
        <v>0</v>
      </c>
      <c r="CF43" s="25">
        <v>0</v>
      </c>
      <c r="CG43" s="25">
        <v>0</v>
      </c>
      <c r="CH43" s="25">
        <v>0</v>
      </c>
      <c r="CI43" s="25">
        <v>0</v>
      </c>
      <c r="CJ43" s="25">
        <v>0</v>
      </c>
      <c r="CK43" s="25">
        <v>0</v>
      </c>
      <c r="CL43" s="25">
        <v>0</v>
      </c>
      <c r="CM43" s="25">
        <v>0</v>
      </c>
      <c r="CN43" s="25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5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 s="11">
        <v>0</v>
      </c>
      <c r="EM43">
        <v>0</v>
      </c>
      <c r="EN43">
        <v>0</v>
      </c>
      <c r="EO43">
        <v>0</v>
      </c>
      <c r="EP43">
        <v>2</v>
      </c>
      <c r="EQ43">
        <v>0</v>
      </c>
      <c r="ER43">
        <v>0</v>
      </c>
      <c r="ES43" s="11">
        <v>0</v>
      </c>
      <c r="ET43">
        <v>0</v>
      </c>
      <c r="EU43">
        <v>0</v>
      </c>
      <c r="EV43">
        <v>0</v>
      </c>
      <c r="EW43">
        <v>0</v>
      </c>
      <c r="EX43">
        <v>0</v>
      </c>
    </row>
    <row r="44" spans="1:154" hidden="1" x14ac:dyDescent="0.35">
      <c r="F44" s="1" t="s">
        <v>277</v>
      </c>
      <c r="G44" s="27"/>
      <c r="H44" s="27">
        <f t="shared" si="0"/>
        <v>7076</v>
      </c>
      <c r="I44" s="27"/>
      <c r="J44" s="27"/>
      <c r="K44" s="27">
        <f t="shared" ref="K44:AP44" si="6">SUM(K2:K43)</f>
        <v>24</v>
      </c>
      <c r="L44" s="1">
        <f t="shared" si="6"/>
        <v>48</v>
      </c>
      <c r="M44" s="1">
        <f t="shared" si="6"/>
        <v>120</v>
      </c>
      <c r="N44" s="1">
        <f t="shared" si="6"/>
        <v>1</v>
      </c>
      <c r="O44" s="1">
        <f t="shared" si="6"/>
        <v>19</v>
      </c>
      <c r="P44" s="1">
        <f t="shared" si="6"/>
        <v>2</v>
      </c>
      <c r="Q44" s="1">
        <f t="shared" si="6"/>
        <v>427</v>
      </c>
      <c r="R44" s="1">
        <f t="shared" si="6"/>
        <v>1</v>
      </c>
      <c r="S44" s="1">
        <f t="shared" si="6"/>
        <v>58</v>
      </c>
      <c r="T44" s="1">
        <f t="shared" si="6"/>
        <v>46</v>
      </c>
      <c r="U44" s="1">
        <f t="shared" si="6"/>
        <v>1</v>
      </c>
      <c r="V44" s="1">
        <f t="shared" si="6"/>
        <v>266</v>
      </c>
      <c r="W44" s="1">
        <f t="shared" si="6"/>
        <v>331</v>
      </c>
      <c r="X44" s="1">
        <f t="shared" si="6"/>
        <v>1</v>
      </c>
      <c r="Y44" s="1">
        <f t="shared" si="6"/>
        <v>5</v>
      </c>
      <c r="Z44" s="1">
        <f t="shared" si="6"/>
        <v>325</v>
      </c>
      <c r="AA44" s="1">
        <f t="shared" si="6"/>
        <v>477</v>
      </c>
      <c r="AB44" s="1">
        <f t="shared" si="6"/>
        <v>276</v>
      </c>
      <c r="AC44" s="1">
        <f t="shared" si="6"/>
        <v>2</v>
      </c>
      <c r="AD44" s="1">
        <f t="shared" si="6"/>
        <v>135</v>
      </c>
      <c r="AE44" s="1">
        <f t="shared" si="6"/>
        <v>7</v>
      </c>
      <c r="AF44" s="1">
        <f t="shared" si="6"/>
        <v>37</v>
      </c>
      <c r="AG44" s="1">
        <f t="shared" si="6"/>
        <v>16</v>
      </c>
      <c r="AH44" s="1">
        <f t="shared" si="6"/>
        <v>27</v>
      </c>
      <c r="AI44" s="1">
        <f t="shared" si="6"/>
        <v>3</v>
      </c>
      <c r="AJ44" s="1">
        <f t="shared" si="6"/>
        <v>26</v>
      </c>
      <c r="AK44" s="1">
        <f t="shared" si="6"/>
        <v>2</v>
      </c>
      <c r="AL44" s="1">
        <f t="shared" si="6"/>
        <v>1</v>
      </c>
      <c r="AM44" s="1">
        <f t="shared" si="6"/>
        <v>1</v>
      </c>
      <c r="AN44" s="1">
        <f t="shared" si="6"/>
        <v>1</v>
      </c>
      <c r="AO44" s="1">
        <f t="shared" si="6"/>
        <v>12</v>
      </c>
      <c r="AP44" s="1">
        <f t="shared" si="6"/>
        <v>1</v>
      </c>
      <c r="AQ44" s="1">
        <f t="shared" ref="AQ44:BV44" si="7">SUM(AQ2:AQ43)</f>
        <v>1</v>
      </c>
      <c r="AR44" s="1">
        <f t="shared" si="7"/>
        <v>35</v>
      </c>
      <c r="AS44" s="1">
        <f t="shared" si="7"/>
        <v>16</v>
      </c>
      <c r="AT44" s="1">
        <f t="shared" si="7"/>
        <v>2</v>
      </c>
      <c r="AU44" s="1">
        <f t="shared" si="7"/>
        <v>84</v>
      </c>
      <c r="AV44" s="1">
        <f t="shared" si="7"/>
        <v>7</v>
      </c>
      <c r="AW44" s="1">
        <f t="shared" si="7"/>
        <v>15</v>
      </c>
      <c r="AX44" s="1">
        <f t="shared" si="7"/>
        <v>1</v>
      </c>
      <c r="AY44" s="1">
        <f t="shared" si="7"/>
        <v>3</v>
      </c>
      <c r="AZ44" s="1">
        <f t="shared" si="7"/>
        <v>12</v>
      </c>
      <c r="BA44" s="1">
        <f t="shared" si="7"/>
        <v>1</v>
      </c>
      <c r="BB44" s="1">
        <f t="shared" si="7"/>
        <v>403</v>
      </c>
      <c r="BC44" s="1">
        <f t="shared" si="7"/>
        <v>1</v>
      </c>
      <c r="BD44" s="1">
        <f t="shared" si="7"/>
        <v>4</v>
      </c>
      <c r="BE44" s="1">
        <f t="shared" si="7"/>
        <v>9</v>
      </c>
      <c r="BF44" s="1">
        <f t="shared" si="7"/>
        <v>2</v>
      </c>
      <c r="BG44" s="1">
        <f t="shared" si="7"/>
        <v>1</v>
      </c>
      <c r="BH44" s="1">
        <f t="shared" si="7"/>
        <v>1</v>
      </c>
      <c r="BI44" s="1">
        <f t="shared" si="7"/>
        <v>6</v>
      </c>
      <c r="BJ44" s="1">
        <f t="shared" si="7"/>
        <v>1</v>
      </c>
      <c r="BK44" s="1">
        <f t="shared" si="7"/>
        <v>201</v>
      </c>
      <c r="BL44" s="1">
        <f t="shared" si="7"/>
        <v>62</v>
      </c>
      <c r="BM44" s="1">
        <f t="shared" si="7"/>
        <v>4</v>
      </c>
      <c r="BN44" s="1">
        <f t="shared" si="7"/>
        <v>4</v>
      </c>
      <c r="BO44" s="1">
        <f t="shared" si="7"/>
        <v>10</v>
      </c>
      <c r="BP44" s="1">
        <f t="shared" si="7"/>
        <v>13</v>
      </c>
      <c r="BQ44" s="1">
        <f t="shared" si="7"/>
        <v>7</v>
      </c>
      <c r="BR44" s="1">
        <f t="shared" si="7"/>
        <v>5</v>
      </c>
      <c r="BS44" s="1">
        <f t="shared" si="7"/>
        <v>2</v>
      </c>
      <c r="BT44" s="1">
        <f t="shared" si="7"/>
        <v>13</v>
      </c>
      <c r="BU44" s="1">
        <f t="shared" si="7"/>
        <v>17</v>
      </c>
      <c r="BV44" s="1">
        <f t="shared" si="7"/>
        <v>6</v>
      </c>
      <c r="BW44" s="1">
        <f t="shared" ref="BW44:DB44" si="8">SUM(BW2:BW43)</f>
        <v>6</v>
      </c>
      <c r="BX44" s="1">
        <f t="shared" si="8"/>
        <v>2</v>
      </c>
      <c r="BY44" s="1">
        <f t="shared" si="8"/>
        <v>3</v>
      </c>
      <c r="BZ44" s="1">
        <f t="shared" si="8"/>
        <v>3</v>
      </c>
      <c r="CA44" s="1">
        <f t="shared" si="8"/>
        <v>1</v>
      </c>
      <c r="CB44" s="1">
        <f t="shared" si="8"/>
        <v>2</v>
      </c>
      <c r="CC44" s="1">
        <f t="shared" si="8"/>
        <v>22</v>
      </c>
      <c r="CD44" s="1">
        <f t="shared" si="8"/>
        <v>1</v>
      </c>
      <c r="CE44" s="1">
        <f t="shared" si="8"/>
        <v>17</v>
      </c>
      <c r="CF44" s="1">
        <f t="shared" si="8"/>
        <v>1</v>
      </c>
      <c r="CG44" s="1">
        <f t="shared" si="8"/>
        <v>1</v>
      </c>
      <c r="CH44" s="1">
        <f t="shared" si="8"/>
        <v>1</v>
      </c>
      <c r="CI44" s="1">
        <f t="shared" si="8"/>
        <v>2</v>
      </c>
      <c r="CJ44" s="1">
        <f t="shared" si="8"/>
        <v>1</v>
      </c>
      <c r="CK44" s="1">
        <f t="shared" si="8"/>
        <v>33</v>
      </c>
      <c r="CL44" s="1">
        <f t="shared" si="8"/>
        <v>3</v>
      </c>
      <c r="CM44" s="1">
        <f t="shared" si="8"/>
        <v>7</v>
      </c>
      <c r="CN44" s="1">
        <f t="shared" si="8"/>
        <v>4</v>
      </c>
      <c r="CO44" s="1">
        <f t="shared" si="8"/>
        <v>7</v>
      </c>
      <c r="CP44" s="1">
        <f t="shared" si="8"/>
        <v>6</v>
      </c>
      <c r="CQ44" s="1">
        <f t="shared" si="8"/>
        <v>14</v>
      </c>
      <c r="CR44" s="1">
        <f t="shared" si="8"/>
        <v>5</v>
      </c>
      <c r="CS44" s="1">
        <f t="shared" si="8"/>
        <v>5</v>
      </c>
      <c r="CT44" s="1">
        <f t="shared" si="8"/>
        <v>810</v>
      </c>
      <c r="CU44" s="1">
        <f t="shared" si="8"/>
        <v>4</v>
      </c>
      <c r="CV44" s="1">
        <f t="shared" si="8"/>
        <v>4</v>
      </c>
      <c r="CW44" s="1">
        <f t="shared" si="8"/>
        <v>403</v>
      </c>
      <c r="CX44" s="1">
        <f t="shared" si="8"/>
        <v>124</v>
      </c>
      <c r="CY44" s="1">
        <f t="shared" si="8"/>
        <v>143</v>
      </c>
      <c r="CZ44" s="1">
        <f t="shared" si="8"/>
        <v>0</v>
      </c>
      <c r="DA44" s="1">
        <f t="shared" si="8"/>
        <v>2</v>
      </c>
      <c r="DB44" s="1">
        <f t="shared" si="8"/>
        <v>15</v>
      </c>
      <c r="DC44" s="1">
        <f t="shared" ref="DC44:EH44" si="9">SUM(DC2:DC43)</f>
        <v>65</v>
      </c>
      <c r="DD44" s="1">
        <f t="shared" si="9"/>
        <v>164</v>
      </c>
      <c r="DE44" s="1">
        <f t="shared" si="9"/>
        <v>183</v>
      </c>
      <c r="DF44" s="1">
        <f t="shared" si="9"/>
        <v>95</v>
      </c>
      <c r="DG44" s="1">
        <f t="shared" si="9"/>
        <v>30</v>
      </c>
      <c r="DH44" s="1">
        <f t="shared" si="9"/>
        <v>1</v>
      </c>
      <c r="DI44" s="1">
        <f t="shared" si="9"/>
        <v>57</v>
      </c>
      <c r="DJ44" s="1">
        <f t="shared" si="9"/>
        <v>4</v>
      </c>
      <c r="DK44" s="1">
        <f t="shared" si="9"/>
        <v>255</v>
      </c>
      <c r="DL44" s="1">
        <f t="shared" si="9"/>
        <v>3</v>
      </c>
      <c r="DM44" s="1">
        <f t="shared" si="9"/>
        <v>1</v>
      </c>
      <c r="DN44" s="1">
        <f t="shared" si="9"/>
        <v>15</v>
      </c>
      <c r="DO44" s="1">
        <f t="shared" si="9"/>
        <v>16</v>
      </c>
      <c r="DP44" s="1">
        <f t="shared" si="9"/>
        <v>3</v>
      </c>
      <c r="DQ44" s="1">
        <f t="shared" si="9"/>
        <v>28</v>
      </c>
      <c r="DR44" s="1">
        <f t="shared" si="9"/>
        <v>3</v>
      </c>
      <c r="DS44" s="1">
        <f t="shared" si="9"/>
        <v>4</v>
      </c>
      <c r="DT44" s="1">
        <f t="shared" si="9"/>
        <v>1</v>
      </c>
      <c r="DU44" s="1">
        <f t="shared" si="9"/>
        <v>3</v>
      </c>
      <c r="DV44" s="1">
        <f t="shared" si="9"/>
        <v>3</v>
      </c>
      <c r="DW44" s="1">
        <f t="shared" si="9"/>
        <v>22</v>
      </c>
      <c r="DX44" s="1">
        <f t="shared" si="9"/>
        <v>29</v>
      </c>
      <c r="DY44" s="1">
        <f t="shared" si="9"/>
        <v>21</v>
      </c>
      <c r="DZ44" s="1">
        <f t="shared" si="9"/>
        <v>1</v>
      </c>
      <c r="EA44" s="1">
        <f t="shared" si="9"/>
        <v>5</v>
      </c>
      <c r="EB44" s="1">
        <f t="shared" si="9"/>
        <v>1</v>
      </c>
      <c r="EC44" s="1">
        <f t="shared" si="9"/>
        <v>65</v>
      </c>
      <c r="ED44" s="1">
        <f t="shared" si="9"/>
        <v>146</v>
      </c>
      <c r="EE44" s="1">
        <f t="shared" si="9"/>
        <v>3</v>
      </c>
      <c r="EF44" s="1">
        <f t="shared" si="9"/>
        <v>3</v>
      </c>
      <c r="EG44" s="1">
        <f t="shared" si="9"/>
        <v>5</v>
      </c>
      <c r="EH44" s="1">
        <f t="shared" si="9"/>
        <v>10</v>
      </c>
      <c r="EI44" s="1">
        <f t="shared" ref="EI44:EX44" si="10">SUM(EI2:EI43)</f>
        <v>1</v>
      </c>
      <c r="EJ44" s="1">
        <f t="shared" si="10"/>
        <v>1</v>
      </c>
      <c r="EK44" s="1">
        <f t="shared" si="10"/>
        <v>1</v>
      </c>
      <c r="EL44" s="1">
        <f t="shared" si="10"/>
        <v>42</v>
      </c>
      <c r="EM44" s="1">
        <f t="shared" si="10"/>
        <v>15</v>
      </c>
      <c r="EN44" s="1">
        <f t="shared" si="10"/>
        <v>2</v>
      </c>
      <c r="EO44" s="1">
        <f t="shared" si="10"/>
        <v>1</v>
      </c>
      <c r="EP44" s="1">
        <f t="shared" si="10"/>
        <v>115</v>
      </c>
      <c r="EQ44" s="1">
        <f t="shared" si="10"/>
        <v>94</v>
      </c>
      <c r="ER44" s="1">
        <f t="shared" si="10"/>
        <v>1</v>
      </c>
      <c r="ES44" s="1">
        <f t="shared" si="10"/>
        <v>1</v>
      </c>
      <c r="ET44" s="1">
        <f t="shared" si="10"/>
        <v>4</v>
      </c>
      <c r="EU44" s="1">
        <f t="shared" si="10"/>
        <v>3</v>
      </c>
      <c r="EV44" s="1">
        <f t="shared" si="10"/>
        <v>71</v>
      </c>
      <c r="EW44" s="1">
        <f t="shared" si="10"/>
        <v>83</v>
      </c>
      <c r="EX44" s="1">
        <f t="shared" si="10"/>
        <v>96</v>
      </c>
    </row>
  </sheetData>
  <autoFilter ref="A1:EX44" xr:uid="{5F8DF118-F600-4DD4-9FA4-075DA1FA7381}">
    <filterColumn colId="2">
      <filters>
        <filter val="S571P"/>
        <filter val="S571S"/>
        <filter val="S572P"/>
        <filter val="S572S"/>
        <filter val="S583P"/>
        <filter val="S583S"/>
        <filter val="S584P"/>
        <filter val="S584S"/>
        <filter val="S585P"/>
        <filter val="S586P"/>
        <filter val="S587P"/>
        <filter val="S587S"/>
        <filter val="S588P"/>
        <filter val="S588S"/>
        <filter val="S589P"/>
        <filter val="S589S"/>
        <filter val="S590S"/>
        <filter val="S591P"/>
        <filter val="S591S"/>
        <filter val="S592P"/>
        <filter val="S592S"/>
        <filter val="S593P"/>
        <filter val="S593S"/>
        <filter val="S594P"/>
        <filter val="S594S"/>
        <filter val="S595P"/>
        <filter val="S595S"/>
      </filters>
    </filterColumn>
    <filterColumn colId="3">
      <filters>
        <filter val="Sentry"/>
      </filters>
    </filterColumn>
    <sortState xmlns:xlrd2="http://schemas.microsoft.com/office/spreadsheetml/2017/richdata2" ref="A5:EX43">
      <sortCondition ref="C1:C44"/>
    </sortState>
  </autoFilter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5FED5-65CC-446B-863D-6EEA4535AF41}">
  <dimension ref="A1:H26"/>
  <sheetViews>
    <sheetView workbookViewId="0">
      <selection activeCell="H12" sqref="H12"/>
    </sheetView>
  </sheetViews>
  <sheetFormatPr defaultRowHeight="14.5" x14ac:dyDescent="0.35"/>
  <cols>
    <col min="1" max="1" width="17" style="25" bestFit="1" customWidth="1"/>
    <col min="2" max="2" width="10.1796875" bestFit="1" customWidth="1"/>
    <col min="3" max="3" width="18.6328125" style="50" bestFit="1" customWidth="1"/>
    <col min="4" max="4" width="15.36328125" bestFit="1" customWidth="1"/>
    <col min="6" max="6" width="22.90625" bestFit="1" customWidth="1"/>
    <col min="8" max="8" width="17" bestFit="1" customWidth="1"/>
  </cols>
  <sheetData>
    <row r="1" spans="1:8" s="25" customFormat="1" x14ac:dyDescent="0.35">
      <c r="A1" s="25" t="s">
        <v>188</v>
      </c>
      <c r="B1" s="25" t="s">
        <v>718</v>
      </c>
      <c r="C1" s="50" t="s">
        <v>192</v>
      </c>
      <c r="D1" s="25" t="s">
        <v>719</v>
      </c>
      <c r="E1" s="25" t="s">
        <v>720</v>
      </c>
      <c r="F1" s="25" t="s">
        <v>721</v>
      </c>
    </row>
    <row r="2" spans="1:8" ht="15.5" x14ac:dyDescent="0.35">
      <c r="A2" s="25" t="s">
        <v>199</v>
      </c>
      <c r="B2" t="s">
        <v>231</v>
      </c>
      <c r="C2" s="1" t="s">
        <v>278</v>
      </c>
      <c r="D2" s="49">
        <v>2344851</v>
      </c>
      <c r="E2" s="50">
        <v>145</v>
      </c>
      <c r="F2">
        <f t="shared" ref="F2:F26" si="0">D2/E2</f>
        <v>16171.386206896552</v>
      </c>
    </row>
    <row r="3" spans="1:8" ht="15.5" x14ac:dyDescent="0.35">
      <c r="A3" s="25" t="s">
        <v>199</v>
      </c>
      <c r="B3" t="s">
        <v>234</v>
      </c>
      <c r="C3" s="1" t="s">
        <v>278</v>
      </c>
      <c r="D3" s="49">
        <v>2247930</v>
      </c>
      <c r="E3" s="50">
        <v>291</v>
      </c>
      <c r="F3" s="50">
        <f t="shared" si="0"/>
        <v>7724.8453608247419</v>
      </c>
      <c r="H3" s="50"/>
    </row>
    <row r="4" spans="1:8" ht="15.5" x14ac:dyDescent="0.35">
      <c r="A4" s="25" t="s">
        <v>199</v>
      </c>
      <c r="B4" t="s">
        <v>237</v>
      </c>
      <c r="C4" s="1" t="s">
        <v>278</v>
      </c>
      <c r="D4" s="42">
        <v>1174441</v>
      </c>
      <c r="E4" s="50">
        <v>213</v>
      </c>
      <c r="F4" s="50">
        <f t="shared" si="0"/>
        <v>5513.807511737089</v>
      </c>
      <c r="H4" s="50"/>
    </row>
    <row r="5" spans="1:8" ht="15.5" x14ac:dyDescent="0.35">
      <c r="A5" s="25" t="s">
        <v>199</v>
      </c>
      <c r="B5" t="s">
        <v>236</v>
      </c>
      <c r="C5" s="1" t="s">
        <v>279</v>
      </c>
      <c r="D5" s="42">
        <v>2523896</v>
      </c>
      <c r="E5" s="50">
        <v>290</v>
      </c>
      <c r="F5" s="50">
        <f t="shared" si="0"/>
        <v>8703.0896551724145</v>
      </c>
      <c r="H5" s="50"/>
    </row>
    <row r="6" spans="1:8" ht="15.5" x14ac:dyDescent="0.35">
      <c r="A6" s="25" t="s">
        <v>199</v>
      </c>
      <c r="B6" t="s">
        <v>233</v>
      </c>
      <c r="C6" s="1" t="s">
        <v>280</v>
      </c>
      <c r="D6" s="43">
        <v>1852169</v>
      </c>
      <c r="E6" s="50">
        <v>95</v>
      </c>
      <c r="F6" s="50">
        <f t="shared" si="0"/>
        <v>19496.515789473684</v>
      </c>
      <c r="H6" s="50"/>
    </row>
    <row r="7" spans="1:8" ht="15.5" x14ac:dyDescent="0.35">
      <c r="A7" s="25" t="s">
        <v>198</v>
      </c>
      <c r="B7" t="s">
        <v>241</v>
      </c>
      <c r="C7" s="1" t="s">
        <v>278</v>
      </c>
      <c r="D7" s="49">
        <v>2418214</v>
      </c>
      <c r="E7" s="50">
        <v>300</v>
      </c>
      <c r="F7" s="50">
        <f t="shared" si="0"/>
        <v>8060.7133333333331</v>
      </c>
      <c r="H7" s="50"/>
    </row>
    <row r="8" spans="1:8" ht="15.5" x14ac:dyDescent="0.35">
      <c r="A8" s="25" t="s">
        <v>198</v>
      </c>
      <c r="B8" t="s">
        <v>243</v>
      </c>
      <c r="C8" s="1" t="s">
        <v>278</v>
      </c>
      <c r="D8" s="44">
        <v>2298367</v>
      </c>
      <c r="E8" s="50">
        <v>288</v>
      </c>
      <c r="F8" s="50">
        <f t="shared" si="0"/>
        <v>7980.4409722222226</v>
      </c>
      <c r="H8" s="50"/>
    </row>
    <row r="9" spans="1:8" ht="15.5" x14ac:dyDescent="0.35">
      <c r="A9" s="25" t="s">
        <v>198</v>
      </c>
      <c r="B9" t="s">
        <v>275</v>
      </c>
      <c r="C9" s="1" t="s">
        <v>280</v>
      </c>
      <c r="D9" s="45">
        <v>2974712</v>
      </c>
      <c r="E9" s="50">
        <v>276</v>
      </c>
      <c r="F9" s="50">
        <f t="shared" si="0"/>
        <v>10777.942028985508</v>
      </c>
      <c r="H9" s="50"/>
    </row>
    <row r="10" spans="1:8" ht="15.5" x14ac:dyDescent="0.35">
      <c r="A10" s="25" t="s">
        <v>198</v>
      </c>
      <c r="B10" t="s">
        <v>245</v>
      </c>
      <c r="C10" s="1" t="s">
        <v>280</v>
      </c>
      <c r="D10" s="46">
        <v>2433649</v>
      </c>
      <c r="E10" s="50">
        <v>145</v>
      </c>
      <c r="F10" s="50">
        <f t="shared" si="0"/>
        <v>16783.786206896551</v>
      </c>
      <c r="H10" s="50"/>
    </row>
    <row r="11" spans="1:8" ht="15.5" x14ac:dyDescent="0.35">
      <c r="A11" s="25" t="s">
        <v>195</v>
      </c>
      <c r="B11" t="s">
        <v>227</v>
      </c>
      <c r="C11" s="1" t="s">
        <v>278</v>
      </c>
      <c r="D11" s="41">
        <v>1822200</v>
      </c>
      <c r="E11" s="50">
        <v>290</v>
      </c>
      <c r="F11" s="50">
        <f t="shared" si="0"/>
        <v>6283.4482758620688</v>
      </c>
      <c r="H11" s="50"/>
    </row>
    <row r="12" spans="1:8" ht="15.5" x14ac:dyDescent="0.35">
      <c r="A12" s="25" t="s">
        <v>195</v>
      </c>
      <c r="B12" t="s">
        <v>256</v>
      </c>
      <c r="C12" s="1" t="s">
        <v>278</v>
      </c>
      <c r="D12" s="49">
        <v>2699250</v>
      </c>
      <c r="E12" s="50">
        <v>313</v>
      </c>
      <c r="F12" s="50">
        <f t="shared" si="0"/>
        <v>8623.8019169329073</v>
      </c>
      <c r="H12" s="50">
        <f>AVERAGE(F11:F16)</f>
        <v>11643.955802908866</v>
      </c>
    </row>
    <row r="13" spans="1:8" ht="15.5" x14ac:dyDescent="0.35">
      <c r="A13" s="25" t="s">
        <v>195</v>
      </c>
      <c r="B13" t="s">
        <v>258</v>
      </c>
      <c r="C13" s="1" t="s">
        <v>278</v>
      </c>
      <c r="D13" s="47">
        <v>2762228</v>
      </c>
      <c r="E13" s="50">
        <v>298</v>
      </c>
      <c r="F13" s="50">
        <f t="shared" si="0"/>
        <v>9269.2214765100671</v>
      </c>
      <c r="H13" s="50"/>
    </row>
    <row r="14" spans="1:8" ht="15.5" x14ac:dyDescent="0.35">
      <c r="A14" s="25" t="s">
        <v>195</v>
      </c>
      <c r="B14" t="s">
        <v>226</v>
      </c>
      <c r="C14" s="1" t="s">
        <v>214</v>
      </c>
      <c r="D14" s="41">
        <v>1826500</v>
      </c>
      <c r="E14" s="50">
        <v>270</v>
      </c>
      <c r="F14" s="50">
        <f t="shared" si="0"/>
        <v>6764.8148148148148</v>
      </c>
      <c r="H14" s="50"/>
    </row>
    <row r="15" spans="1:8" ht="15.5" x14ac:dyDescent="0.35">
      <c r="A15" s="25" t="s">
        <v>195</v>
      </c>
      <c r="B15" t="s">
        <v>257</v>
      </c>
      <c r="C15" s="1" t="s">
        <v>279</v>
      </c>
      <c r="D15" s="49">
        <v>2804690</v>
      </c>
      <c r="E15" s="50">
        <v>240</v>
      </c>
      <c r="F15" s="50">
        <f t="shared" si="0"/>
        <v>11686.208333333334</v>
      </c>
      <c r="H15" s="50"/>
    </row>
    <row r="16" spans="1:8" ht="15.5" x14ac:dyDescent="0.35">
      <c r="A16" s="25" t="s">
        <v>195</v>
      </c>
      <c r="B16" t="s">
        <v>259</v>
      </c>
      <c r="C16" s="1" t="s">
        <v>280</v>
      </c>
      <c r="D16" s="48">
        <v>2042718</v>
      </c>
      <c r="E16" s="50">
        <v>75</v>
      </c>
      <c r="F16" s="50">
        <f t="shared" si="0"/>
        <v>27236.240000000002</v>
      </c>
      <c r="H16" s="50"/>
    </row>
    <row r="17" spans="1:8" ht="15.5" x14ac:dyDescent="0.35">
      <c r="A17" s="25" t="s">
        <v>196</v>
      </c>
      <c r="B17" t="s">
        <v>260</v>
      </c>
      <c r="C17" s="1" t="s">
        <v>278</v>
      </c>
      <c r="D17" s="48">
        <v>2765987</v>
      </c>
      <c r="E17" s="50">
        <v>299</v>
      </c>
      <c r="F17" s="50">
        <f t="shared" si="0"/>
        <v>9250.7926421404682</v>
      </c>
      <c r="H17" s="50"/>
    </row>
    <row r="18" spans="1:8" ht="15.5" x14ac:dyDescent="0.35">
      <c r="A18" s="25" t="s">
        <v>196</v>
      </c>
      <c r="B18" t="s">
        <v>261</v>
      </c>
      <c r="C18" s="1" t="s">
        <v>279</v>
      </c>
      <c r="D18" s="48">
        <v>2392047</v>
      </c>
      <c r="E18" s="50">
        <v>254</v>
      </c>
      <c r="F18" s="50">
        <f t="shared" si="0"/>
        <v>9417.5078740157478</v>
      </c>
      <c r="H18" s="50"/>
    </row>
    <row r="19" spans="1:8" ht="15.5" x14ac:dyDescent="0.35">
      <c r="A19" s="25" t="s">
        <v>200</v>
      </c>
      <c r="B19" t="s">
        <v>239</v>
      </c>
      <c r="C19" s="1" t="s">
        <v>278</v>
      </c>
      <c r="D19" s="48">
        <v>2082449</v>
      </c>
      <c r="E19" s="50">
        <v>180</v>
      </c>
      <c r="F19" s="50">
        <f t="shared" si="0"/>
        <v>11569.161111111111</v>
      </c>
      <c r="H19" s="50"/>
    </row>
    <row r="20" spans="1:8" ht="15.5" x14ac:dyDescent="0.35">
      <c r="A20" s="25" t="s">
        <v>247</v>
      </c>
      <c r="B20" t="s">
        <v>248</v>
      </c>
      <c r="C20" s="1" t="s">
        <v>278</v>
      </c>
      <c r="D20" s="48">
        <v>1357052</v>
      </c>
      <c r="E20" s="50">
        <v>290</v>
      </c>
      <c r="F20" s="50">
        <f t="shared" si="0"/>
        <v>4679.4896551724141</v>
      </c>
      <c r="H20" s="50"/>
    </row>
    <row r="21" spans="1:8" ht="15.5" x14ac:dyDescent="0.35">
      <c r="A21" s="25" t="s">
        <v>247</v>
      </c>
      <c r="B21" t="s">
        <v>251</v>
      </c>
      <c r="C21" s="1" t="s">
        <v>279</v>
      </c>
      <c r="D21" s="48">
        <v>2244073</v>
      </c>
      <c r="E21" s="50">
        <v>222</v>
      </c>
      <c r="F21" s="50">
        <f t="shared" si="0"/>
        <v>10108.436936936936</v>
      </c>
      <c r="H21" s="50"/>
    </row>
    <row r="22" spans="1:8" ht="15.5" x14ac:dyDescent="0.35">
      <c r="A22" s="25" t="s">
        <v>247</v>
      </c>
      <c r="B22" t="s">
        <v>250</v>
      </c>
      <c r="C22" s="1" t="s">
        <v>280</v>
      </c>
      <c r="D22" s="48">
        <v>2613703</v>
      </c>
      <c r="E22" s="50">
        <v>110</v>
      </c>
      <c r="F22" s="50">
        <f t="shared" si="0"/>
        <v>23760.936363636363</v>
      </c>
      <c r="H22" s="50"/>
    </row>
    <row r="23" spans="1:8" ht="15.5" x14ac:dyDescent="0.35">
      <c r="A23" s="25" t="s">
        <v>252</v>
      </c>
      <c r="B23" t="s">
        <v>253</v>
      </c>
      <c r="C23" s="1" t="s">
        <v>278</v>
      </c>
      <c r="D23" s="48">
        <v>2794371</v>
      </c>
      <c r="E23" s="50">
        <v>330</v>
      </c>
      <c r="F23" s="50">
        <f t="shared" si="0"/>
        <v>8467.7909090909088</v>
      </c>
      <c r="H23" s="50"/>
    </row>
    <row r="24" spans="1:8" ht="15.5" x14ac:dyDescent="0.35">
      <c r="A24" s="25" t="s">
        <v>252</v>
      </c>
      <c r="B24" t="s">
        <v>255</v>
      </c>
      <c r="C24" s="1" t="s">
        <v>279</v>
      </c>
      <c r="D24" s="48">
        <v>2869955</v>
      </c>
      <c r="E24" s="50">
        <v>210</v>
      </c>
      <c r="F24" s="50">
        <f t="shared" si="0"/>
        <v>13666.452380952382</v>
      </c>
      <c r="H24" s="50"/>
    </row>
    <row r="25" spans="1:8" ht="15.5" x14ac:dyDescent="0.35">
      <c r="A25" s="25" t="s">
        <v>197</v>
      </c>
      <c r="B25" t="s">
        <v>262</v>
      </c>
      <c r="C25" s="1" t="s">
        <v>278</v>
      </c>
      <c r="D25" s="48">
        <v>2759000</v>
      </c>
      <c r="E25" s="50">
        <v>301</v>
      </c>
      <c r="F25" s="50">
        <f t="shared" si="0"/>
        <v>9166.1129568106317</v>
      </c>
      <c r="H25" s="50"/>
    </row>
    <row r="26" spans="1:8" ht="15.5" x14ac:dyDescent="0.35">
      <c r="A26" s="25" t="s">
        <v>197</v>
      </c>
      <c r="B26" t="s">
        <v>263</v>
      </c>
      <c r="C26" s="1" t="s">
        <v>279</v>
      </c>
      <c r="D26" s="48">
        <v>2386000</v>
      </c>
      <c r="E26" s="50">
        <v>255</v>
      </c>
      <c r="F26" s="50">
        <f t="shared" si="0"/>
        <v>9356.8627450980384</v>
      </c>
      <c r="H26" s="50"/>
    </row>
  </sheetData>
  <sortState xmlns:xlrd2="http://schemas.microsoft.com/office/spreadsheetml/2017/richdata2" ref="A2:F28">
    <sortCondition ref="A1:A28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BA2866-5981-4F1B-85E5-873715DCF09A}">
  <dimension ref="A1:I45"/>
  <sheetViews>
    <sheetView zoomScale="85" zoomScaleNormal="85" workbookViewId="0">
      <selection activeCell="C2" sqref="C2"/>
    </sheetView>
  </sheetViews>
  <sheetFormatPr defaultRowHeight="14.5" x14ac:dyDescent="0.35"/>
  <cols>
    <col min="2" max="2" width="17" bestFit="1" customWidth="1"/>
    <col min="5" max="5" width="14.36328125" style="1" customWidth="1"/>
    <col min="6" max="6" width="18.6328125" bestFit="1" customWidth="1"/>
    <col min="7" max="7" width="16.7265625" customWidth="1"/>
    <col min="8" max="8" width="18.1796875" bestFit="1" customWidth="1"/>
    <col min="9" max="9" width="16.81640625" bestFit="1" customWidth="1"/>
    <col min="11" max="11" width="17" bestFit="1" customWidth="1"/>
    <col min="12" max="12" width="18.453125" bestFit="1" customWidth="1"/>
    <col min="13" max="13" width="18" bestFit="1" customWidth="1"/>
    <col min="14" max="14" width="15.90625" bestFit="1" customWidth="1"/>
    <col min="16" max="16" width="18.6328125" bestFit="1" customWidth="1"/>
    <col min="17" max="17" width="18.453125" bestFit="1" customWidth="1"/>
    <col min="18" max="18" width="18" bestFit="1" customWidth="1"/>
    <col min="19" max="19" width="15.90625" bestFit="1" customWidth="1"/>
  </cols>
  <sheetData>
    <row r="1" spans="1:9" ht="15" thickBot="1" x14ac:dyDescent="0.4">
      <c r="A1" s="5" t="s">
        <v>187</v>
      </c>
      <c r="B1" s="5" t="s">
        <v>709</v>
      </c>
      <c r="C1" s="5" t="s">
        <v>189</v>
      </c>
      <c r="D1" s="5" t="s">
        <v>190</v>
      </c>
      <c r="E1" s="5" t="s">
        <v>191</v>
      </c>
      <c r="F1" s="5" t="s">
        <v>192</v>
      </c>
      <c r="G1" s="5" t="s">
        <v>605</v>
      </c>
      <c r="H1" s="5" t="s">
        <v>193</v>
      </c>
      <c r="I1" s="5" t="s">
        <v>606</v>
      </c>
    </row>
    <row r="2" spans="1:9" s="25" customFormat="1" x14ac:dyDescent="0.35">
      <c r="A2" s="1" t="s">
        <v>0</v>
      </c>
      <c r="B2" s="1" t="s">
        <v>199</v>
      </c>
      <c r="C2" s="1" t="s">
        <v>710</v>
      </c>
      <c r="D2" s="1" t="s">
        <v>711</v>
      </c>
      <c r="E2" s="1" t="s">
        <v>712</v>
      </c>
      <c r="F2" s="1" t="s">
        <v>278</v>
      </c>
      <c r="G2" s="25">
        <v>1922407.3333333333</v>
      </c>
      <c r="H2" s="25">
        <v>48.333333333333336</v>
      </c>
      <c r="I2" s="25">
        <v>2.8556783827482252E-5</v>
      </c>
    </row>
    <row r="3" spans="1:9" x14ac:dyDescent="0.35">
      <c r="A3" s="34" t="s">
        <v>0</v>
      </c>
      <c r="B3" s="34" t="s">
        <v>199</v>
      </c>
      <c r="C3" s="34" t="s">
        <v>236</v>
      </c>
      <c r="D3" s="34" t="s">
        <v>210</v>
      </c>
      <c r="E3" s="34">
        <v>300</v>
      </c>
      <c r="F3" s="34" t="s">
        <v>279</v>
      </c>
      <c r="G3" s="37">
        <v>2523896</v>
      </c>
      <c r="H3" s="36">
        <v>8</v>
      </c>
      <c r="I3" s="36">
        <v>3.169702713582493E-6</v>
      </c>
    </row>
    <row r="4" spans="1:9" ht="15" thickBot="1" x14ac:dyDescent="0.4">
      <c r="A4" s="5" t="s">
        <v>0</v>
      </c>
      <c r="B4" s="5" t="s">
        <v>199</v>
      </c>
      <c r="C4" s="5" t="s">
        <v>233</v>
      </c>
      <c r="D4" s="5" t="s">
        <v>210</v>
      </c>
      <c r="E4" s="5">
        <v>200</v>
      </c>
      <c r="F4" s="5" t="s">
        <v>280</v>
      </c>
      <c r="G4" s="26">
        <v>1852169</v>
      </c>
      <c r="H4" s="31">
        <v>28</v>
      </c>
      <c r="I4" s="31">
        <v>1.5117410992193477E-5</v>
      </c>
    </row>
    <row r="5" spans="1:9" s="25" customFormat="1" x14ac:dyDescent="0.35">
      <c r="A5" s="34" t="s">
        <v>0</v>
      </c>
      <c r="B5" s="34" t="s">
        <v>198</v>
      </c>
      <c r="C5" s="34" t="s">
        <v>713</v>
      </c>
      <c r="D5" s="34" t="s">
        <v>210</v>
      </c>
      <c r="E5" s="34" t="s">
        <v>714</v>
      </c>
      <c r="F5" s="34" t="s">
        <v>278</v>
      </c>
      <c r="G5" s="37">
        <v>2358290.5</v>
      </c>
      <c r="H5" s="36">
        <v>35.5</v>
      </c>
      <c r="I5" s="36">
        <v>1.5003703645571729E-5</v>
      </c>
    </row>
    <row r="6" spans="1:9" s="25" customFormat="1" ht="15" thickBot="1" x14ac:dyDescent="0.4">
      <c r="A6" s="5" t="s">
        <v>0</v>
      </c>
      <c r="B6" s="5" t="s">
        <v>198</v>
      </c>
      <c r="C6" s="5" t="s">
        <v>715</v>
      </c>
      <c r="D6" s="5" t="s">
        <v>210</v>
      </c>
      <c r="E6" s="5">
        <v>200</v>
      </c>
      <c r="F6" s="5" t="s">
        <v>280</v>
      </c>
      <c r="G6" s="26">
        <v>2704180.5</v>
      </c>
      <c r="H6" s="31">
        <v>42.5</v>
      </c>
      <c r="I6" s="31">
        <v>1.6865579140125883E-5</v>
      </c>
    </row>
    <row r="7" spans="1:9" s="25" customFormat="1" x14ac:dyDescent="0.35">
      <c r="A7" s="1" t="s">
        <v>716</v>
      </c>
      <c r="B7" s="1" t="s">
        <v>195</v>
      </c>
      <c r="C7" s="1" t="s">
        <v>717</v>
      </c>
      <c r="D7" s="1" t="s">
        <v>210</v>
      </c>
      <c r="E7" s="1" t="s">
        <v>211</v>
      </c>
      <c r="F7" s="1" t="s">
        <v>278</v>
      </c>
      <c r="G7" s="27">
        <v>2427892.6666666665</v>
      </c>
      <c r="H7" s="27">
        <v>56</v>
      </c>
      <c r="I7" s="27">
        <v>2.7737970444490743E-5</v>
      </c>
    </row>
    <row r="8" spans="1:9" x14ac:dyDescent="0.35">
      <c r="A8" s="34" t="s">
        <v>1</v>
      </c>
      <c r="B8" s="34" t="s">
        <v>195</v>
      </c>
      <c r="C8" s="34" t="s">
        <v>226</v>
      </c>
      <c r="D8" s="34" t="s">
        <v>210</v>
      </c>
      <c r="E8" s="34" t="s">
        <v>213</v>
      </c>
      <c r="F8" s="34" t="s">
        <v>214</v>
      </c>
      <c r="G8" s="36">
        <v>1826500</v>
      </c>
      <c r="H8" s="36">
        <v>125</v>
      </c>
      <c r="I8" s="36">
        <v>6.8436901177114696E-5</v>
      </c>
    </row>
    <row r="9" spans="1:9" x14ac:dyDescent="0.35">
      <c r="A9" s="34" t="s">
        <v>0</v>
      </c>
      <c r="B9" s="34" t="s">
        <v>195</v>
      </c>
      <c r="C9" s="34" t="s">
        <v>257</v>
      </c>
      <c r="D9" s="34" t="s">
        <v>210</v>
      </c>
      <c r="E9" s="34">
        <v>300</v>
      </c>
      <c r="F9" s="34" t="s">
        <v>279</v>
      </c>
      <c r="G9" s="37">
        <v>2804690</v>
      </c>
      <c r="H9" s="36">
        <v>94</v>
      </c>
      <c r="I9" s="36">
        <v>3.3515290459908228E-5</v>
      </c>
    </row>
    <row r="10" spans="1:9" ht="15" thickBot="1" x14ac:dyDescent="0.4">
      <c r="A10" s="5" t="s">
        <v>0</v>
      </c>
      <c r="B10" s="5" t="s">
        <v>195</v>
      </c>
      <c r="C10" s="5" t="s">
        <v>259</v>
      </c>
      <c r="D10" s="5" t="s">
        <v>210</v>
      </c>
      <c r="E10" s="5">
        <v>200</v>
      </c>
      <c r="F10" s="5" t="s">
        <v>280</v>
      </c>
      <c r="G10" s="26">
        <v>2042718</v>
      </c>
      <c r="H10" s="31">
        <v>25</v>
      </c>
      <c r="I10" s="31">
        <v>1.2238595831632168E-5</v>
      </c>
    </row>
    <row r="11" spans="1:9" x14ac:dyDescent="0.35">
      <c r="A11" s="34" t="s">
        <v>0</v>
      </c>
      <c r="B11" s="34" t="s">
        <v>196</v>
      </c>
      <c r="C11" s="34" t="s">
        <v>260</v>
      </c>
      <c r="D11" s="34" t="s">
        <v>210</v>
      </c>
      <c r="E11" s="34" t="s">
        <v>211</v>
      </c>
      <c r="F11" s="34" t="s">
        <v>278</v>
      </c>
      <c r="G11" s="37">
        <v>2765987</v>
      </c>
      <c r="H11" s="36">
        <v>38</v>
      </c>
      <c r="I11" s="36">
        <v>1.3738314749852403E-5</v>
      </c>
    </row>
    <row r="12" spans="1:9" ht="15" thickBot="1" x14ac:dyDescent="0.4">
      <c r="A12" s="5" t="s">
        <v>0</v>
      </c>
      <c r="B12" s="5" t="s">
        <v>196</v>
      </c>
      <c r="C12" s="5" t="s">
        <v>261</v>
      </c>
      <c r="D12" s="5" t="s">
        <v>210</v>
      </c>
      <c r="E12" s="5">
        <v>300</v>
      </c>
      <c r="F12" s="5" t="s">
        <v>279</v>
      </c>
      <c r="G12" s="26">
        <v>2392047</v>
      </c>
      <c r="H12" s="31">
        <v>167</v>
      </c>
      <c r="I12" s="31">
        <v>6.9814681734932469E-5</v>
      </c>
    </row>
    <row r="13" spans="1:9" ht="15" thickBot="1" x14ac:dyDescent="0.4">
      <c r="A13" s="38" t="s">
        <v>0</v>
      </c>
      <c r="B13" s="38" t="s">
        <v>200</v>
      </c>
      <c r="C13" s="38" t="s">
        <v>239</v>
      </c>
      <c r="D13" s="38" t="s">
        <v>210</v>
      </c>
      <c r="E13" s="38" t="s">
        <v>240</v>
      </c>
      <c r="F13" s="38" t="s">
        <v>278</v>
      </c>
      <c r="G13" s="39">
        <v>2082449</v>
      </c>
      <c r="H13" s="40">
        <v>15</v>
      </c>
      <c r="I13" s="40">
        <v>7.2030575538704672E-6</v>
      </c>
    </row>
    <row r="14" spans="1:9" x14ac:dyDescent="0.35">
      <c r="A14" s="1" t="s">
        <v>0</v>
      </c>
      <c r="B14" s="1" t="s">
        <v>247</v>
      </c>
      <c r="C14" s="1" t="s">
        <v>248</v>
      </c>
      <c r="D14" s="1" t="s">
        <v>210</v>
      </c>
      <c r="E14" s="1" t="s">
        <v>249</v>
      </c>
      <c r="F14" s="1" t="s">
        <v>278</v>
      </c>
      <c r="G14" s="25">
        <v>1357052</v>
      </c>
      <c r="H14" s="27">
        <v>20</v>
      </c>
      <c r="I14" s="27">
        <v>1.4737828764115155E-5</v>
      </c>
    </row>
    <row r="15" spans="1:9" x14ac:dyDescent="0.35">
      <c r="A15" s="1" t="s">
        <v>0</v>
      </c>
      <c r="B15" s="1" t="s">
        <v>247</v>
      </c>
      <c r="C15" s="1" t="s">
        <v>251</v>
      </c>
      <c r="D15" s="1" t="s">
        <v>210</v>
      </c>
      <c r="E15" s="1">
        <v>1700</v>
      </c>
      <c r="F15" s="1" t="s">
        <v>279</v>
      </c>
      <c r="G15" s="25">
        <v>2244073</v>
      </c>
      <c r="H15" s="27">
        <v>14</v>
      </c>
      <c r="I15" s="27">
        <v>6.2386562290977167E-6</v>
      </c>
    </row>
    <row r="16" spans="1:9" ht="15" thickBot="1" x14ac:dyDescent="0.4">
      <c r="A16" s="5" t="s">
        <v>0</v>
      </c>
      <c r="B16" s="5" t="s">
        <v>247</v>
      </c>
      <c r="C16" s="5" t="s">
        <v>250</v>
      </c>
      <c r="D16" s="5" t="s">
        <v>210</v>
      </c>
      <c r="E16" s="5">
        <v>200</v>
      </c>
      <c r="F16" s="5" t="s">
        <v>280</v>
      </c>
      <c r="G16" s="26">
        <v>2613703</v>
      </c>
      <c r="H16" s="31">
        <v>36</v>
      </c>
      <c r="I16" s="31">
        <v>1.3773561877535435E-5</v>
      </c>
    </row>
    <row r="17" spans="1:9" x14ac:dyDescent="0.35">
      <c r="A17" s="34" t="s">
        <v>0</v>
      </c>
      <c r="B17" s="34" t="s">
        <v>252</v>
      </c>
      <c r="C17" s="34" t="s">
        <v>253</v>
      </c>
      <c r="D17" s="34" t="s">
        <v>210</v>
      </c>
      <c r="E17" s="34" t="s">
        <v>254</v>
      </c>
      <c r="F17" s="34" t="s">
        <v>278</v>
      </c>
      <c r="G17" s="37">
        <v>2794371</v>
      </c>
      <c r="H17" s="36">
        <v>32</v>
      </c>
      <c r="I17" s="36">
        <v>1.1451593220799958E-5</v>
      </c>
    </row>
    <row r="18" spans="1:9" ht="15" thickBot="1" x14ac:dyDescent="0.4">
      <c r="A18" s="5" t="s">
        <v>0</v>
      </c>
      <c r="B18" s="5" t="s">
        <v>252</v>
      </c>
      <c r="C18" s="5" t="s">
        <v>255</v>
      </c>
      <c r="D18" s="5" t="s">
        <v>210</v>
      </c>
      <c r="E18" s="5">
        <v>300</v>
      </c>
      <c r="F18" s="5" t="s">
        <v>279</v>
      </c>
      <c r="G18" s="26">
        <v>2869955</v>
      </c>
      <c r="H18" s="31">
        <v>38</v>
      </c>
      <c r="I18" s="31">
        <v>1.324062572409672E-5</v>
      </c>
    </row>
    <row r="19" spans="1:9" x14ac:dyDescent="0.35">
      <c r="A19" s="1" t="s">
        <v>0</v>
      </c>
      <c r="B19" s="1" t="s">
        <v>197</v>
      </c>
      <c r="C19" s="1" t="s">
        <v>262</v>
      </c>
      <c r="D19" s="1" t="s">
        <v>210</v>
      </c>
      <c r="E19" s="1" t="s">
        <v>211</v>
      </c>
      <c r="F19" s="1" t="s">
        <v>278</v>
      </c>
      <c r="G19" s="25">
        <v>2759000</v>
      </c>
      <c r="H19" s="27">
        <v>25</v>
      </c>
      <c r="I19" s="27">
        <v>9.061254077564335E-6</v>
      </c>
    </row>
    <row r="20" spans="1:9" x14ac:dyDescent="0.35">
      <c r="A20" s="1" t="s">
        <v>0</v>
      </c>
      <c r="B20" s="1" t="s">
        <v>197</v>
      </c>
      <c r="C20" s="1" t="s">
        <v>263</v>
      </c>
      <c r="D20" s="1" t="s">
        <v>210</v>
      </c>
      <c r="E20" s="10">
        <v>600</v>
      </c>
      <c r="F20" s="1" t="s">
        <v>279</v>
      </c>
      <c r="G20" s="25">
        <v>2386000</v>
      </c>
      <c r="H20" s="27">
        <v>9</v>
      </c>
      <c r="I20" s="27">
        <v>3.7720033528918693E-6</v>
      </c>
    </row>
    <row r="21" spans="1:9" x14ac:dyDescent="0.35">
      <c r="A21" s="25"/>
      <c r="B21" s="25"/>
      <c r="C21" s="25"/>
      <c r="D21" s="25"/>
      <c r="F21" s="25"/>
      <c r="H21" s="25"/>
      <c r="I21" s="25"/>
    </row>
    <row r="22" spans="1:9" x14ac:dyDescent="0.35">
      <c r="A22" s="37"/>
      <c r="B22" s="37"/>
      <c r="C22" s="37"/>
      <c r="D22" s="37"/>
      <c r="E22" s="34"/>
      <c r="F22" s="34"/>
      <c r="G22" s="25"/>
      <c r="H22" s="25"/>
      <c r="I22" s="25"/>
    </row>
    <row r="23" spans="1:9" x14ac:dyDescent="0.35">
      <c r="A23" s="25"/>
      <c r="B23" s="25"/>
      <c r="C23" s="25"/>
      <c r="D23" s="25"/>
      <c r="F23" s="1"/>
      <c r="G23" s="1"/>
      <c r="H23" s="1"/>
      <c r="I23" s="1"/>
    </row>
    <row r="24" spans="1:9" x14ac:dyDescent="0.35">
      <c r="A24" s="25"/>
      <c r="B24" s="25"/>
      <c r="C24" s="25"/>
      <c r="D24" s="25"/>
      <c r="F24" s="1"/>
      <c r="G24" s="1"/>
      <c r="H24" s="1"/>
      <c r="I24" s="1"/>
    </row>
    <row r="25" spans="1:9" x14ac:dyDescent="0.35">
      <c r="A25" s="25"/>
      <c r="B25" s="25"/>
      <c r="C25" s="25"/>
      <c r="D25" s="25"/>
      <c r="F25" s="1"/>
      <c r="G25" s="1"/>
      <c r="H25" s="1"/>
      <c r="I25" s="1"/>
    </row>
    <row r="26" spans="1:9" x14ac:dyDescent="0.35">
      <c r="A26" s="25"/>
      <c r="B26" s="25"/>
      <c r="C26" s="25"/>
      <c r="D26" s="25"/>
      <c r="F26" s="1"/>
      <c r="G26" s="1"/>
      <c r="H26" s="1"/>
      <c r="I26" s="1"/>
    </row>
    <row r="27" spans="1:9" x14ac:dyDescent="0.35">
      <c r="F27" s="25"/>
      <c r="H27" s="25"/>
      <c r="I27" s="25"/>
    </row>
    <row r="28" spans="1:9" x14ac:dyDescent="0.35">
      <c r="F28" s="1"/>
      <c r="G28" s="25"/>
      <c r="H28" s="25"/>
      <c r="I28" s="25"/>
    </row>
    <row r="29" spans="1:9" x14ac:dyDescent="0.35">
      <c r="H29" s="25"/>
      <c r="I29" s="25"/>
    </row>
    <row r="30" spans="1:9" x14ac:dyDescent="0.35">
      <c r="A30" s="25"/>
      <c r="B30" s="25"/>
      <c r="C30" s="25"/>
      <c r="D30" s="25"/>
      <c r="F30" s="25"/>
      <c r="G30" s="25"/>
      <c r="H30" s="25"/>
      <c r="I30" s="25"/>
    </row>
    <row r="31" spans="1:9" x14ac:dyDescent="0.35">
      <c r="A31" s="25"/>
      <c r="B31" s="25"/>
      <c r="C31" s="25"/>
      <c r="D31" s="25"/>
      <c r="F31" s="25"/>
      <c r="H31" s="25"/>
      <c r="I31" s="25"/>
    </row>
    <row r="32" spans="1:9" x14ac:dyDescent="0.35">
      <c r="A32" s="25"/>
      <c r="B32" s="25"/>
      <c r="C32" s="25"/>
      <c r="D32" s="25"/>
      <c r="F32" s="25"/>
      <c r="G32" s="25"/>
      <c r="H32" s="25"/>
      <c r="I32" s="25"/>
    </row>
    <row r="33" spans="1:9" x14ac:dyDescent="0.35">
      <c r="A33" s="25"/>
      <c r="B33" s="25"/>
      <c r="C33" s="25"/>
      <c r="D33" s="25"/>
      <c r="F33" s="25"/>
      <c r="G33" s="25"/>
      <c r="H33" s="25"/>
      <c r="I33" s="25"/>
    </row>
    <row r="34" spans="1:9" x14ac:dyDescent="0.35">
      <c r="A34" s="25"/>
      <c r="B34" s="25"/>
      <c r="C34" s="25"/>
      <c r="D34" s="25"/>
      <c r="F34" s="25"/>
      <c r="G34" s="25"/>
      <c r="H34" s="25"/>
      <c r="I34" s="25"/>
    </row>
    <row r="35" spans="1:9" x14ac:dyDescent="0.35">
      <c r="F35" s="25"/>
      <c r="H35" s="25"/>
      <c r="I35" s="25"/>
    </row>
    <row r="36" spans="1:9" x14ac:dyDescent="0.35">
      <c r="H36" s="25"/>
      <c r="I36" s="25"/>
    </row>
    <row r="37" spans="1:9" x14ac:dyDescent="0.35">
      <c r="H37" s="25"/>
      <c r="I37" s="25"/>
    </row>
    <row r="38" spans="1:9" x14ac:dyDescent="0.35">
      <c r="F38" s="25"/>
    </row>
    <row r="43" spans="1:9" x14ac:dyDescent="0.35">
      <c r="E43" s="34"/>
      <c r="F43" s="37"/>
      <c r="G43" s="37"/>
      <c r="H43" s="37"/>
      <c r="I43" s="37"/>
    </row>
    <row r="45" spans="1:9" x14ac:dyDescent="0.35">
      <c r="E45" s="34"/>
      <c r="F45" s="37"/>
      <c r="G45" s="37"/>
      <c r="H45" s="37"/>
      <c r="I45" s="37"/>
    </row>
  </sheetData>
  <sortState xmlns:xlrd2="http://schemas.microsoft.com/office/spreadsheetml/2017/richdata2" ref="A2:I56">
    <sortCondition ref="B1:B56"/>
  </sortState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9126F-F37B-49C0-A40F-F4D92A4DCD32}">
  <dimension ref="A1:O9"/>
  <sheetViews>
    <sheetView workbookViewId="0">
      <selection activeCell="A8" sqref="A8:XFD8"/>
    </sheetView>
  </sheetViews>
  <sheetFormatPr defaultRowHeight="14.5" x14ac:dyDescent="0.35"/>
  <cols>
    <col min="1" max="1" width="17" bestFit="1" customWidth="1"/>
    <col min="2" max="2" width="18.453125" bestFit="1" customWidth="1"/>
    <col min="3" max="3" width="18.453125" style="25" customWidth="1"/>
    <col min="4" max="4" width="18" bestFit="1" customWidth="1"/>
    <col min="5" max="5" width="18" style="25" customWidth="1"/>
    <col min="6" max="6" width="15.90625" bestFit="1" customWidth="1"/>
    <col min="7" max="7" width="12.54296875" bestFit="1" customWidth="1"/>
    <col min="8" max="8" width="18.6328125" bestFit="1" customWidth="1"/>
    <col min="9" max="9" width="18.453125" bestFit="1" customWidth="1"/>
    <col min="10" max="10" width="18" bestFit="1" customWidth="1"/>
    <col min="11" max="11" width="15.90625" bestFit="1" customWidth="1"/>
  </cols>
  <sheetData>
    <row r="1" spans="1:15" x14ac:dyDescent="0.35">
      <c r="A1" t="s">
        <v>188</v>
      </c>
      <c r="B1" t="s">
        <v>699</v>
      </c>
      <c r="C1" s="25" t="s">
        <v>705</v>
      </c>
      <c r="D1" t="s">
        <v>700</v>
      </c>
      <c r="E1" s="25" t="s">
        <v>706</v>
      </c>
      <c r="F1" t="s">
        <v>701</v>
      </c>
      <c r="G1" t="s">
        <v>707</v>
      </c>
      <c r="I1" t="s">
        <v>192</v>
      </c>
      <c r="J1" t="s">
        <v>703</v>
      </c>
      <c r="K1" t="s">
        <v>705</v>
      </c>
      <c r="L1" t="s">
        <v>702</v>
      </c>
      <c r="M1" t="s">
        <v>706</v>
      </c>
      <c r="N1" t="s">
        <v>704</v>
      </c>
      <c r="O1" t="s">
        <v>707</v>
      </c>
    </row>
    <row r="2" spans="1:15" x14ac:dyDescent="0.35">
      <c r="A2" t="s">
        <v>199</v>
      </c>
      <c r="B2">
        <v>2028657.4</v>
      </c>
      <c r="C2" s="25">
        <v>537157.78642899683</v>
      </c>
      <c r="D2">
        <v>36.200000000000003</v>
      </c>
      <c r="E2" s="25">
        <v>18.471599822430111</v>
      </c>
      <c r="F2">
        <v>2.0791493037644546E-5</v>
      </c>
      <c r="G2">
        <v>1.5680274452329396E-5</v>
      </c>
      <c r="I2" t="s">
        <v>278</v>
      </c>
      <c r="J2">
        <v>2232598.0714285714</v>
      </c>
      <c r="K2">
        <v>537579.92909125972</v>
      </c>
      <c r="L2">
        <v>40</v>
      </c>
      <c r="M2">
        <v>25.549348930437166</v>
      </c>
      <c r="N2">
        <v>2.01194861898777E-5</v>
      </c>
      <c r="O2">
        <v>1.6420118365483256E-5</v>
      </c>
    </row>
    <row r="3" spans="1:15" x14ac:dyDescent="0.35">
      <c r="A3" t="s">
        <v>198</v>
      </c>
      <c r="B3">
        <v>2531235.5</v>
      </c>
      <c r="C3" s="25">
        <v>301770.4032256974</v>
      </c>
      <c r="D3">
        <v>39</v>
      </c>
      <c r="E3" s="25">
        <v>22.464787260658994</v>
      </c>
      <c r="F3">
        <v>1.5934641392848806E-5</v>
      </c>
      <c r="G3">
        <v>9.5738729115528106E-6</v>
      </c>
      <c r="I3" t="s">
        <v>214</v>
      </c>
      <c r="J3">
        <v>1323250.5</v>
      </c>
      <c r="K3">
        <v>711702.26815747889</v>
      </c>
      <c r="L3">
        <v>97.5</v>
      </c>
      <c r="M3">
        <v>38.890872965260115</v>
      </c>
      <c r="N3">
        <v>7.6901325365539322E-5</v>
      </c>
      <c r="O3">
        <v>1.1970503484948995E-5</v>
      </c>
    </row>
    <row r="4" spans="1:15" x14ac:dyDescent="0.35">
      <c r="A4" t="s">
        <v>195</v>
      </c>
      <c r="B4">
        <v>2326264.3333333335</v>
      </c>
      <c r="C4" s="25">
        <v>477978.55786119361</v>
      </c>
      <c r="D4">
        <v>68.666666666666671</v>
      </c>
      <c r="E4" s="25">
        <v>49.390957337013283</v>
      </c>
      <c r="F4">
        <v>3.290078313368789E-5</v>
      </c>
      <c r="G4">
        <v>2.7899296320161752E-5</v>
      </c>
      <c r="I4" t="s">
        <v>279</v>
      </c>
      <c r="J4">
        <v>2536776.8333333335</v>
      </c>
      <c r="K4">
        <v>249922.78153815161</v>
      </c>
      <c r="L4">
        <v>55</v>
      </c>
      <c r="M4">
        <v>63.812224534175265</v>
      </c>
      <c r="N4">
        <v>2.1625160035751578E-5</v>
      </c>
      <c r="O4">
        <v>2.619156057445954E-5</v>
      </c>
    </row>
    <row r="5" spans="1:15" x14ac:dyDescent="0.35">
      <c r="A5" t="s">
        <v>196</v>
      </c>
      <c r="B5">
        <v>2579017</v>
      </c>
      <c r="C5" s="25">
        <v>264415.50975689758</v>
      </c>
      <c r="D5">
        <v>102.5</v>
      </c>
      <c r="E5" s="25">
        <v>91.216774773064628</v>
      </c>
      <c r="F5">
        <v>4.1776498242392434E-5</v>
      </c>
      <c r="G5">
        <v>3.9651979359455543E-5</v>
      </c>
      <c r="I5" t="s">
        <v>280</v>
      </c>
      <c r="J5">
        <v>2383390.2000000002</v>
      </c>
      <c r="K5">
        <v>448186.60041293089</v>
      </c>
      <c r="L5">
        <v>34.799999999999997</v>
      </c>
      <c r="M5">
        <v>20.4132310034448</v>
      </c>
      <c r="N5">
        <v>1.4972145396322569E-5</v>
      </c>
      <c r="O5">
        <v>8.366574178600176E-6</v>
      </c>
    </row>
    <row r="6" spans="1:15" x14ac:dyDescent="0.35">
      <c r="A6" t="s">
        <v>200</v>
      </c>
      <c r="B6">
        <v>2082449</v>
      </c>
      <c r="C6" s="25">
        <v>0</v>
      </c>
      <c r="D6">
        <v>15</v>
      </c>
      <c r="E6" s="25">
        <v>0</v>
      </c>
      <c r="F6">
        <v>7.2030575538704672E-6</v>
      </c>
      <c r="G6">
        <v>0</v>
      </c>
    </row>
    <row r="7" spans="1:15" x14ac:dyDescent="0.35">
      <c r="A7" t="s">
        <v>247</v>
      </c>
      <c r="B7">
        <v>2071609.3333333333</v>
      </c>
      <c r="C7" s="25">
        <v>645833.35403982736</v>
      </c>
      <c r="D7">
        <v>23.333333333333332</v>
      </c>
      <c r="E7" s="25">
        <v>11.372481406154655</v>
      </c>
      <c r="F7">
        <v>1.1583348956916103E-5</v>
      </c>
      <c r="G7">
        <v>4.653682189754108E-6</v>
      </c>
    </row>
    <row r="8" spans="1:15" x14ac:dyDescent="0.35">
      <c r="A8" t="s">
        <v>252</v>
      </c>
      <c r="B8">
        <v>2832163</v>
      </c>
      <c r="C8" s="25">
        <v>53445.95894920401</v>
      </c>
      <c r="D8">
        <v>35</v>
      </c>
      <c r="E8" s="25">
        <v>4.2426406871192848</v>
      </c>
      <c r="F8">
        <v>1.2346109472448339E-5</v>
      </c>
      <c r="G8">
        <v>1.2650370148442851E-6</v>
      </c>
    </row>
    <row r="9" spans="1:15" x14ac:dyDescent="0.35">
      <c r="A9" t="s">
        <v>197</v>
      </c>
      <c r="B9">
        <v>2572500</v>
      </c>
      <c r="C9" s="25">
        <v>263750.82938258222</v>
      </c>
      <c r="D9">
        <v>17</v>
      </c>
      <c r="E9" s="25">
        <v>11.313708498984761</v>
      </c>
      <c r="F9">
        <v>6.4166287152281024E-6</v>
      </c>
      <c r="G9">
        <v>3.7400650548117613E-6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804CA-5F76-42B4-9437-67421C86768D}">
  <dimension ref="A1:F9"/>
  <sheetViews>
    <sheetView zoomScale="85" zoomScaleNormal="85" workbookViewId="0">
      <selection activeCell="F11" sqref="F11"/>
    </sheetView>
  </sheetViews>
  <sheetFormatPr defaultRowHeight="14.5" x14ac:dyDescent="0.35"/>
  <cols>
    <col min="1" max="1" width="17.36328125" bestFit="1" customWidth="1"/>
    <col min="2" max="2" width="14.81640625" bestFit="1" customWidth="1"/>
    <col min="3" max="3" width="22.90625" style="50" bestFit="1" customWidth="1"/>
    <col min="4" max="4" width="17" bestFit="1" customWidth="1"/>
    <col min="5" max="5" width="14.81640625" bestFit="1" customWidth="1"/>
    <col min="6" max="6" width="22.90625" bestFit="1" customWidth="1"/>
  </cols>
  <sheetData>
    <row r="1" spans="1:6" x14ac:dyDescent="0.35">
      <c r="A1" t="s">
        <v>192</v>
      </c>
      <c r="B1" t="s">
        <v>708</v>
      </c>
      <c r="C1" s="50" t="s">
        <v>721</v>
      </c>
      <c r="D1" t="s">
        <v>188</v>
      </c>
      <c r="E1" t="s">
        <v>708</v>
      </c>
      <c r="F1" t="s">
        <v>721</v>
      </c>
    </row>
    <row r="2" spans="1:6" x14ac:dyDescent="0.35">
      <c r="A2" t="s">
        <v>278</v>
      </c>
      <c r="B2">
        <v>13</v>
      </c>
      <c r="C2" s="50">
        <v>8673.9240252803465</v>
      </c>
      <c r="D2" t="s">
        <v>199</v>
      </c>
      <c r="E2">
        <v>5</v>
      </c>
      <c r="F2">
        <v>11521.928904820898</v>
      </c>
    </row>
    <row r="3" spans="1:6" x14ac:dyDescent="0.35">
      <c r="A3" t="s">
        <v>214</v>
      </c>
      <c r="B3">
        <v>1</v>
      </c>
      <c r="C3" s="50">
        <v>6764.8148148148148</v>
      </c>
      <c r="D3" t="s">
        <v>198</v>
      </c>
      <c r="E3">
        <v>4</v>
      </c>
      <c r="F3">
        <v>10900.720635359405</v>
      </c>
    </row>
    <row r="4" spans="1:6" x14ac:dyDescent="0.35">
      <c r="A4" t="s">
        <v>279</v>
      </c>
      <c r="B4">
        <v>6</v>
      </c>
      <c r="C4" s="50">
        <v>10489.759654251475</v>
      </c>
      <c r="D4" t="s">
        <v>195</v>
      </c>
      <c r="E4">
        <v>6</v>
      </c>
      <c r="F4">
        <v>11643.955802908866</v>
      </c>
    </row>
    <row r="5" spans="1:6" x14ac:dyDescent="0.35">
      <c r="A5" t="s">
        <v>280</v>
      </c>
      <c r="B5">
        <v>5</v>
      </c>
      <c r="C5" s="50">
        <v>19611.084077798423</v>
      </c>
      <c r="D5" t="s">
        <v>196</v>
      </c>
      <c r="E5">
        <v>2</v>
      </c>
      <c r="F5">
        <v>9334.1502580781089</v>
      </c>
    </row>
    <row r="6" spans="1:6" x14ac:dyDescent="0.35">
      <c r="D6" t="s">
        <v>200</v>
      </c>
      <c r="E6">
        <v>1</v>
      </c>
      <c r="F6">
        <v>11569.161111111111</v>
      </c>
    </row>
    <row r="7" spans="1:6" x14ac:dyDescent="0.35">
      <c r="D7" t="s">
        <v>247</v>
      </c>
      <c r="E7">
        <v>3</v>
      </c>
      <c r="F7">
        <v>12849.620985248572</v>
      </c>
    </row>
    <row r="8" spans="1:6" x14ac:dyDescent="0.35">
      <c r="D8" t="s">
        <v>252</v>
      </c>
      <c r="E8">
        <v>2</v>
      </c>
      <c r="F8">
        <v>11067.121645021645</v>
      </c>
    </row>
    <row r="9" spans="1:6" x14ac:dyDescent="0.35">
      <c r="D9" t="s">
        <v>197</v>
      </c>
      <c r="E9">
        <v>2</v>
      </c>
      <c r="F9">
        <v>9261.4878509543341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79186B-ADC6-4580-B5C6-001D21EB0BBB}">
  <dimension ref="A1:EX41"/>
  <sheetViews>
    <sheetView workbookViewId="0">
      <pane xSplit="10" ySplit="11" topLeftCell="K12" activePane="bottomRight" state="frozen"/>
      <selection pane="topRight" activeCell="K1" sqref="K1"/>
      <selection pane="bottomLeft" activeCell="A12" sqref="A12"/>
      <selection pane="bottomRight" activeCell="F36" sqref="F36"/>
    </sheetView>
  </sheetViews>
  <sheetFormatPr defaultRowHeight="14.5" x14ac:dyDescent="0.35"/>
  <cols>
    <col min="5" max="5" width="16.26953125" customWidth="1"/>
    <col min="6" max="6" width="18.6328125" bestFit="1" customWidth="1"/>
    <col min="7" max="7" width="17.54296875" bestFit="1" customWidth="1"/>
    <col min="9" max="9" width="16.81640625" bestFit="1" customWidth="1"/>
    <col min="10" max="10" width="15.81640625" bestFit="1" customWidth="1"/>
  </cols>
  <sheetData>
    <row r="1" spans="1:154" x14ac:dyDescent="0.35">
      <c r="A1" t="s">
        <v>187</v>
      </c>
      <c r="B1" t="s">
        <v>188</v>
      </c>
      <c r="C1" t="s">
        <v>189</v>
      </c>
      <c r="D1" t="s">
        <v>190</v>
      </c>
      <c r="E1" t="s">
        <v>191</v>
      </c>
      <c r="F1" t="s">
        <v>192</v>
      </c>
      <c r="G1" t="s">
        <v>605</v>
      </c>
      <c r="H1" t="s">
        <v>193</v>
      </c>
      <c r="I1" t="s">
        <v>606</v>
      </c>
      <c r="J1" t="s">
        <v>607</v>
      </c>
      <c r="K1" t="s">
        <v>282</v>
      </c>
      <c r="L1" t="s">
        <v>283</v>
      </c>
      <c r="M1" t="s">
        <v>289</v>
      </c>
      <c r="N1" t="s">
        <v>284</v>
      </c>
      <c r="O1" t="s">
        <v>286</v>
      </c>
      <c r="P1" t="s">
        <v>509</v>
      </c>
      <c r="Q1" t="s">
        <v>510</v>
      </c>
      <c r="R1" t="s">
        <v>511</v>
      </c>
      <c r="S1" t="s">
        <v>512</v>
      </c>
      <c r="T1" t="s">
        <v>513</v>
      </c>
      <c r="U1" t="s">
        <v>514</v>
      </c>
      <c r="V1" t="s">
        <v>285</v>
      </c>
      <c r="W1" t="s">
        <v>287</v>
      </c>
      <c r="X1" t="s">
        <v>288</v>
      </c>
      <c r="Y1" t="s">
        <v>290</v>
      </c>
      <c r="Z1" t="s">
        <v>291</v>
      </c>
      <c r="AA1" t="s">
        <v>313</v>
      </c>
      <c r="AB1" t="s">
        <v>316</v>
      </c>
      <c r="AC1" t="s">
        <v>292</v>
      </c>
      <c r="AD1" t="s">
        <v>293</v>
      </c>
      <c r="AE1" t="s">
        <v>294</v>
      </c>
      <c r="AF1" t="s">
        <v>295</v>
      </c>
      <c r="AG1" t="s">
        <v>296</v>
      </c>
      <c r="AH1" t="s">
        <v>297</v>
      </c>
      <c r="AI1" t="s">
        <v>298</v>
      </c>
      <c r="AJ1" t="s">
        <v>299</v>
      </c>
      <c r="AK1" t="s">
        <v>300</v>
      </c>
      <c r="AL1" t="s">
        <v>301</v>
      </c>
      <c r="AM1" t="s">
        <v>302</v>
      </c>
      <c r="AN1" t="s">
        <v>303</v>
      </c>
      <c r="AO1" t="s">
        <v>304</v>
      </c>
      <c r="AP1" t="s">
        <v>305</v>
      </c>
      <c r="AQ1" t="s">
        <v>306</v>
      </c>
      <c r="AR1" t="s">
        <v>307</v>
      </c>
      <c r="AS1" t="s">
        <v>308</v>
      </c>
      <c r="AT1" t="s">
        <v>309</v>
      </c>
      <c r="AU1" t="s">
        <v>310</v>
      </c>
      <c r="AV1" t="s">
        <v>311</v>
      </c>
      <c r="AW1" t="s">
        <v>312</v>
      </c>
      <c r="AX1" t="s">
        <v>314</v>
      </c>
      <c r="AY1" t="s">
        <v>315</v>
      </c>
      <c r="AZ1" t="s">
        <v>482</v>
      </c>
      <c r="BA1" t="s">
        <v>557</v>
      </c>
      <c r="BB1" t="s">
        <v>317</v>
      </c>
      <c r="BC1" t="s">
        <v>318</v>
      </c>
      <c r="BD1" t="s">
        <v>322</v>
      </c>
      <c r="BE1" t="s">
        <v>323</v>
      </c>
      <c r="BF1" t="s">
        <v>324</v>
      </c>
      <c r="BG1" t="s">
        <v>325</v>
      </c>
      <c r="BH1" t="s">
        <v>594</v>
      </c>
      <c r="BI1" t="s">
        <v>592</v>
      </c>
      <c r="BJ1" t="s">
        <v>319</v>
      </c>
      <c r="BK1" t="s">
        <v>326</v>
      </c>
      <c r="BL1" t="s">
        <v>608</v>
      </c>
      <c r="BM1" t="s">
        <v>609</v>
      </c>
      <c r="BN1" t="s">
        <v>610</v>
      </c>
      <c r="BO1" t="s">
        <v>611</v>
      </c>
      <c r="BP1" t="s">
        <v>612</v>
      </c>
      <c r="BQ1" t="s">
        <v>613</v>
      </c>
      <c r="BR1" t="s">
        <v>614</v>
      </c>
      <c r="BS1" t="s">
        <v>615</v>
      </c>
      <c r="BT1" t="s">
        <v>616</v>
      </c>
      <c r="BU1" t="s">
        <v>617</v>
      </c>
      <c r="BV1" t="s">
        <v>618</v>
      </c>
      <c r="BW1" t="s">
        <v>619</v>
      </c>
      <c r="BX1" t="s">
        <v>620</v>
      </c>
      <c r="BY1" t="s">
        <v>621</v>
      </c>
      <c r="BZ1" t="s">
        <v>622</v>
      </c>
      <c r="CA1" t="s">
        <v>623</v>
      </c>
      <c r="CB1" t="s">
        <v>624</v>
      </c>
      <c r="CC1" t="s">
        <v>625</v>
      </c>
      <c r="CD1" t="s">
        <v>626</v>
      </c>
      <c r="CE1" t="s">
        <v>627</v>
      </c>
      <c r="CF1" t="s">
        <v>628</v>
      </c>
      <c r="CG1" t="s">
        <v>629</v>
      </c>
      <c r="CH1" t="s">
        <v>630</v>
      </c>
      <c r="CI1" t="s">
        <v>631</v>
      </c>
      <c r="CJ1" t="s">
        <v>632</v>
      </c>
      <c r="CK1" t="s">
        <v>661</v>
      </c>
      <c r="CL1" t="s">
        <v>662</v>
      </c>
      <c r="CM1" t="s">
        <v>663</v>
      </c>
      <c r="CN1" t="s">
        <v>664</v>
      </c>
      <c r="CO1" t="s">
        <v>320</v>
      </c>
      <c r="CP1" t="s">
        <v>328</v>
      </c>
      <c r="CQ1" t="s">
        <v>321</v>
      </c>
      <c r="CR1" t="s">
        <v>330</v>
      </c>
      <c r="CS1" t="s">
        <v>327</v>
      </c>
      <c r="CT1" t="s">
        <v>331</v>
      </c>
      <c r="CU1" t="s">
        <v>332</v>
      </c>
      <c r="CV1" t="s">
        <v>329</v>
      </c>
      <c r="CW1" t="s">
        <v>333</v>
      </c>
      <c r="CX1" t="s">
        <v>334</v>
      </c>
      <c r="CY1" t="s">
        <v>335</v>
      </c>
      <c r="CZ1" t="s">
        <v>336</v>
      </c>
      <c r="DA1" t="s">
        <v>337</v>
      </c>
      <c r="DB1" t="s">
        <v>430</v>
      </c>
      <c r="DC1" t="s">
        <v>431</v>
      </c>
      <c r="DD1" t="s">
        <v>432</v>
      </c>
      <c r="DE1" t="s">
        <v>433</v>
      </c>
      <c r="DF1" t="s">
        <v>434</v>
      </c>
      <c r="DG1" t="s">
        <v>435</v>
      </c>
      <c r="DH1" t="s">
        <v>436</v>
      </c>
      <c r="DI1" t="s">
        <v>578</v>
      </c>
      <c r="DJ1" t="s">
        <v>345</v>
      </c>
      <c r="DK1" t="s">
        <v>346</v>
      </c>
      <c r="DL1" t="s">
        <v>347</v>
      </c>
      <c r="DM1" t="s">
        <v>348</v>
      </c>
      <c r="DN1" t="s">
        <v>349</v>
      </c>
      <c r="DO1" t="s">
        <v>350</v>
      </c>
      <c r="DP1" t="s">
        <v>351</v>
      </c>
      <c r="DQ1" t="s">
        <v>352</v>
      </c>
      <c r="DR1" t="s">
        <v>353</v>
      </c>
      <c r="DS1" t="s">
        <v>354</v>
      </c>
      <c r="DT1" t="s">
        <v>355</v>
      </c>
      <c r="DU1" t="s">
        <v>357</v>
      </c>
      <c r="DV1" t="s">
        <v>358</v>
      </c>
      <c r="DW1" t="s">
        <v>359</v>
      </c>
      <c r="DX1" t="s">
        <v>602</v>
      </c>
      <c r="DY1" t="s">
        <v>360</v>
      </c>
      <c r="DZ1" t="s">
        <v>361</v>
      </c>
      <c r="EA1" t="s">
        <v>362</v>
      </c>
      <c r="EB1" t="s">
        <v>363</v>
      </c>
      <c r="EC1" t="s">
        <v>364</v>
      </c>
      <c r="ED1" t="s">
        <v>365</v>
      </c>
      <c r="EE1" t="s">
        <v>366</v>
      </c>
      <c r="EF1" t="s">
        <v>367</v>
      </c>
      <c r="EG1" t="s">
        <v>368</v>
      </c>
      <c r="EH1" t="s">
        <v>369</v>
      </c>
      <c r="EI1" t="s">
        <v>371</v>
      </c>
      <c r="EJ1" t="s">
        <v>370</v>
      </c>
      <c r="EK1" t="s">
        <v>372</v>
      </c>
      <c r="EL1" t="s">
        <v>373</v>
      </c>
      <c r="EM1" t="s">
        <v>374</v>
      </c>
      <c r="EN1" t="s">
        <v>375</v>
      </c>
      <c r="EO1" t="s">
        <v>376</v>
      </c>
      <c r="EP1" t="s">
        <v>344</v>
      </c>
      <c r="EQ1" t="s">
        <v>600</v>
      </c>
      <c r="ER1" t="s">
        <v>338</v>
      </c>
      <c r="ES1" t="s">
        <v>340</v>
      </c>
      <c r="ET1" t="s">
        <v>342</v>
      </c>
      <c r="EU1" t="s">
        <v>343</v>
      </c>
      <c r="EV1" t="s">
        <v>603</v>
      </c>
      <c r="EW1" t="s">
        <v>341</v>
      </c>
      <c r="EX1" t="s">
        <v>339</v>
      </c>
    </row>
    <row r="2" spans="1:154" x14ac:dyDescent="0.35">
      <c r="A2" t="s">
        <v>0</v>
      </c>
      <c r="B2" t="s">
        <v>200</v>
      </c>
      <c r="C2" t="s">
        <v>239</v>
      </c>
      <c r="D2" t="s">
        <v>210</v>
      </c>
      <c r="E2" t="s">
        <v>240</v>
      </c>
      <c r="F2" t="s">
        <v>278</v>
      </c>
      <c r="G2">
        <v>2082449</v>
      </c>
      <c r="H2">
        <v>15</v>
      </c>
      <c r="I2">
        <v>7.2030575538704672E-6</v>
      </c>
      <c r="J2">
        <v>5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1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7</v>
      </c>
      <c r="CU2">
        <v>4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1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2</v>
      </c>
    </row>
    <row r="3" spans="1:154" x14ac:dyDescent="0.35">
      <c r="A3" t="s">
        <v>0</v>
      </c>
      <c r="B3" t="s">
        <v>195</v>
      </c>
      <c r="C3" t="s">
        <v>256</v>
      </c>
      <c r="D3" t="s">
        <v>210</v>
      </c>
      <c r="E3" t="s">
        <v>254</v>
      </c>
      <c r="F3" t="s">
        <v>278</v>
      </c>
      <c r="G3">
        <v>2699250</v>
      </c>
      <c r="H3">
        <v>20</v>
      </c>
      <c r="I3">
        <v>7.4094655922941556E-6</v>
      </c>
      <c r="J3">
        <v>13</v>
      </c>
      <c r="K3">
        <v>0</v>
      </c>
      <c r="L3">
        <v>0</v>
      </c>
      <c r="M3">
        <v>0</v>
      </c>
      <c r="N3">
        <v>0</v>
      </c>
      <c r="O3">
        <v>4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1</v>
      </c>
      <c r="AE3">
        <v>0</v>
      </c>
      <c r="AF3">
        <v>1</v>
      </c>
      <c r="AG3">
        <v>1</v>
      </c>
      <c r="AH3">
        <v>0</v>
      </c>
      <c r="AI3">
        <v>0</v>
      </c>
      <c r="AJ3">
        <v>0</v>
      </c>
      <c r="AK3">
        <v>0</v>
      </c>
      <c r="AL3">
        <v>0</v>
      </c>
      <c r="AM3">
        <v>1</v>
      </c>
      <c r="AN3">
        <v>1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1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2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1</v>
      </c>
      <c r="CE3">
        <v>0</v>
      </c>
      <c r="CF3">
        <v>0</v>
      </c>
      <c r="CG3">
        <v>1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3</v>
      </c>
      <c r="CU3">
        <v>0</v>
      </c>
      <c r="CV3">
        <v>0</v>
      </c>
      <c r="CW3">
        <v>0</v>
      </c>
      <c r="CX3">
        <v>0</v>
      </c>
      <c r="CY3">
        <v>2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1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</row>
    <row r="4" spans="1:154" x14ac:dyDescent="0.35">
      <c r="A4" t="s">
        <v>0</v>
      </c>
      <c r="B4" t="s">
        <v>197</v>
      </c>
      <c r="C4" t="s">
        <v>262</v>
      </c>
      <c r="D4" t="s">
        <v>210</v>
      </c>
      <c r="E4" t="s">
        <v>211</v>
      </c>
      <c r="F4" t="s">
        <v>278</v>
      </c>
      <c r="G4">
        <v>2759000</v>
      </c>
      <c r="H4">
        <v>25</v>
      </c>
      <c r="I4">
        <v>9.061254077564335E-6</v>
      </c>
      <c r="J4">
        <v>7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1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5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2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1</v>
      </c>
      <c r="CK4">
        <v>0</v>
      </c>
      <c r="CL4">
        <v>0</v>
      </c>
      <c r="CM4">
        <v>0</v>
      </c>
      <c r="CN4">
        <v>0</v>
      </c>
      <c r="CO4">
        <v>0</v>
      </c>
      <c r="CP4">
        <v>1</v>
      </c>
      <c r="CQ4">
        <v>0</v>
      </c>
      <c r="CR4">
        <v>0</v>
      </c>
      <c r="CS4">
        <v>0</v>
      </c>
      <c r="CT4">
        <v>10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5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</row>
    <row r="5" spans="1:154" x14ac:dyDescent="0.35">
      <c r="A5" t="s">
        <v>0</v>
      </c>
      <c r="B5" t="s">
        <v>195</v>
      </c>
      <c r="C5" t="s">
        <v>258</v>
      </c>
      <c r="D5" t="s">
        <v>210</v>
      </c>
      <c r="E5" t="s">
        <v>211</v>
      </c>
      <c r="F5" t="s">
        <v>278</v>
      </c>
      <c r="G5">
        <v>2762228</v>
      </c>
      <c r="H5">
        <v>29</v>
      </c>
      <c r="I5">
        <v>1.0498771281733442E-5</v>
      </c>
      <c r="J5">
        <v>11</v>
      </c>
      <c r="K5">
        <v>0</v>
      </c>
      <c r="L5">
        <v>0</v>
      </c>
      <c r="M5">
        <v>0</v>
      </c>
      <c r="N5">
        <v>0</v>
      </c>
      <c r="O5">
        <v>5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2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2</v>
      </c>
      <c r="AG5">
        <v>0</v>
      </c>
      <c r="AH5">
        <v>0</v>
      </c>
      <c r="AI5">
        <v>0</v>
      </c>
      <c r="AJ5">
        <v>1</v>
      </c>
      <c r="AK5">
        <v>0</v>
      </c>
      <c r="AL5">
        <v>0</v>
      </c>
      <c r="AM5">
        <v>0</v>
      </c>
      <c r="AN5">
        <v>0</v>
      </c>
      <c r="AO5">
        <v>3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2</v>
      </c>
      <c r="AX5">
        <v>0</v>
      </c>
      <c r="AY5">
        <v>0</v>
      </c>
      <c r="AZ5">
        <v>0</v>
      </c>
      <c r="BA5">
        <v>0</v>
      </c>
      <c r="BB5">
        <v>1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1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1</v>
      </c>
      <c r="CC5">
        <v>0</v>
      </c>
      <c r="CD5">
        <v>0</v>
      </c>
      <c r="CE5">
        <v>3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8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</row>
    <row r="6" spans="1:154" x14ac:dyDescent="0.35">
      <c r="A6" t="s">
        <v>0</v>
      </c>
      <c r="B6" t="s">
        <v>252</v>
      </c>
      <c r="C6" t="s">
        <v>253</v>
      </c>
      <c r="D6" t="s">
        <v>210</v>
      </c>
      <c r="E6" t="s">
        <v>254</v>
      </c>
      <c r="F6" t="s">
        <v>278</v>
      </c>
      <c r="G6">
        <v>2794371</v>
      </c>
      <c r="H6">
        <v>32</v>
      </c>
      <c r="I6">
        <v>1.1451593220799958E-5</v>
      </c>
      <c r="J6">
        <v>12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2</v>
      </c>
      <c r="AE6">
        <v>0</v>
      </c>
      <c r="AF6">
        <v>1</v>
      </c>
      <c r="AG6">
        <v>1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2</v>
      </c>
      <c r="AX6">
        <v>0</v>
      </c>
      <c r="AY6">
        <v>0</v>
      </c>
      <c r="AZ6">
        <v>0</v>
      </c>
      <c r="BA6">
        <v>0</v>
      </c>
      <c r="BB6">
        <v>2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1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1</v>
      </c>
      <c r="CA6">
        <v>1</v>
      </c>
      <c r="CB6">
        <v>1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1</v>
      </c>
      <c r="CT6">
        <v>17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2</v>
      </c>
    </row>
    <row r="7" spans="1:154" x14ac:dyDescent="0.35">
      <c r="A7" t="s">
        <v>0</v>
      </c>
      <c r="B7" t="s">
        <v>198</v>
      </c>
      <c r="C7" t="s">
        <v>243</v>
      </c>
      <c r="D7" t="s">
        <v>210</v>
      </c>
      <c r="E7" t="s">
        <v>244</v>
      </c>
      <c r="F7" t="s">
        <v>278</v>
      </c>
      <c r="G7">
        <v>2298367</v>
      </c>
      <c r="H7">
        <v>30</v>
      </c>
      <c r="I7">
        <v>1.3052745710323896E-5</v>
      </c>
      <c r="J7">
        <v>7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4</v>
      </c>
      <c r="AE7">
        <v>0</v>
      </c>
      <c r="AF7">
        <v>1</v>
      </c>
      <c r="AG7">
        <v>3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1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15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2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2</v>
      </c>
      <c r="EQ7">
        <v>0</v>
      </c>
      <c r="ER7">
        <v>0</v>
      </c>
      <c r="ES7">
        <v>0</v>
      </c>
      <c r="ET7">
        <v>0</v>
      </c>
      <c r="EU7">
        <v>0</v>
      </c>
      <c r="EV7">
        <v>2</v>
      </c>
      <c r="EW7">
        <v>0</v>
      </c>
      <c r="EX7">
        <v>0</v>
      </c>
    </row>
    <row r="8" spans="1:154" x14ac:dyDescent="0.35">
      <c r="A8" t="s">
        <v>0</v>
      </c>
      <c r="B8" t="s">
        <v>196</v>
      </c>
      <c r="C8" t="s">
        <v>260</v>
      </c>
      <c r="D8" t="s">
        <v>210</v>
      </c>
      <c r="E8" t="s">
        <v>211</v>
      </c>
      <c r="F8" t="s">
        <v>278</v>
      </c>
      <c r="G8">
        <v>2765987</v>
      </c>
      <c r="H8">
        <v>38</v>
      </c>
      <c r="I8">
        <v>1.3738314749852403E-5</v>
      </c>
      <c r="J8">
        <v>11</v>
      </c>
      <c r="K8">
        <v>0</v>
      </c>
      <c r="L8">
        <v>0</v>
      </c>
      <c r="M8">
        <v>0</v>
      </c>
      <c r="N8">
        <v>0</v>
      </c>
      <c r="O8">
        <v>1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1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5</v>
      </c>
      <c r="AG8">
        <v>1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1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1</v>
      </c>
      <c r="CA8">
        <v>0</v>
      </c>
      <c r="CB8">
        <v>0</v>
      </c>
      <c r="CC8">
        <v>0</v>
      </c>
      <c r="CD8">
        <v>0</v>
      </c>
      <c r="CE8">
        <v>14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1</v>
      </c>
      <c r="CP8">
        <v>0</v>
      </c>
      <c r="CQ8">
        <v>0</v>
      </c>
      <c r="CR8">
        <v>0</v>
      </c>
      <c r="CS8">
        <v>0</v>
      </c>
      <c r="CT8">
        <v>11</v>
      </c>
      <c r="CU8">
        <v>0</v>
      </c>
      <c r="CV8">
        <v>0</v>
      </c>
      <c r="CW8">
        <v>0</v>
      </c>
      <c r="CX8">
        <v>0</v>
      </c>
      <c r="CY8">
        <v>1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1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</row>
    <row r="9" spans="1:154" x14ac:dyDescent="0.35">
      <c r="A9" t="s">
        <v>0</v>
      </c>
      <c r="B9" t="s">
        <v>247</v>
      </c>
      <c r="C9" t="s">
        <v>248</v>
      </c>
      <c r="D9" t="s">
        <v>210</v>
      </c>
      <c r="E9" t="s">
        <v>249</v>
      </c>
      <c r="F9" t="s">
        <v>278</v>
      </c>
      <c r="G9">
        <v>1357052</v>
      </c>
      <c r="H9">
        <v>20</v>
      </c>
      <c r="I9">
        <v>1.4737828764115155E-5</v>
      </c>
      <c r="J9">
        <v>9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10</v>
      </c>
      <c r="AE9">
        <v>0</v>
      </c>
      <c r="AF9">
        <v>0</v>
      </c>
      <c r="AG9">
        <v>1</v>
      </c>
      <c r="AH9">
        <v>0</v>
      </c>
      <c r="AI9">
        <v>0</v>
      </c>
      <c r="AJ9">
        <v>1</v>
      </c>
      <c r="AK9">
        <v>1</v>
      </c>
      <c r="AL9">
        <v>1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1</v>
      </c>
      <c r="AX9">
        <v>0</v>
      </c>
      <c r="AY9">
        <v>0</v>
      </c>
      <c r="AZ9">
        <v>0</v>
      </c>
      <c r="BA9">
        <v>0</v>
      </c>
      <c r="BB9">
        <v>2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1</v>
      </c>
      <c r="CU9">
        <v>0</v>
      </c>
      <c r="CV9">
        <v>0</v>
      </c>
      <c r="CW9">
        <v>2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</row>
    <row r="10" spans="1:154" x14ac:dyDescent="0.35">
      <c r="A10" t="s">
        <v>0</v>
      </c>
      <c r="B10" t="s">
        <v>198</v>
      </c>
      <c r="C10" t="s">
        <v>241</v>
      </c>
      <c r="D10" t="s">
        <v>210</v>
      </c>
      <c r="E10" t="s">
        <v>242</v>
      </c>
      <c r="F10" t="s">
        <v>278</v>
      </c>
      <c r="G10">
        <v>2418214</v>
      </c>
      <c r="H10">
        <v>41</v>
      </c>
      <c r="I10">
        <v>1.6954661580819564E-5</v>
      </c>
      <c r="J10">
        <v>7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4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1</v>
      </c>
      <c r="AX10">
        <v>0</v>
      </c>
      <c r="AY10">
        <v>0</v>
      </c>
      <c r="AZ10">
        <v>0</v>
      </c>
      <c r="BA10">
        <v>0</v>
      </c>
      <c r="BB10">
        <v>13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2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1</v>
      </c>
      <c r="CR10">
        <v>0</v>
      </c>
      <c r="CS10">
        <v>0</v>
      </c>
      <c r="CT10">
        <v>16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1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3</v>
      </c>
      <c r="EW10">
        <v>0</v>
      </c>
      <c r="EX10">
        <v>0</v>
      </c>
    </row>
    <row r="11" spans="1:154" x14ac:dyDescent="0.35">
      <c r="A11" t="s">
        <v>0</v>
      </c>
      <c r="B11" t="s">
        <v>199</v>
      </c>
      <c r="C11" t="s">
        <v>231</v>
      </c>
      <c r="D11" t="s">
        <v>210</v>
      </c>
      <c r="E11" t="s">
        <v>232</v>
      </c>
      <c r="F11" t="s">
        <v>278</v>
      </c>
      <c r="G11">
        <v>2344851</v>
      </c>
      <c r="H11">
        <v>43</v>
      </c>
      <c r="I11">
        <v>1.8338052183273053E-5</v>
      </c>
      <c r="J11">
        <v>8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2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2</v>
      </c>
      <c r="BM11">
        <v>1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1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10</v>
      </c>
      <c r="DJ11">
        <v>3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21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1</v>
      </c>
      <c r="EW11">
        <v>0</v>
      </c>
      <c r="EX11">
        <v>2</v>
      </c>
    </row>
    <row r="12" spans="1:154" x14ac:dyDescent="0.35">
      <c r="A12" t="s">
        <v>0</v>
      </c>
      <c r="B12" t="s">
        <v>199</v>
      </c>
      <c r="C12" t="s">
        <v>234</v>
      </c>
      <c r="D12" t="s">
        <v>210</v>
      </c>
      <c r="E12" t="s">
        <v>235</v>
      </c>
      <c r="F12" t="s">
        <v>278</v>
      </c>
      <c r="G12">
        <v>2247930</v>
      </c>
      <c r="H12">
        <v>48</v>
      </c>
      <c r="I12">
        <v>2.1352978073160641E-5</v>
      </c>
      <c r="J12">
        <v>8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1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1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23</v>
      </c>
      <c r="DJ12">
        <v>0</v>
      </c>
      <c r="DK12">
        <v>3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2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3</v>
      </c>
      <c r="EQ12">
        <v>14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1</v>
      </c>
    </row>
    <row r="13" spans="1:154" x14ac:dyDescent="0.35">
      <c r="A13" t="s">
        <v>1</v>
      </c>
      <c r="B13" t="s">
        <v>218</v>
      </c>
      <c r="C13" t="s">
        <v>222</v>
      </c>
      <c r="D13" t="s">
        <v>210</v>
      </c>
      <c r="E13" t="s">
        <v>211</v>
      </c>
      <c r="F13" t="s">
        <v>278</v>
      </c>
      <c r="G13">
        <v>1730033</v>
      </c>
      <c r="H13">
        <v>46</v>
      </c>
      <c r="I13">
        <v>2.6589088185023061E-5</v>
      </c>
      <c r="J13">
        <v>11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2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2</v>
      </c>
      <c r="AK13">
        <v>0</v>
      </c>
      <c r="AL13">
        <v>0</v>
      </c>
      <c r="AM13">
        <v>0</v>
      </c>
      <c r="AN13">
        <v>0</v>
      </c>
      <c r="AO13">
        <v>1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1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1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1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31</v>
      </c>
      <c r="CX13">
        <v>3</v>
      </c>
      <c r="CY13">
        <v>0</v>
      </c>
      <c r="CZ13">
        <v>1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2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1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</row>
    <row r="14" spans="1:154" x14ac:dyDescent="0.35">
      <c r="A14" t="s">
        <v>0</v>
      </c>
      <c r="B14" t="s">
        <v>199</v>
      </c>
      <c r="C14" t="s">
        <v>237</v>
      </c>
      <c r="D14" t="s">
        <v>210</v>
      </c>
      <c r="E14" t="s">
        <v>238</v>
      </c>
      <c r="F14" t="s">
        <v>278</v>
      </c>
      <c r="G14">
        <v>1174441</v>
      </c>
      <c r="H14">
        <v>54</v>
      </c>
      <c r="I14">
        <v>4.5979321226013055E-5</v>
      </c>
      <c r="J14">
        <v>8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1</v>
      </c>
      <c r="AE14">
        <v>7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1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11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2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4</v>
      </c>
      <c r="EQ14">
        <v>26</v>
      </c>
      <c r="ER14">
        <v>0</v>
      </c>
      <c r="ES14">
        <v>0</v>
      </c>
      <c r="ET14">
        <v>0</v>
      </c>
      <c r="EU14">
        <v>0</v>
      </c>
      <c r="EV14">
        <v>1</v>
      </c>
      <c r="EW14">
        <v>0</v>
      </c>
      <c r="EX14">
        <v>1</v>
      </c>
    </row>
    <row r="15" spans="1:154" x14ac:dyDescent="0.35">
      <c r="A15" t="s">
        <v>1</v>
      </c>
      <c r="B15" t="s">
        <v>195</v>
      </c>
      <c r="C15" t="s">
        <v>227</v>
      </c>
      <c r="D15" t="s">
        <v>210</v>
      </c>
      <c r="E15" t="s">
        <v>211</v>
      </c>
      <c r="F15" t="s">
        <v>278</v>
      </c>
      <c r="G15">
        <v>1822200</v>
      </c>
      <c r="H15">
        <v>119</v>
      </c>
      <c r="I15">
        <v>6.5305674459444632E-5</v>
      </c>
      <c r="J15">
        <v>12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1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1</v>
      </c>
      <c r="AH15">
        <v>0</v>
      </c>
      <c r="AI15">
        <v>0</v>
      </c>
      <c r="AJ15">
        <v>16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1</v>
      </c>
      <c r="AS15">
        <v>0</v>
      </c>
      <c r="AT15">
        <v>0</v>
      </c>
      <c r="AU15">
        <v>3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1</v>
      </c>
      <c r="CL15">
        <v>0</v>
      </c>
      <c r="CM15">
        <v>1</v>
      </c>
      <c r="CN15">
        <v>2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11</v>
      </c>
      <c r="CU15">
        <v>0</v>
      </c>
      <c r="CV15">
        <v>0</v>
      </c>
      <c r="CW15">
        <v>78</v>
      </c>
      <c r="CX15">
        <v>3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1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</row>
    <row r="16" spans="1:154" x14ac:dyDescent="0.35">
      <c r="A16" t="s">
        <v>1</v>
      </c>
      <c r="B16" t="s">
        <v>195</v>
      </c>
      <c r="C16" t="s">
        <v>226</v>
      </c>
      <c r="D16" t="s">
        <v>210</v>
      </c>
      <c r="E16" t="s">
        <v>213</v>
      </c>
      <c r="F16" t="s">
        <v>214</v>
      </c>
      <c r="G16">
        <v>1826500</v>
      </c>
      <c r="H16">
        <v>125</v>
      </c>
      <c r="I16">
        <v>6.8436901177114696E-5</v>
      </c>
      <c r="J16">
        <v>15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1</v>
      </c>
      <c r="AH16">
        <v>0</v>
      </c>
      <c r="AI16">
        <v>0</v>
      </c>
      <c r="AJ16">
        <v>2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1</v>
      </c>
      <c r="AV16">
        <v>0</v>
      </c>
      <c r="AW16">
        <v>1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4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1</v>
      </c>
      <c r="CM16">
        <v>0</v>
      </c>
      <c r="CN16">
        <v>0</v>
      </c>
      <c r="CO16">
        <v>0</v>
      </c>
      <c r="CP16">
        <v>3</v>
      </c>
      <c r="CQ16">
        <v>0</v>
      </c>
      <c r="CR16">
        <v>1</v>
      </c>
      <c r="CS16">
        <v>0</v>
      </c>
      <c r="CT16">
        <v>7</v>
      </c>
      <c r="CU16">
        <v>0</v>
      </c>
      <c r="CV16">
        <v>0</v>
      </c>
      <c r="CW16">
        <v>95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2</v>
      </c>
      <c r="DJ16">
        <v>0</v>
      </c>
      <c r="DK16">
        <v>3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1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1</v>
      </c>
      <c r="EQ16">
        <v>2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</row>
    <row r="17" spans="1:154" x14ac:dyDescent="0.35">
      <c r="A17" t="s">
        <v>1</v>
      </c>
      <c r="B17" t="s">
        <v>218</v>
      </c>
      <c r="C17" t="s">
        <v>221</v>
      </c>
      <c r="D17" t="s">
        <v>210</v>
      </c>
      <c r="E17" t="s">
        <v>213</v>
      </c>
      <c r="F17" t="s">
        <v>214</v>
      </c>
      <c r="G17">
        <v>820001</v>
      </c>
      <c r="H17">
        <v>70</v>
      </c>
      <c r="I17">
        <v>8.5365749553963961E-5</v>
      </c>
      <c r="J17">
        <v>11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6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1</v>
      </c>
      <c r="AT17">
        <v>0</v>
      </c>
      <c r="AU17">
        <v>1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1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3</v>
      </c>
      <c r="CU17">
        <v>0</v>
      </c>
      <c r="CV17">
        <v>0</v>
      </c>
      <c r="CW17">
        <v>43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9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1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1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3</v>
      </c>
      <c r="EQ17">
        <v>1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</row>
    <row r="18" spans="1:154" x14ac:dyDescent="0.35">
      <c r="A18" t="s">
        <v>0</v>
      </c>
      <c r="B18" t="s">
        <v>199</v>
      </c>
      <c r="C18" t="s">
        <v>236</v>
      </c>
      <c r="D18" t="s">
        <v>210</v>
      </c>
      <c r="E18">
        <v>300</v>
      </c>
      <c r="F18" t="s">
        <v>279</v>
      </c>
      <c r="G18">
        <v>2523896</v>
      </c>
      <c r="H18">
        <v>8</v>
      </c>
      <c r="I18">
        <v>3.169702713582493E-6</v>
      </c>
      <c r="J18">
        <v>5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1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2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1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2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2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</row>
    <row r="19" spans="1:154" x14ac:dyDescent="0.35">
      <c r="A19" t="s">
        <v>0</v>
      </c>
      <c r="B19" t="s">
        <v>247</v>
      </c>
      <c r="C19" t="s">
        <v>251</v>
      </c>
      <c r="D19" t="s">
        <v>210</v>
      </c>
      <c r="E19">
        <v>1700</v>
      </c>
      <c r="F19" t="s">
        <v>279</v>
      </c>
      <c r="G19">
        <v>2244073</v>
      </c>
      <c r="H19">
        <v>14</v>
      </c>
      <c r="I19">
        <v>6.2386562290977167E-6</v>
      </c>
      <c r="J19">
        <v>5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1</v>
      </c>
      <c r="AE19">
        <v>0</v>
      </c>
      <c r="AF19">
        <v>0</v>
      </c>
      <c r="AG19">
        <v>1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3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1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8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</row>
    <row r="20" spans="1:154" x14ac:dyDescent="0.35">
      <c r="A20" t="s">
        <v>0</v>
      </c>
      <c r="B20" t="s">
        <v>252</v>
      </c>
      <c r="C20" t="s">
        <v>255</v>
      </c>
      <c r="D20" t="s">
        <v>210</v>
      </c>
      <c r="E20">
        <v>300</v>
      </c>
      <c r="F20" t="s">
        <v>279</v>
      </c>
      <c r="G20">
        <v>2869955</v>
      </c>
      <c r="H20">
        <v>38</v>
      </c>
      <c r="I20">
        <v>1.324062572409672E-5</v>
      </c>
      <c r="J20">
        <v>11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1</v>
      </c>
      <c r="Z20">
        <v>0</v>
      </c>
      <c r="AA20">
        <v>0</v>
      </c>
      <c r="AB20">
        <v>0</v>
      </c>
      <c r="AC20">
        <v>0</v>
      </c>
      <c r="AD20">
        <v>4</v>
      </c>
      <c r="AE20">
        <v>0</v>
      </c>
      <c r="AF20">
        <v>1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2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8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2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3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1</v>
      </c>
      <c r="CQ20">
        <v>0</v>
      </c>
      <c r="CR20">
        <v>0</v>
      </c>
      <c r="CS20">
        <v>0</v>
      </c>
      <c r="CT20">
        <v>13</v>
      </c>
      <c r="CU20">
        <v>0</v>
      </c>
      <c r="CV20">
        <v>0</v>
      </c>
      <c r="CW20">
        <v>0</v>
      </c>
      <c r="CX20">
        <v>1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1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1</v>
      </c>
      <c r="EW20">
        <v>0</v>
      </c>
      <c r="EX20">
        <v>0</v>
      </c>
    </row>
    <row r="21" spans="1:154" x14ac:dyDescent="0.35">
      <c r="A21" t="s">
        <v>0</v>
      </c>
      <c r="B21" t="s">
        <v>195</v>
      </c>
      <c r="C21" t="s">
        <v>257</v>
      </c>
      <c r="D21" t="s">
        <v>210</v>
      </c>
      <c r="E21">
        <v>300</v>
      </c>
      <c r="F21" t="s">
        <v>279</v>
      </c>
      <c r="G21">
        <v>2804690</v>
      </c>
      <c r="H21">
        <v>94</v>
      </c>
      <c r="I21">
        <v>3.3515290459908228E-5</v>
      </c>
      <c r="J21">
        <v>13</v>
      </c>
      <c r="K21">
        <v>0</v>
      </c>
      <c r="L21">
        <v>0</v>
      </c>
      <c r="M21">
        <v>0</v>
      </c>
      <c r="N21">
        <v>0</v>
      </c>
      <c r="O21">
        <v>6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1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3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13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1</v>
      </c>
      <c r="BL21">
        <v>9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1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8</v>
      </c>
      <c r="CU21">
        <v>0</v>
      </c>
      <c r="CV21">
        <v>0</v>
      </c>
      <c r="CW21">
        <v>0</v>
      </c>
      <c r="CX21">
        <v>0</v>
      </c>
      <c r="CY21">
        <v>45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1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2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1</v>
      </c>
      <c r="EQ21">
        <v>1</v>
      </c>
      <c r="ER21">
        <v>0</v>
      </c>
      <c r="ES21">
        <v>0</v>
      </c>
      <c r="ET21">
        <v>0</v>
      </c>
      <c r="EU21">
        <v>0</v>
      </c>
      <c r="EV21">
        <v>2</v>
      </c>
      <c r="EW21">
        <v>0</v>
      </c>
      <c r="EX21">
        <v>0</v>
      </c>
    </row>
    <row r="22" spans="1:154" x14ac:dyDescent="0.35">
      <c r="A22" t="s">
        <v>0</v>
      </c>
      <c r="B22" t="s">
        <v>196</v>
      </c>
      <c r="C22" t="s">
        <v>261</v>
      </c>
      <c r="D22" t="s">
        <v>210</v>
      </c>
      <c r="E22">
        <v>300</v>
      </c>
      <c r="F22" t="s">
        <v>279</v>
      </c>
      <c r="G22">
        <v>2392047</v>
      </c>
      <c r="H22">
        <v>167</v>
      </c>
      <c r="I22">
        <v>6.9814681734932469E-5</v>
      </c>
      <c r="J22">
        <v>11</v>
      </c>
      <c r="K22">
        <v>0</v>
      </c>
      <c r="L22">
        <v>0</v>
      </c>
      <c r="M22">
        <v>0</v>
      </c>
      <c r="N22">
        <v>0</v>
      </c>
      <c r="O22">
        <v>2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4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1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63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1</v>
      </c>
      <c r="CI22">
        <v>2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1</v>
      </c>
      <c r="CR22">
        <v>0</v>
      </c>
      <c r="CS22">
        <v>0</v>
      </c>
      <c r="CT22">
        <v>9</v>
      </c>
      <c r="CU22">
        <v>0</v>
      </c>
      <c r="CV22">
        <v>0</v>
      </c>
      <c r="CW22">
        <v>0</v>
      </c>
      <c r="CX22">
        <v>0</v>
      </c>
      <c r="CY22">
        <v>82</v>
      </c>
      <c r="CZ22">
        <v>0</v>
      </c>
      <c r="DA22">
        <v>0</v>
      </c>
      <c r="DB22">
        <v>0</v>
      </c>
      <c r="DC22">
        <v>0</v>
      </c>
      <c r="DD22">
        <v>1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1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</row>
    <row r="23" spans="1:154" x14ac:dyDescent="0.35">
      <c r="A23" t="s">
        <v>0</v>
      </c>
      <c r="B23" t="s">
        <v>197</v>
      </c>
      <c r="C23" t="s">
        <v>263</v>
      </c>
      <c r="D23" t="s">
        <v>210</v>
      </c>
      <c r="E23">
        <v>600</v>
      </c>
      <c r="F23" t="s">
        <v>279</v>
      </c>
      <c r="G23">
        <v>2386000</v>
      </c>
      <c r="H23">
        <v>9</v>
      </c>
      <c r="I23">
        <v>3.7720033528918693E-6</v>
      </c>
      <c r="J23">
        <v>4</v>
      </c>
      <c r="K23">
        <v>0</v>
      </c>
      <c r="L23">
        <v>0</v>
      </c>
      <c r="M23">
        <v>0</v>
      </c>
      <c r="N23">
        <v>0</v>
      </c>
      <c r="O23">
        <v>1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1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5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2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</row>
    <row r="24" spans="1:154" x14ac:dyDescent="0.35">
      <c r="A24" t="s">
        <v>0</v>
      </c>
      <c r="B24" t="s">
        <v>198</v>
      </c>
      <c r="C24" t="s">
        <v>275</v>
      </c>
      <c r="D24" t="s">
        <v>210</v>
      </c>
      <c r="E24">
        <v>200</v>
      </c>
      <c r="F24" t="s">
        <v>280</v>
      </c>
      <c r="G24">
        <v>2974712</v>
      </c>
      <c r="H24">
        <v>16</v>
      </c>
      <c r="I24">
        <v>5.3786719521083048E-6</v>
      </c>
      <c r="J24">
        <v>7</v>
      </c>
      <c r="K24">
        <v>0</v>
      </c>
      <c r="L24">
        <v>0</v>
      </c>
      <c r="M24">
        <v>0</v>
      </c>
      <c r="N24">
        <v>1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2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4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2</v>
      </c>
      <c r="BN24">
        <v>1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3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3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</row>
    <row r="25" spans="1:154" x14ac:dyDescent="0.35">
      <c r="A25" t="s">
        <v>0</v>
      </c>
      <c r="B25" t="s">
        <v>195</v>
      </c>
      <c r="C25" t="s">
        <v>259</v>
      </c>
      <c r="D25" t="s">
        <v>210</v>
      </c>
      <c r="E25">
        <v>200</v>
      </c>
      <c r="F25" t="s">
        <v>280</v>
      </c>
      <c r="G25">
        <v>2042718</v>
      </c>
      <c r="H25">
        <v>25</v>
      </c>
      <c r="I25">
        <v>1.2238595831632168E-5</v>
      </c>
      <c r="J25">
        <v>9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2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1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1</v>
      </c>
      <c r="AX25">
        <v>0</v>
      </c>
      <c r="AY25">
        <v>0</v>
      </c>
      <c r="AZ25">
        <v>0</v>
      </c>
      <c r="BA25">
        <v>0</v>
      </c>
      <c r="BB25">
        <v>6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1</v>
      </c>
      <c r="BI25">
        <v>0</v>
      </c>
      <c r="BJ25">
        <v>0</v>
      </c>
      <c r="BK25">
        <v>0</v>
      </c>
      <c r="BL25">
        <v>1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1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2</v>
      </c>
      <c r="CU25">
        <v>0</v>
      </c>
      <c r="CV25">
        <v>0</v>
      </c>
      <c r="CW25">
        <v>0</v>
      </c>
      <c r="CX25">
        <v>0</v>
      </c>
      <c r="CY25">
        <v>4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6</v>
      </c>
      <c r="EW25">
        <v>0</v>
      </c>
      <c r="EX25">
        <v>0</v>
      </c>
    </row>
    <row r="26" spans="1:154" x14ac:dyDescent="0.35">
      <c r="A26" t="s">
        <v>0</v>
      </c>
      <c r="B26" t="s">
        <v>247</v>
      </c>
      <c r="C26" t="s">
        <v>250</v>
      </c>
      <c r="D26" t="s">
        <v>210</v>
      </c>
      <c r="E26">
        <v>200</v>
      </c>
      <c r="F26" t="s">
        <v>280</v>
      </c>
      <c r="G26">
        <v>2613703</v>
      </c>
      <c r="H26">
        <v>36</v>
      </c>
      <c r="I26">
        <v>1.3773561877535435E-5</v>
      </c>
      <c r="J26">
        <v>9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4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2</v>
      </c>
      <c r="BY26">
        <v>3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6</v>
      </c>
      <c r="CR26">
        <v>0</v>
      </c>
      <c r="CS26">
        <v>0</v>
      </c>
      <c r="CT26">
        <v>6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9</v>
      </c>
      <c r="DL26">
        <v>0</v>
      </c>
      <c r="DM26">
        <v>0</v>
      </c>
      <c r="DN26">
        <v>0</v>
      </c>
      <c r="DO26">
        <v>3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2</v>
      </c>
      <c r="EQ26">
        <v>1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</row>
    <row r="27" spans="1:154" x14ac:dyDescent="0.35">
      <c r="A27" t="s">
        <v>0</v>
      </c>
      <c r="B27" t="s">
        <v>199</v>
      </c>
      <c r="C27" t="s">
        <v>233</v>
      </c>
      <c r="D27" t="s">
        <v>210</v>
      </c>
      <c r="E27">
        <v>200</v>
      </c>
      <c r="F27" t="s">
        <v>280</v>
      </c>
      <c r="G27">
        <v>1852169</v>
      </c>
      <c r="H27">
        <v>28</v>
      </c>
      <c r="I27">
        <v>1.5117410992193477E-5</v>
      </c>
      <c r="J27">
        <v>9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2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4</v>
      </c>
      <c r="BM27">
        <v>1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1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1</v>
      </c>
      <c r="DJ27">
        <v>1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11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4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1</v>
      </c>
      <c r="EW27">
        <v>0</v>
      </c>
      <c r="EX27">
        <v>2</v>
      </c>
    </row>
    <row r="28" spans="1:154" x14ac:dyDescent="0.35">
      <c r="A28" t="s">
        <v>0</v>
      </c>
      <c r="B28" t="s">
        <v>198</v>
      </c>
      <c r="C28" t="s">
        <v>245</v>
      </c>
      <c r="D28" t="s">
        <v>210</v>
      </c>
      <c r="E28">
        <v>200</v>
      </c>
      <c r="F28" t="s">
        <v>280</v>
      </c>
      <c r="G28">
        <v>2433649</v>
      </c>
      <c r="H28">
        <v>69</v>
      </c>
      <c r="I28">
        <v>2.8352486328143459E-5</v>
      </c>
      <c r="J28">
        <v>8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1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1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1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60</v>
      </c>
      <c r="DL28">
        <v>3</v>
      </c>
      <c r="DM28">
        <v>1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1</v>
      </c>
      <c r="DW28">
        <v>0</v>
      </c>
      <c r="DX28">
        <v>1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</row>
    <row r="30" spans="1:154" x14ac:dyDescent="0.35">
      <c r="I30" s="25" t="s">
        <v>277</v>
      </c>
      <c r="J30" s="25" t="s">
        <v>278</v>
      </c>
      <c r="K30">
        <f>SUM(K2:K15)</f>
        <v>0</v>
      </c>
      <c r="L30" s="25">
        <f t="shared" ref="L30:BW30" si="0">SUM(L2:L15)</f>
        <v>0</v>
      </c>
      <c r="M30" s="25">
        <f t="shared" si="0"/>
        <v>0</v>
      </c>
      <c r="N30" s="25">
        <f t="shared" si="0"/>
        <v>0</v>
      </c>
      <c r="O30" s="25">
        <f t="shared" si="0"/>
        <v>10</v>
      </c>
      <c r="P30" s="25">
        <f t="shared" si="0"/>
        <v>0</v>
      </c>
      <c r="Q30" s="25">
        <f t="shared" si="0"/>
        <v>0</v>
      </c>
      <c r="R30" s="25">
        <f t="shared" si="0"/>
        <v>0</v>
      </c>
      <c r="S30" s="25">
        <f t="shared" si="0"/>
        <v>0</v>
      </c>
      <c r="T30" s="25">
        <f t="shared" si="0"/>
        <v>0</v>
      </c>
      <c r="U30" s="25">
        <f t="shared" si="0"/>
        <v>0</v>
      </c>
      <c r="V30" s="25">
        <f t="shared" si="0"/>
        <v>0</v>
      </c>
      <c r="W30" s="25">
        <f t="shared" si="0"/>
        <v>1</v>
      </c>
      <c r="X30" s="25">
        <f t="shared" si="0"/>
        <v>0</v>
      </c>
      <c r="Y30" s="25">
        <f t="shared" si="0"/>
        <v>2</v>
      </c>
      <c r="Z30" s="25">
        <f t="shared" si="0"/>
        <v>2</v>
      </c>
      <c r="AA30" s="25">
        <f t="shared" si="0"/>
        <v>1</v>
      </c>
      <c r="AB30" s="25">
        <f t="shared" si="0"/>
        <v>0</v>
      </c>
      <c r="AC30" s="25">
        <f t="shared" si="0"/>
        <v>0</v>
      </c>
      <c r="AD30" s="25">
        <f t="shared" si="0"/>
        <v>25</v>
      </c>
      <c r="AE30" s="25">
        <f t="shared" si="0"/>
        <v>7</v>
      </c>
      <c r="AF30" s="25">
        <f t="shared" si="0"/>
        <v>10</v>
      </c>
      <c r="AG30" s="25">
        <f t="shared" si="0"/>
        <v>8</v>
      </c>
      <c r="AH30" s="25">
        <f t="shared" si="0"/>
        <v>0</v>
      </c>
      <c r="AI30" s="25">
        <f t="shared" si="0"/>
        <v>0</v>
      </c>
      <c r="AJ30" s="25">
        <f t="shared" si="0"/>
        <v>20</v>
      </c>
      <c r="AK30" s="25">
        <f t="shared" si="0"/>
        <v>2</v>
      </c>
      <c r="AL30" s="25">
        <f t="shared" si="0"/>
        <v>1</v>
      </c>
      <c r="AM30" s="25">
        <f t="shared" si="0"/>
        <v>1</v>
      </c>
      <c r="AN30" s="25">
        <f t="shared" si="0"/>
        <v>1</v>
      </c>
      <c r="AO30" s="25">
        <f t="shared" si="0"/>
        <v>4</v>
      </c>
      <c r="AP30" s="25">
        <f t="shared" si="0"/>
        <v>0</v>
      </c>
      <c r="AQ30" s="25">
        <f t="shared" si="0"/>
        <v>1</v>
      </c>
      <c r="AR30" s="25">
        <f t="shared" si="0"/>
        <v>1</v>
      </c>
      <c r="AS30" s="25">
        <f t="shared" si="0"/>
        <v>0</v>
      </c>
      <c r="AT30" s="25">
        <f t="shared" si="0"/>
        <v>0</v>
      </c>
      <c r="AU30" s="25">
        <f t="shared" si="0"/>
        <v>3</v>
      </c>
      <c r="AV30" s="25">
        <f t="shared" si="0"/>
        <v>0</v>
      </c>
      <c r="AW30" s="25">
        <f t="shared" si="0"/>
        <v>12</v>
      </c>
      <c r="AX30" s="25">
        <f t="shared" si="0"/>
        <v>0</v>
      </c>
      <c r="AY30" s="25">
        <f t="shared" si="0"/>
        <v>0</v>
      </c>
      <c r="AZ30" s="25">
        <f t="shared" si="0"/>
        <v>0</v>
      </c>
      <c r="BA30" s="25">
        <f t="shared" si="0"/>
        <v>1</v>
      </c>
      <c r="BB30" s="25">
        <f t="shared" si="0"/>
        <v>19</v>
      </c>
      <c r="BC30" s="25">
        <f t="shared" si="0"/>
        <v>1</v>
      </c>
      <c r="BD30" s="25">
        <f t="shared" si="0"/>
        <v>0</v>
      </c>
      <c r="BE30" s="25">
        <f t="shared" si="0"/>
        <v>0</v>
      </c>
      <c r="BF30" s="25">
        <f t="shared" si="0"/>
        <v>2</v>
      </c>
      <c r="BG30" s="25">
        <f t="shared" si="0"/>
        <v>0</v>
      </c>
      <c r="BH30" s="25">
        <f t="shared" si="0"/>
        <v>0</v>
      </c>
      <c r="BI30" s="25">
        <f t="shared" si="0"/>
        <v>0</v>
      </c>
      <c r="BJ30" s="25">
        <f t="shared" si="0"/>
        <v>0</v>
      </c>
      <c r="BK30" s="25">
        <f t="shared" si="0"/>
        <v>3</v>
      </c>
      <c r="BL30" s="25">
        <f t="shared" si="0"/>
        <v>5</v>
      </c>
      <c r="BM30" s="25">
        <f t="shared" si="0"/>
        <v>1</v>
      </c>
      <c r="BN30" s="25">
        <f t="shared" si="0"/>
        <v>2</v>
      </c>
      <c r="BO30" s="25">
        <f t="shared" si="0"/>
        <v>1</v>
      </c>
      <c r="BP30" s="25">
        <f t="shared" si="0"/>
        <v>0</v>
      </c>
      <c r="BQ30" s="25">
        <f t="shared" si="0"/>
        <v>0</v>
      </c>
      <c r="BR30" s="25">
        <f t="shared" si="0"/>
        <v>1</v>
      </c>
      <c r="BS30" s="25">
        <f t="shared" si="0"/>
        <v>0</v>
      </c>
      <c r="BT30" s="25">
        <f t="shared" si="0"/>
        <v>0</v>
      </c>
      <c r="BU30" s="25">
        <f t="shared" si="0"/>
        <v>0</v>
      </c>
      <c r="BV30" s="25">
        <f t="shared" si="0"/>
        <v>0</v>
      </c>
      <c r="BW30" s="25">
        <f t="shared" si="0"/>
        <v>0</v>
      </c>
      <c r="BX30" s="25">
        <f t="shared" ref="BX30:EI30" si="1">SUM(BX2:BX15)</f>
        <v>0</v>
      </c>
      <c r="BY30" s="25">
        <f t="shared" si="1"/>
        <v>0</v>
      </c>
      <c r="BZ30" s="25">
        <f t="shared" si="1"/>
        <v>2</v>
      </c>
      <c r="CA30" s="25">
        <f t="shared" si="1"/>
        <v>1</v>
      </c>
      <c r="CB30" s="25">
        <f t="shared" si="1"/>
        <v>2</v>
      </c>
      <c r="CC30" s="25">
        <f t="shared" si="1"/>
        <v>0</v>
      </c>
      <c r="CD30" s="25">
        <f t="shared" si="1"/>
        <v>1</v>
      </c>
      <c r="CE30" s="25">
        <f t="shared" si="1"/>
        <v>17</v>
      </c>
      <c r="CF30" s="25">
        <f t="shared" si="1"/>
        <v>0</v>
      </c>
      <c r="CG30" s="25">
        <f t="shared" si="1"/>
        <v>1</v>
      </c>
      <c r="CH30" s="25">
        <f t="shared" si="1"/>
        <v>0</v>
      </c>
      <c r="CI30" s="25">
        <f t="shared" si="1"/>
        <v>0</v>
      </c>
      <c r="CJ30" s="25">
        <f t="shared" si="1"/>
        <v>1</v>
      </c>
      <c r="CK30" s="25">
        <f t="shared" si="1"/>
        <v>1</v>
      </c>
      <c r="CL30" s="25">
        <f t="shared" si="1"/>
        <v>0</v>
      </c>
      <c r="CM30" s="25">
        <f t="shared" si="1"/>
        <v>1</v>
      </c>
      <c r="CN30" s="25">
        <f t="shared" si="1"/>
        <v>2</v>
      </c>
      <c r="CO30" s="25">
        <f t="shared" si="1"/>
        <v>1</v>
      </c>
      <c r="CP30" s="25">
        <f t="shared" si="1"/>
        <v>1</v>
      </c>
      <c r="CQ30" s="25">
        <f t="shared" si="1"/>
        <v>1</v>
      </c>
      <c r="CR30" s="25">
        <f t="shared" si="1"/>
        <v>0</v>
      </c>
      <c r="CS30" s="25">
        <f t="shared" si="1"/>
        <v>1</v>
      </c>
      <c r="CT30" s="25">
        <f t="shared" si="1"/>
        <v>99</v>
      </c>
      <c r="CU30" s="25">
        <f t="shared" si="1"/>
        <v>4</v>
      </c>
      <c r="CV30" s="25">
        <f t="shared" si="1"/>
        <v>0</v>
      </c>
      <c r="CW30" s="25">
        <f t="shared" si="1"/>
        <v>112</v>
      </c>
      <c r="CX30" s="25">
        <f t="shared" si="1"/>
        <v>6</v>
      </c>
      <c r="CY30" s="25">
        <f t="shared" si="1"/>
        <v>3</v>
      </c>
      <c r="CZ30" s="25">
        <f t="shared" si="1"/>
        <v>1</v>
      </c>
      <c r="DA30" s="25">
        <f t="shared" si="1"/>
        <v>0</v>
      </c>
      <c r="DB30" s="25">
        <f t="shared" si="1"/>
        <v>2</v>
      </c>
      <c r="DC30" s="25">
        <f t="shared" si="1"/>
        <v>0</v>
      </c>
      <c r="DD30" s="25">
        <f t="shared" si="1"/>
        <v>0</v>
      </c>
      <c r="DE30" s="25">
        <f t="shared" si="1"/>
        <v>0</v>
      </c>
      <c r="DF30" s="25">
        <f t="shared" si="1"/>
        <v>0</v>
      </c>
      <c r="DG30" s="25">
        <f t="shared" si="1"/>
        <v>0</v>
      </c>
      <c r="DH30" s="25">
        <f t="shared" si="1"/>
        <v>0</v>
      </c>
      <c r="DI30" s="25">
        <f t="shared" si="1"/>
        <v>44</v>
      </c>
      <c r="DJ30" s="25">
        <f t="shared" si="1"/>
        <v>3</v>
      </c>
      <c r="DK30" s="25">
        <f t="shared" si="1"/>
        <v>3</v>
      </c>
      <c r="DL30" s="25">
        <f t="shared" si="1"/>
        <v>0</v>
      </c>
      <c r="DM30" s="25">
        <f t="shared" si="1"/>
        <v>0</v>
      </c>
      <c r="DN30" s="25">
        <f t="shared" si="1"/>
        <v>0</v>
      </c>
      <c r="DO30" s="25">
        <f t="shared" si="1"/>
        <v>0</v>
      </c>
      <c r="DP30" s="25">
        <f t="shared" si="1"/>
        <v>0</v>
      </c>
      <c r="DQ30" s="25">
        <f t="shared" si="1"/>
        <v>0</v>
      </c>
      <c r="DR30" s="25">
        <f t="shared" si="1"/>
        <v>0</v>
      </c>
      <c r="DS30" s="25">
        <f t="shared" si="1"/>
        <v>0</v>
      </c>
      <c r="DT30" s="25">
        <f t="shared" si="1"/>
        <v>0</v>
      </c>
      <c r="DU30" s="25">
        <f t="shared" si="1"/>
        <v>0</v>
      </c>
      <c r="DV30" s="25">
        <f t="shared" si="1"/>
        <v>0</v>
      </c>
      <c r="DW30" s="25">
        <f t="shared" si="1"/>
        <v>0</v>
      </c>
      <c r="DX30" s="25">
        <f t="shared" si="1"/>
        <v>5</v>
      </c>
      <c r="DY30" s="25">
        <f t="shared" si="1"/>
        <v>0</v>
      </c>
      <c r="DZ30" s="25">
        <f t="shared" si="1"/>
        <v>0</v>
      </c>
      <c r="EA30" s="25">
        <f t="shared" si="1"/>
        <v>0</v>
      </c>
      <c r="EB30" s="25">
        <f t="shared" si="1"/>
        <v>0</v>
      </c>
      <c r="EC30" s="25">
        <f t="shared" si="1"/>
        <v>0</v>
      </c>
      <c r="ED30" s="25">
        <f t="shared" si="1"/>
        <v>0</v>
      </c>
      <c r="EE30" s="25">
        <f t="shared" si="1"/>
        <v>0</v>
      </c>
      <c r="EF30" s="25">
        <f t="shared" si="1"/>
        <v>0</v>
      </c>
      <c r="EG30" s="25">
        <f t="shared" si="1"/>
        <v>0</v>
      </c>
      <c r="EH30" s="25">
        <f t="shared" si="1"/>
        <v>2</v>
      </c>
      <c r="EI30" s="25">
        <f t="shared" si="1"/>
        <v>0</v>
      </c>
      <c r="EJ30" s="25">
        <f t="shared" ref="EJ30:EX30" si="2">SUM(EJ2:EJ15)</f>
        <v>0</v>
      </c>
      <c r="EK30" s="25">
        <f t="shared" si="2"/>
        <v>0</v>
      </c>
      <c r="EL30" s="25">
        <f t="shared" si="2"/>
        <v>0</v>
      </c>
      <c r="EM30" s="25">
        <f t="shared" si="2"/>
        <v>0</v>
      </c>
      <c r="EN30" s="25">
        <f t="shared" si="2"/>
        <v>0</v>
      </c>
      <c r="EO30" s="25">
        <f t="shared" si="2"/>
        <v>0</v>
      </c>
      <c r="EP30" s="25">
        <f t="shared" si="2"/>
        <v>38</v>
      </c>
      <c r="EQ30" s="25">
        <f t="shared" si="2"/>
        <v>42</v>
      </c>
      <c r="ER30" s="25">
        <f t="shared" si="2"/>
        <v>0</v>
      </c>
      <c r="ES30" s="25">
        <f t="shared" si="2"/>
        <v>0</v>
      </c>
      <c r="ET30" s="25">
        <f t="shared" si="2"/>
        <v>0</v>
      </c>
      <c r="EU30" s="25">
        <f t="shared" si="2"/>
        <v>0</v>
      </c>
      <c r="EV30" s="25">
        <f t="shared" si="2"/>
        <v>7</v>
      </c>
      <c r="EW30" s="25">
        <f t="shared" si="2"/>
        <v>0</v>
      </c>
      <c r="EX30" s="25">
        <f t="shared" si="2"/>
        <v>8</v>
      </c>
    </row>
    <row r="31" spans="1:154" x14ac:dyDescent="0.35">
      <c r="I31" s="25"/>
      <c r="J31" s="25" t="s">
        <v>695</v>
      </c>
      <c r="K31">
        <f>SUM(K16:K17)</f>
        <v>0</v>
      </c>
      <c r="L31" s="25">
        <f t="shared" ref="L31:BW31" si="3">SUM(L16:L17)</f>
        <v>0</v>
      </c>
      <c r="M31" s="25">
        <f t="shared" si="3"/>
        <v>0</v>
      </c>
      <c r="N31" s="25">
        <f t="shared" si="3"/>
        <v>0</v>
      </c>
      <c r="O31" s="25">
        <f t="shared" si="3"/>
        <v>0</v>
      </c>
      <c r="P31" s="25">
        <f t="shared" si="3"/>
        <v>0</v>
      </c>
      <c r="Q31" s="25">
        <f t="shared" si="3"/>
        <v>0</v>
      </c>
      <c r="R31" s="25">
        <f t="shared" si="3"/>
        <v>0</v>
      </c>
      <c r="S31" s="25">
        <f t="shared" si="3"/>
        <v>0</v>
      </c>
      <c r="T31" s="25">
        <f t="shared" si="3"/>
        <v>0</v>
      </c>
      <c r="U31" s="25">
        <f t="shared" si="3"/>
        <v>0</v>
      </c>
      <c r="V31" s="25">
        <f t="shared" si="3"/>
        <v>0</v>
      </c>
      <c r="W31" s="25">
        <f t="shared" si="3"/>
        <v>6</v>
      </c>
      <c r="X31" s="25">
        <f t="shared" si="3"/>
        <v>0</v>
      </c>
      <c r="Y31" s="25">
        <f t="shared" si="3"/>
        <v>0</v>
      </c>
      <c r="Z31" s="25">
        <f t="shared" si="3"/>
        <v>0</v>
      </c>
      <c r="AA31" s="25">
        <f t="shared" si="3"/>
        <v>0</v>
      </c>
      <c r="AB31" s="25">
        <f t="shared" si="3"/>
        <v>0</v>
      </c>
      <c r="AC31" s="25">
        <f t="shared" si="3"/>
        <v>0</v>
      </c>
      <c r="AD31" s="25">
        <f t="shared" si="3"/>
        <v>0</v>
      </c>
      <c r="AE31" s="25">
        <f t="shared" si="3"/>
        <v>0</v>
      </c>
      <c r="AF31" s="25">
        <f t="shared" si="3"/>
        <v>0</v>
      </c>
      <c r="AG31" s="25">
        <f t="shared" si="3"/>
        <v>1</v>
      </c>
      <c r="AH31" s="25">
        <f t="shared" si="3"/>
        <v>0</v>
      </c>
      <c r="AI31" s="25">
        <f t="shared" si="3"/>
        <v>0</v>
      </c>
      <c r="AJ31" s="25">
        <f t="shared" si="3"/>
        <v>2</v>
      </c>
      <c r="AK31" s="25">
        <f t="shared" si="3"/>
        <v>0</v>
      </c>
      <c r="AL31" s="25">
        <f t="shared" si="3"/>
        <v>0</v>
      </c>
      <c r="AM31" s="25">
        <f t="shared" si="3"/>
        <v>0</v>
      </c>
      <c r="AN31" s="25">
        <f t="shared" si="3"/>
        <v>0</v>
      </c>
      <c r="AO31" s="25">
        <f t="shared" si="3"/>
        <v>0</v>
      </c>
      <c r="AP31" s="25">
        <f t="shared" si="3"/>
        <v>0</v>
      </c>
      <c r="AQ31" s="25">
        <f t="shared" si="3"/>
        <v>0</v>
      </c>
      <c r="AR31" s="25">
        <f t="shared" si="3"/>
        <v>0</v>
      </c>
      <c r="AS31" s="25">
        <f t="shared" si="3"/>
        <v>1</v>
      </c>
      <c r="AT31" s="25">
        <f t="shared" si="3"/>
        <v>0</v>
      </c>
      <c r="AU31" s="25">
        <f t="shared" si="3"/>
        <v>2</v>
      </c>
      <c r="AV31" s="25">
        <f t="shared" si="3"/>
        <v>0</v>
      </c>
      <c r="AW31" s="25">
        <f t="shared" si="3"/>
        <v>1</v>
      </c>
      <c r="AX31" s="25">
        <f t="shared" si="3"/>
        <v>0</v>
      </c>
      <c r="AY31" s="25">
        <f t="shared" si="3"/>
        <v>0</v>
      </c>
      <c r="AZ31" s="25">
        <f t="shared" si="3"/>
        <v>0</v>
      </c>
      <c r="BA31" s="25">
        <f t="shared" si="3"/>
        <v>0</v>
      </c>
      <c r="BB31" s="25">
        <f t="shared" si="3"/>
        <v>0</v>
      </c>
      <c r="BC31" s="25">
        <f t="shared" si="3"/>
        <v>0</v>
      </c>
      <c r="BD31" s="25">
        <f t="shared" si="3"/>
        <v>0</v>
      </c>
      <c r="BE31" s="25">
        <f t="shared" si="3"/>
        <v>0</v>
      </c>
      <c r="BF31" s="25">
        <f t="shared" si="3"/>
        <v>0</v>
      </c>
      <c r="BG31" s="25">
        <f t="shared" si="3"/>
        <v>0</v>
      </c>
      <c r="BH31" s="25">
        <f t="shared" si="3"/>
        <v>0</v>
      </c>
      <c r="BI31" s="25">
        <f t="shared" si="3"/>
        <v>0</v>
      </c>
      <c r="BJ31" s="25">
        <f t="shared" si="3"/>
        <v>0</v>
      </c>
      <c r="BK31" s="25">
        <f t="shared" si="3"/>
        <v>0</v>
      </c>
      <c r="BL31" s="25">
        <f t="shared" si="3"/>
        <v>0</v>
      </c>
      <c r="BM31" s="25">
        <f t="shared" si="3"/>
        <v>0</v>
      </c>
      <c r="BN31" s="25">
        <f t="shared" si="3"/>
        <v>0</v>
      </c>
      <c r="BO31" s="25">
        <f t="shared" si="3"/>
        <v>0</v>
      </c>
      <c r="BP31" s="25">
        <f t="shared" si="3"/>
        <v>0</v>
      </c>
      <c r="BQ31" s="25">
        <f t="shared" si="3"/>
        <v>0</v>
      </c>
      <c r="BR31" s="25">
        <f t="shared" si="3"/>
        <v>0</v>
      </c>
      <c r="BS31" s="25">
        <f t="shared" si="3"/>
        <v>0</v>
      </c>
      <c r="BT31" s="25">
        <f t="shared" si="3"/>
        <v>0</v>
      </c>
      <c r="BU31" s="25">
        <f t="shared" si="3"/>
        <v>0</v>
      </c>
      <c r="BV31" s="25">
        <f t="shared" si="3"/>
        <v>0</v>
      </c>
      <c r="BW31" s="25">
        <f t="shared" si="3"/>
        <v>0</v>
      </c>
      <c r="BX31" s="25">
        <f t="shared" ref="BX31:EI31" si="4">SUM(BX16:BX17)</f>
        <v>0</v>
      </c>
      <c r="BY31" s="25">
        <f t="shared" si="4"/>
        <v>0</v>
      </c>
      <c r="BZ31" s="25">
        <f t="shared" si="4"/>
        <v>0</v>
      </c>
      <c r="CA31" s="25">
        <f t="shared" si="4"/>
        <v>0</v>
      </c>
      <c r="CB31" s="25">
        <f t="shared" si="4"/>
        <v>0</v>
      </c>
      <c r="CC31" s="25">
        <f t="shared" si="4"/>
        <v>4</v>
      </c>
      <c r="CD31" s="25">
        <f t="shared" si="4"/>
        <v>0</v>
      </c>
      <c r="CE31" s="25">
        <f t="shared" si="4"/>
        <v>0</v>
      </c>
      <c r="CF31" s="25">
        <f t="shared" si="4"/>
        <v>0</v>
      </c>
      <c r="CG31" s="25">
        <f t="shared" si="4"/>
        <v>0</v>
      </c>
      <c r="CH31" s="25">
        <f t="shared" si="4"/>
        <v>0</v>
      </c>
      <c r="CI31" s="25">
        <f t="shared" si="4"/>
        <v>0</v>
      </c>
      <c r="CJ31" s="25">
        <f t="shared" si="4"/>
        <v>0</v>
      </c>
      <c r="CK31" s="25">
        <f t="shared" si="4"/>
        <v>1</v>
      </c>
      <c r="CL31" s="25">
        <f t="shared" si="4"/>
        <v>1</v>
      </c>
      <c r="CM31" s="25">
        <f t="shared" si="4"/>
        <v>0</v>
      </c>
      <c r="CN31" s="25">
        <f t="shared" si="4"/>
        <v>0</v>
      </c>
      <c r="CO31" s="25">
        <f t="shared" si="4"/>
        <v>0</v>
      </c>
      <c r="CP31" s="25">
        <f t="shared" si="4"/>
        <v>3</v>
      </c>
      <c r="CQ31" s="25">
        <f t="shared" si="4"/>
        <v>0</v>
      </c>
      <c r="CR31" s="25">
        <f t="shared" si="4"/>
        <v>1</v>
      </c>
      <c r="CS31" s="25">
        <f t="shared" si="4"/>
        <v>0</v>
      </c>
      <c r="CT31" s="25">
        <f t="shared" si="4"/>
        <v>10</v>
      </c>
      <c r="CU31" s="25">
        <f t="shared" si="4"/>
        <v>0</v>
      </c>
      <c r="CV31" s="25">
        <f t="shared" si="4"/>
        <v>0</v>
      </c>
      <c r="CW31" s="25">
        <f t="shared" si="4"/>
        <v>138</v>
      </c>
      <c r="CX31" s="25">
        <f t="shared" si="4"/>
        <v>0</v>
      </c>
      <c r="CY31" s="25">
        <f t="shared" si="4"/>
        <v>0</v>
      </c>
      <c r="CZ31" s="25">
        <f t="shared" si="4"/>
        <v>0</v>
      </c>
      <c r="DA31" s="25">
        <f t="shared" si="4"/>
        <v>0</v>
      </c>
      <c r="DB31" s="25">
        <f t="shared" si="4"/>
        <v>0</v>
      </c>
      <c r="DC31" s="25">
        <f t="shared" si="4"/>
        <v>0</v>
      </c>
      <c r="DD31" s="25">
        <f t="shared" si="4"/>
        <v>0</v>
      </c>
      <c r="DE31" s="25">
        <f t="shared" si="4"/>
        <v>0</v>
      </c>
      <c r="DF31" s="25">
        <f t="shared" si="4"/>
        <v>0</v>
      </c>
      <c r="DG31" s="25">
        <f t="shared" si="4"/>
        <v>0</v>
      </c>
      <c r="DH31" s="25">
        <f t="shared" si="4"/>
        <v>0</v>
      </c>
      <c r="DI31" s="25">
        <f t="shared" si="4"/>
        <v>2</v>
      </c>
      <c r="DJ31" s="25">
        <f t="shared" si="4"/>
        <v>0</v>
      </c>
      <c r="DK31" s="25">
        <f t="shared" si="4"/>
        <v>12</v>
      </c>
      <c r="DL31" s="25">
        <f t="shared" si="4"/>
        <v>0</v>
      </c>
      <c r="DM31" s="25">
        <f t="shared" si="4"/>
        <v>0</v>
      </c>
      <c r="DN31" s="25">
        <f t="shared" si="4"/>
        <v>0</v>
      </c>
      <c r="DO31" s="25">
        <f t="shared" si="4"/>
        <v>0</v>
      </c>
      <c r="DP31" s="25">
        <f t="shared" si="4"/>
        <v>0</v>
      </c>
      <c r="DQ31" s="25">
        <f t="shared" si="4"/>
        <v>0</v>
      </c>
      <c r="DR31" s="25">
        <f t="shared" si="4"/>
        <v>0</v>
      </c>
      <c r="DS31" s="25">
        <f t="shared" si="4"/>
        <v>0</v>
      </c>
      <c r="DT31" s="25">
        <f t="shared" si="4"/>
        <v>0</v>
      </c>
      <c r="DU31" s="25">
        <f t="shared" si="4"/>
        <v>0</v>
      </c>
      <c r="DV31" s="25">
        <f t="shared" si="4"/>
        <v>0</v>
      </c>
      <c r="DW31" s="25">
        <f t="shared" si="4"/>
        <v>0</v>
      </c>
      <c r="DX31" s="25">
        <f t="shared" si="4"/>
        <v>1</v>
      </c>
      <c r="DY31" s="25">
        <f t="shared" si="4"/>
        <v>0</v>
      </c>
      <c r="DZ31" s="25">
        <f t="shared" si="4"/>
        <v>0</v>
      </c>
      <c r="EA31" s="25">
        <f t="shared" si="4"/>
        <v>0</v>
      </c>
      <c r="EB31" s="25">
        <f t="shared" si="4"/>
        <v>0</v>
      </c>
      <c r="EC31" s="25">
        <f t="shared" si="4"/>
        <v>0</v>
      </c>
      <c r="ED31" s="25">
        <f t="shared" si="4"/>
        <v>0</v>
      </c>
      <c r="EE31" s="25">
        <f t="shared" si="4"/>
        <v>0</v>
      </c>
      <c r="EF31" s="25">
        <f t="shared" si="4"/>
        <v>0</v>
      </c>
      <c r="EG31" s="25">
        <f t="shared" si="4"/>
        <v>0</v>
      </c>
      <c r="EH31" s="25">
        <f t="shared" si="4"/>
        <v>1</v>
      </c>
      <c r="EI31" s="25">
        <f t="shared" si="4"/>
        <v>1</v>
      </c>
      <c r="EJ31" s="25">
        <f t="shared" ref="EJ31:EX31" si="5">SUM(EJ16:EJ17)</f>
        <v>0</v>
      </c>
      <c r="EK31" s="25">
        <f t="shared" si="5"/>
        <v>0</v>
      </c>
      <c r="EL31" s="25">
        <f t="shared" si="5"/>
        <v>0</v>
      </c>
      <c r="EM31" s="25">
        <f t="shared" si="5"/>
        <v>0</v>
      </c>
      <c r="EN31" s="25">
        <f t="shared" si="5"/>
        <v>0</v>
      </c>
      <c r="EO31" s="25">
        <f t="shared" si="5"/>
        <v>0</v>
      </c>
      <c r="EP31" s="25">
        <f t="shared" si="5"/>
        <v>4</v>
      </c>
      <c r="EQ31" s="25">
        <f t="shared" si="5"/>
        <v>3</v>
      </c>
      <c r="ER31" s="25">
        <f t="shared" si="5"/>
        <v>0</v>
      </c>
      <c r="ES31" s="25">
        <f t="shared" si="5"/>
        <v>0</v>
      </c>
      <c r="ET31" s="25">
        <f t="shared" si="5"/>
        <v>0</v>
      </c>
      <c r="EU31" s="25">
        <f t="shared" si="5"/>
        <v>0</v>
      </c>
      <c r="EV31" s="25">
        <f t="shared" si="5"/>
        <v>0</v>
      </c>
      <c r="EW31" s="25">
        <f t="shared" si="5"/>
        <v>0</v>
      </c>
      <c r="EX31" s="25">
        <f t="shared" si="5"/>
        <v>0</v>
      </c>
    </row>
    <row r="32" spans="1:154" x14ac:dyDescent="0.35">
      <c r="I32" s="25"/>
      <c r="J32" s="25" t="s">
        <v>696</v>
      </c>
      <c r="K32">
        <f>SUM(K18:K23)</f>
        <v>0</v>
      </c>
      <c r="L32" s="25">
        <f t="shared" ref="L32:BW32" si="6">SUM(L18:L23)</f>
        <v>0</v>
      </c>
      <c r="M32" s="25">
        <f t="shared" si="6"/>
        <v>0</v>
      </c>
      <c r="N32" s="25">
        <f t="shared" si="6"/>
        <v>0</v>
      </c>
      <c r="O32" s="25">
        <f t="shared" si="6"/>
        <v>9</v>
      </c>
      <c r="P32" s="25">
        <f t="shared" si="6"/>
        <v>0</v>
      </c>
      <c r="Q32" s="25">
        <f t="shared" si="6"/>
        <v>0</v>
      </c>
      <c r="R32" s="25">
        <f t="shared" si="6"/>
        <v>0</v>
      </c>
      <c r="S32" s="25">
        <f t="shared" si="6"/>
        <v>0</v>
      </c>
      <c r="T32" s="25">
        <f t="shared" si="6"/>
        <v>0</v>
      </c>
      <c r="U32" s="25">
        <f t="shared" si="6"/>
        <v>0</v>
      </c>
      <c r="V32" s="25">
        <f t="shared" si="6"/>
        <v>0</v>
      </c>
      <c r="W32" s="25">
        <f t="shared" si="6"/>
        <v>0</v>
      </c>
      <c r="X32" s="25">
        <f t="shared" si="6"/>
        <v>0</v>
      </c>
      <c r="Y32" s="25">
        <f t="shared" si="6"/>
        <v>1</v>
      </c>
      <c r="Z32" s="25">
        <f t="shared" si="6"/>
        <v>0</v>
      </c>
      <c r="AA32" s="25">
        <f t="shared" si="6"/>
        <v>0</v>
      </c>
      <c r="AB32" s="25">
        <f t="shared" si="6"/>
        <v>0</v>
      </c>
      <c r="AC32" s="25">
        <f t="shared" si="6"/>
        <v>0</v>
      </c>
      <c r="AD32" s="25">
        <f t="shared" si="6"/>
        <v>10</v>
      </c>
      <c r="AE32" s="25">
        <f t="shared" si="6"/>
        <v>0</v>
      </c>
      <c r="AF32" s="25">
        <f t="shared" si="6"/>
        <v>1</v>
      </c>
      <c r="AG32" s="25">
        <f t="shared" si="6"/>
        <v>1</v>
      </c>
      <c r="AH32" s="25">
        <f t="shared" si="6"/>
        <v>0</v>
      </c>
      <c r="AI32" s="25">
        <f t="shared" si="6"/>
        <v>0</v>
      </c>
      <c r="AJ32" s="25">
        <f t="shared" si="6"/>
        <v>4</v>
      </c>
      <c r="AK32" s="25">
        <f t="shared" si="6"/>
        <v>0</v>
      </c>
      <c r="AL32" s="25">
        <f t="shared" si="6"/>
        <v>0</v>
      </c>
      <c r="AM32" s="25">
        <f t="shared" si="6"/>
        <v>0</v>
      </c>
      <c r="AN32" s="25">
        <f t="shared" si="6"/>
        <v>0</v>
      </c>
      <c r="AO32" s="25">
        <f t="shared" si="6"/>
        <v>0</v>
      </c>
      <c r="AP32" s="25">
        <f t="shared" si="6"/>
        <v>0</v>
      </c>
      <c r="AQ32" s="25">
        <f t="shared" si="6"/>
        <v>0</v>
      </c>
      <c r="AR32" s="25">
        <f t="shared" si="6"/>
        <v>0</v>
      </c>
      <c r="AS32" s="25">
        <f t="shared" si="6"/>
        <v>0</v>
      </c>
      <c r="AT32" s="25">
        <f t="shared" si="6"/>
        <v>0</v>
      </c>
      <c r="AU32" s="25">
        <f t="shared" si="6"/>
        <v>0</v>
      </c>
      <c r="AV32" s="25">
        <f t="shared" si="6"/>
        <v>0</v>
      </c>
      <c r="AW32" s="25">
        <f t="shared" si="6"/>
        <v>0</v>
      </c>
      <c r="AX32" s="25">
        <f t="shared" si="6"/>
        <v>0</v>
      </c>
      <c r="AY32" s="25">
        <f t="shared" si="6"/>
        <v>0</v>
      </c>
      <c r="AZ32" s="25">
        <f t="shared" si="6"/>
        <v>0</v>
      </c>
      <c r="BA32" s="25">
        <f t="shared" si="6"/>
        <v>0</v>
      </c>
      <c r="BB32" s="25">
        <f t="shared" si="6"/>
        <v>82</v>
      </c>
      <c r="BC32" s="25">
        <f t="shared" si="6"/>
        <v>0</v>
      </c>
      <c r="BD32" s="25">
        <f t="shared" si="6"/>
        <v>0</v>
      </c>
      <c r="BE32" s="25">
        <f t="shared" si="6"/>
        <v>0</v>
      </c>
      <c r="BF32" s="25">
        <f t="shared" si="6"/>
        <v>0</v>
      </c>
      <c r="BG32" s="25">
        <f t="shared" si="6"/>
        <v>0</v>
      </c>
      <c r="BH32" s="25">
        <f t="shared" si="6"/>
        <v>0</v>
      </c>
      <c r="BI32" s="25">
        <f t="shared" si="6"/>
        <v>0</v>
      </c>
      <c r="BJ32" s="25">
        <f t="shared" si="6"/>
        <v>0</v>
      </c>
      <c r="BK32" s="25">
        <f t="shared" si="6"/>
        <v>1</v>
      </c>
      <c r="BL32" s="25">
        <f t="shared" si="6"/>
        <v>20</v>
      </c>
      <c r="BM32" s="25">
        <f t="shared" si="6"/>
        <v>0</v>
      </c>
      <c r="BN32" s="25">
        <f t="shared" si="6"/>
        <v>0</v>
      </c>
      <c r="BO32" s="25">
        <f t="shared" si="6"/>
        <v>0</v>
      </c>
      <c r="BP32" s="25">
        <f t="shared" si="6"/>
        <v>0</v>
      </c>
      <c r="BQ32" s="25">
        <f t="shared" si="6"/>
        <v>0</v>
      </c>
      <c r="BR32" s="25">
        <f t="shared" si="6"/>
        <v>0</v>
      </c>
      <c r="BS32" s="25">
        <f t="shared" si="6"/>
        <v>0</v>
      </c>
      <c r="BT32" s="25">
        <f t="shared" si="6"/>
        <v>1</v>
      </c>
      <c r="BU32" s="25">
        <f t="shared" si="6"/>
        <v>2</v>
      </c>
      <c r="BV32" s="25">
        <f t="shared" si="6"/>
        <v>0</v>
      </c>
      <c r="BW32" s="25">
        <f t="shared" si="6"/>
        <v>0</v>
      </c>
      <c r="BX32" s="25">
        <f t="shared" ref="BX32:EI32" si="7">SUM(BX18:BX23)</f>
        <v>0</v>
      </c>
      <c r="BY32" s="25">
        <f t="shared" si="7"/>
        <v>0</v>
      </c>
      <c r="BZ32" s="25">
        <f t="shared" si="7"/>
        <v>1</v>
      </c>
      <c r="CA32" s="25">
        <f t="shared" si="7"/>
        <v>0</v>
      </c>
      <c r="CB32" s="25">
        <f t="shared" si="7"/>
        <v>0</v>
      </c>
      <c r="CC32" s="25">
        <f t="shared" si="7"/>
        <v>3</v>
      </c>
      <c r="CD32" s="25">
        <f t="shared" si="7"/>
        <v>0</v>
      </c>
      <c r="CE32" s="25">
        <f t="shared" si="7"/>
        <v>0</v>
      </c>
      <c r="CF32" s="25">
        <f t="shared" si="7"/>
        <v>0</v>
      </c>
      <c r="CG32" s="25">
        <f t="shared" si="7"/>
        <v>0</v>
      </c>
      <c r="CH32" s="25">
        <f t="shared" si="7"/>
        <v>1</v>
      </c>
      <c r="CI32" s="25">
        <f t="shared" si="7"/>
        <v>2</v>
      </c>
      <c r="CJ32" s="25">
        <f t="shared" si="7"/>
        <v>0</v>
      </c>
      <c r="CK32" s="25">
        <f t="shared" si="7"/>
        <v>0</v>
      </c>
      <c r="CL32" s="25">
        <f t="shared" si="7"/>
        <v>0</v>
      </c>
      <c r="CM32" s="25">
        <f t="shared" si="7"/>
        <v>0</v>
      </c>
      <c r="CN32" s="25">
        <f t="shared" si="7"/>
        <v>0</v>
      </c>
      <c r="CO32" s="25">
        <f t="shared" si="7"/>
        <v>0</v>
      </c>
      <c r="CP32" s="25">
        <f t="shared" si="7"/>
        <v>1</v>
      </c>
      <c r="CQ32" s="25">
        <f t="shared" si="7"/>
        <v>1</v>
      </c>
      <c r="CR32" s="25">
        <f t="shared" si="7"/>
        <v>0</v>
      </c>
      <c r="CS32" s="25">
        <f t="shared" si="7"/>
        <v>0</v>
      </c>
      <c r="CT32" s="25">
        <f t="shared" si="7"/>
        <v>44</v>
      </c>
      <c r="CU32" s="25">
        <f t="shared" si="7"/>
        <v>0</v>
      </c>
      <c r="CV32" s="25">
        <f t="shared" si="7"/>
        <v>0</v>
      </c>
      <c r="CW32" s="25">
        <f t="shared" si="7"/>
        <v>0</v>
      </c>
      <c r="CX32" s="25">
        <f t="shared" si="7"/>
        <v>1</v>
      </c>
      <c r="CY32" s="25">
        <f t="shared" si="7"/>
        <v>127</v>
      </c>
      <c r="CZ32" s="25">
        <f t="shared" si="7"/>
        <v>0</v>
      </c>
      <c r="DA32" s="25">
        <f t="shared" si="7"/>
        <v>0</v>
      </c>
      <c r="DB32" s="25">
        <f t="shared" si="7"/>
        <v>0</v>
      </c>
      <c r="DC32" s="25">
        <f t="shared" si="7"/>
        <v>0</v>
      </c>
      <c r="DD32" s="25">
        <f t="shared" si="7"/>
        <v>1</v>
      </c>
      <c r="DE32" s="25">
        <f t="shared" si="7"/>
        <v>0</v>
      </c>
      <c r="DF32" s="25">
        <f t="shared" si="7"/>
        <v>0</v>
      </c>
      <c r="DG32" s="25">
        <f t="shared" si="7"/>
        <v>0</v>
      </c>
      <c r="DH32" s="25">
        <f t="shared" si="7"/>
        <v>0</v>
      </c>
      <c r="DI32" s="25">
        <f t="shared" si="7"/>
        <v>3</v>
      </c>
      <c r="DJ32" s="25">
        <f t="shared" si="7"/>
        <v>0</v>
      </c>
      <c r="DK32" s="25">
        <f t="shared" si="7"/>
        <v>0</v>
      </c>
      <c r="DL32" s="25">
        <f t="shared" si="7"/>
        <v>0</v>
      </c>
      <c r="DM32" s="25">
        <f t="shared" si="7"/>
        <v>0</v>
      </c>
      <c r="DN32" s="25">
        <f t="shared" si="7"/>
        <v>0</v>
      </c>
      <c r="DO32" s="25">
        <f t="shared" si="7"/>
        <v>0</v>
      </c>
      <c r="DP32" s="25">
        <f t="shared" si="7"/>
        <v>0</v>
      </c>
      <c r="DQ32" s="25">
        <f t="shared" si="7"/>
        <v>0</v>
      </c>
      <c r="DR32" s="25">
        <f t="shared" si="7"/>
        <v>0</v>
      </c>
      <c r="DS32" s="25">
        <f t="shared" si="7"/>
        <v>0</v>
      </c>
      <c r="DT32" s="25">
        <f t="shared" si="7"/>
        <v>0</v>
      </c>
      <c r="DU32" s="25">
        <f t="shared" si="7"/>
        <v>0</v>
      </c>
      <c r="DV32" s="25">
        <f t="shared" si="7"/>
        <v>0</v>
      </c>
      <c r="DW32" s="25">
        <f t="shared" si="7"/>
        <v>0</v>
      </c>
      <c r="DX32" s="25">
        <f t="shared" si="7"/>
        <v>3</v>
      </c>
      <c r="DY32" s="25">
        <f t="shared" si="7"/>
        <v>0</v>
      </c>
      <c r="DZ32" s="25">
        <f t="shared" si="7"/>
        <v>0</v>
      </c>
      <c r="EA32" s="25">
        <f t="shared" si="7"/>
        <v>0</v>
      </c>
      <c r="EB32" s="25">
        <f t="shared" si="7"/>
        <v>0</v>
      </c>
      <c r="EC32" s="25">
        <f t="shared" si="7"/>
        <v>0</v>
      </c>
      <c r="ED32" s="25">
        <f t="shared" si="7"/>
        <v>0</v>
      </c>
      <c r="EE32" s="25">
        <f t="shared" si="7"/>
        <v>0</v>
      </c>
      <c r="EF32" s="25">
        <f t="shared" si="7"/>
        <v>0</v>
      </c>
      <c r="EG32" s="25">
        <f t="shared" si="7"/>
        <v>0</v>
      </c>
      <c r="EH32" s="25">
        <f t="shared" si="7"/>
        <v>0</v>
      </c>
      <c r="EI32" s="25">
        <f t="shared" si="7"/>
        <v>0</v>
      </c>
      <c r="EJ32" s="25">
        <f t="shared" ref="EJ32:EX32" si="8">SUM(EJ18:EJ23)</f>
        <v>0</v>
      </c>
      <c r="EK32" s="25">
        <f t="shared" si="8"/>
        <v>0</v>
      </c>
      <c r="EL32" s="25">
        <f t="shared" si="8"/>
        <v>0</v>
      </c>
      <c r="EM32" s="25">
        <f t="shared" si="8"/>
        <v>0</v>
      </c>
      <c r="EN32" s="25">
        <f t="shared" si="8"/>
        <v>0</v>
      </c>
      <c r="EO32" s="25">
        <f t="shared" si="8"/>
        <v>0</v>
      </c>
      <c r="EP32" s="25">
        <f t="shared" si="8"/>
        <v>4</v>
      </c>
      <c r="EQ32" s="25">
        <f t="shared" si="8"/>
        <v>3</v>
      </c>
      <c r="ER32" s="25">
        <f t="shared" si="8"/>
        <v>0</v>
      </c>
      <c r="ES32" s="25">
        <f t="shared" si="8"/>
        <v>0</v>
      </c>
      <c r="ET32" s="25">
        <f t="shared" si="8"/>
        <v>0</v>
      </c>
      <c r="EU32" s="25">
        <f t="shared" si="8"/>
        <v>0</v>
      </c>
      <c r="EV32" s="25">
        <f t="shared" si="8"/>
        <v>3</v>
      </c>
      <c r="EW32" s="25">
        <f t="shared" si="8"/>
        <v>0</v>
      </c>
      <c r="EX32" s="25">
        <f t="shared" si="8"/>
        <v>0</v>
      </c>
    </row>
    <row r="33" spans="9:154" ht="15" thickBot="1" x14ac:dyDescent="0.4">
      <c r="I33" s="25"/>
      <c r="J33" s="25" t="s">
        <v>280</v>
      </c>
      <c r="K33" s="26">
        <f>SUM(K24:K28)</f>
        <v>0</v>
      </c>
      <c r="L33" s="26">
        <f t="shared" ref="L33:BW33" si="9">SUM(L24:L28)</f>
        <v>0</v>
      </c>
      <c r="M33" s="26">
        <f t="shared" si="9"/>
        <v>0</v>
      </c>
      <c r="N33" s="26">
        <f t="shared" si="9"/>
        <v>1</v>
      </c>
      <c r="O33" s="26">
        <f t="shared" si="9"/>
        <v>0</v>
      </c>
      <c r="P33" s="26">
        <f t="shared" si="9"/>
        <v>0</v>
      </c>
      <c r="Q33" s="26">
        <f t="shared" si="9"/>
        <v>0</v>
      </c>
      <c r="R33" s="26">
        <f t="shared" si="9"/>
        <v>0</v>
      </c>
      <c r="S33" s="26">
        <f t="shared" si="9"/>
        <v>0</v>
      </c>
      <c r="T33" s="26">
        <f t="shared" si="9"/>
        <v>0</v>
      </c>
      <c r="U33" s="26">
        <f t="shared" si="9"/>
        <v>0</v>
      </c>
      <c r="V33" s="26">
        <f t="shared" si="9"/>
        <v>0</v>
      </c>
      <c r="W33" s="26">
        <f t="shared" si="9"/>
        <v>0</v>
      </c>
      <c r="X33" s="26">
        <f t="shared" si="9"/>
        <v>0</v>
      </c>
      <c r="Y33" s="26">
        <f t="shared" si="9"/>
        <v>2</v>
      </c>
      <c r="Z33" s="26">
        <f t="shared" si="9"/>
        <v>0</v>
      </c>
      <c r="AA33" s="26">
        <f t="shared" si="9"/>
        <v>0</v>
      </c>
      <c r="AB33" s="26">
        <f t="shared" si="9"/>
        <v>0</v>
      </c>
      <c r="AC33" s="26">
        <f t="shared" si="9"/>
        <v>0</v>
      </c>
      <c r="AD33" s="26">
        <f t="shared" si="9"/>
        <v>9</v>
      </c>
      <c r="AE33" s="26">
        <f t="shared" si="9"/>
        <v>0</v>
      </c>
      <c r="AF33" s="26">
        <f t="shared" si="9"/>
        <v>0</v>
      </c>
      <c r="AG33" s="26">
        <f t="shared" si="9"/>
        <v>0</v>
      </c>
      <c r="AH33" s="26">
        <f t="shared" si="9"/>
        <v>0</v>
      </c>
      <c r="AI33" s="26">
        <f t="shared" si="9"/>
        <v>0</v>
      </c>
      <c r="AJ33" s="26">
        <f t="shared" si="9"/>
        <v>0</v>
      </c>
      <c r="AK33" s="26">
        <f t="shared" si="9"/>
        <v>0</v>
      </c>
      <c r="AL33" s="26">
        <f t="shared" si="9"/>
        <v>0</v>
      </c>
      <c r="AM33" s="26">
        <f t="shared" si="9"/>
        <v>0</v>
      </c>
      <c r="AN33" s="26">
        <f t="shared" si="9"/>
        <v>0</v>
      </c>
      <c r="AO33" s="26">
        <f t="shared" si="9"/>
        <v>0</v>
      </c>
      <c r="AP33" s="26">
        <f t="shared" si="9"/>
        <v>1</v>
      </c>
      <c r="AQ33" s="26">
        <f t="shared" si="9"/>
        <v>0</v>
      </c>
      <c r="AR33" s="26">
        <f t="shared" si="9"/>
        <v>0</v>
      </c>
      <c r="AS33" s="26">
        <f t="shared" si="9"/>
        <v>0</v>
      </c>
      <c r="AT33" s="26">
        <f t="shared" si="9"/>
        <v>0</v>
      </c>
      <c r="AU33" s="26">
        <f t="shared" si="9"/>
        <v>0</v>
      </c>
      <c r="AV33" s="26">
        <f t="shared" si="9"/>
        <v>0</v>
      </c>
      <c r="AW33" s="26">
        <f t="shared" si="9"/>
        <v>1</v>
      </c>
      <c r="AX33" s="26">
        <f t="shared" si="9"/>
        <v>0</v>
      </c>
      <c r="AY33" s="26">
        <f t="shared" si="9"/>
        <v>0</v>
      </c>
      <c r="AZ33" s="26">
        <f t="shared" si="9"/>
        <v>0</v>
      </c>
      <c r="BA33" s="26">
        <f t="shared" si="9"/>
        <v>0</v>
      </c>
      <c r="BB33" s="26">
        <f t="shared" si="9"/>
        <v>11</v>
      </c>
      <c r="BC33" s="26">
        <f t="shared" si="9"/>
        <v>0</v>
      </c>
      <c r="BD33" s="26">
        <f t="shared" si="9"/>
        <v>0</v>
      </c>
      <c r="BE33" s="26">
        <f t="shared" si="9"/>
        <v>0</v>
      </c>
      <c r="BF33" s="26">
        <f t="shared" si="9"/>
        <v>0</v>
      </c>
      <c r="BG33" s="26">
        <f t="shared" si="9"/>
        <v>0</v>
      </c>
      <c r="BH33" s="26">
        <f t="shared" si="9"/>
        <v>1</v>
      </c>
      <c r="BI33" s="26">
        <f t="shared" si="9"/>
        <v>0</v>
      </c>
      <c r="BJ33" s="26">
        <f t="shared" si="9"/>
        <v>0</v>
      </c>
      <c r="BK33" s="26">
        <f t="shared" si="9"/>
        <v>0</v>
      </c>
      <c r="BL33" s="26">
        <f t="shared" si="9"/>
        <v>5</v>
      </c>
      <c r="BM33" s="26">
        <f t="shared" si="9"/>
        <v>3</v>
      </c>
      <c r="BN33" s="26">
        <f t="shared" si="9"/>
        <v>1</v>
      </c>
      <c r="BO33" s="26">
        <f t="shared" si="9"/>
        <v>0</v>
      </c>
      <c r="BP33" s="26">
        <f t="shared" si="9"/>
        <v>0</v>
      </c>
      <c r="BQ33" s="26">
        <f t="shared" si="9"/>
        <v>0</v>
      </c>
      <c r="BR33" s="26">
        <f t="shared" si="9"/>
        <v>0</v>
      </c>
      <c r="BS33" s="26">
        <f t="shared" si="9"/>
        <v>0</v>
      </c>
      <c r="BT33" s="26">
        <f t="shared" si="9"/>
        <v>0</v>
      </c>
      <c r="BU33" s="26">
        <f t="shared" si="9"/>
        <v>0</v>
      </c>
      <c r="BV33" s="26">
        <f t="shared" si="9"/>
        <v>0</v>
      </c>
      <c r="BW33" s="26">
        <f t="shared" si="9"/>
        <v>0</v>
      </c>
      <c r="BX33" s="26">
        <f t="shared" ref="BX33:EI33" si="10">SUM(BX24:BX28)</f>
        <v>2</v>
      </c>
      <c r="BY33" s="26">
        <f t="shared" si="10"/>
        <v>3</v>
      </c>
      <c r="BZ33" s="26">
        <f t="shared" si="10"/>
        <v>0</v>
      </c>
      <c r="CA33" s="26">
        <f t="shared" si="10"/>
        <v>0</v>
      </c>
      <c r="CB33" s="26">
        <f t="shared" si="10"/>
        <v>0</v>
      </c>
      <c r="CC33" s="26">
        <f t="shared" si="10"/>
        <v>0</v>
      </c>
      <c r="CD33" s="26">
        <f t="shared" si="10"/>
        <v>0</v>
      </c>
      <c r="CE33" s="26">
        <f t="shared" si="10"/>
        <v>0</v>
      </c>
      <c r="CF33" s="26">
        <f t="shared" si="10"/>
        <v>1</v>
      </c>
      <c r="CG33" s="26">
        <f t="shared" si="10"/>
        <v>0</v>
      </c>
      <c r="CH33" s="26">
        <f t="shared" si="10"/>
        <v>0</v>
      </c>
      <c r="CI33" s="26">
        <f t="shared" si="10"/>
        <v>0</v>
      </c>
      <c r="CJ33" s="26">
        <f t="shared" si="10"/>
        <v>0</v>
      </c>
      <c r="CK33" s="26">
        <f t="shared" si="10"/>
        <v>0</v>
      </c>
      <c r="CL33" s="26">
        <f t="shared" si="10"/>
        <v>0</v>
      </c>
      <c r="CM33" s="26">
        <f t="shared" si="10"/>
        <v>0</v>
      </c>
      <c r="CN33" s="26">
        <f t="shared" si="10"/>
        <v>0</v>
      </c>
      <c r="CO33" s="26">
        <f t="shared" si="10"/>
        <v>0</v>
      </c>
      <c r="CP33" s="26">
        <f t="shared" si="10"/>
        <v>0</v>
      </c>
      <c r="CQ33" s="26">
        <f t="shared" si="10"/>
        <v>6</v>
      </c>
      <c r="CR33" s="26">
        <f t="shared" si="10"/>
        <v>1</v>
      </c>
      <c r="CS33" s="26">
        <f t="shared" si="10"/>
        <v>1</v>
      </c>
      <c r="CT33" s="26">
        <f t="shared" si="10"/>
        <v>8</v>
      </c>
      <c r="CU33" s="26">
        <f t="shared" si="10"/>
        <v>0</v>
      </c>
      <c r="CV33" s="26">
        <f t="shared" si="10"/>
        <v>0</v>
      </c>
      <c r="CW33" s="26">
        <f t="shared" si="10"/>
        <v>0</v>
      </c>
      <c r="CX33" s="26">
        <f t="shared" si="10"/>
        <v>0</v>
      </c>
      <c r="CY33" s="26">
        <f t="shared" si="10"/>
        <v>4</v>
      </c>
      <c r="CZ33" s="26">
        <f t="shared" si="10"/>
        <v>0</v>
      </c>
      <c r="DA33" s="26">
        <f t="shared" si="10"/>
        <v>0</v>
      </c>
      <c r="DB33" s="26">
        <f t="shared" si="10"/>
        <v>0</v>
      </c>
      <c r="DC33" s="26">
        <f t="shared" si="10"/>
        <v>0</v>
      </c>
      <c r="DD33" s="26">
        <f t="shared" si="10"/>
        <v>0</v>
      </c>
      <c r="DE33" s="26">
        <f t="shared" si="10"/>
        <v>0</v>
      </c>
      <c r="DF33" s="26">
        <f t="shared" si="10"/>
        <v>0</v>
      </c>
      <c r="DG33" s="26">
        <f t="shared" si="10"/>
        <v>0</v>
      </c>
      <c r="DH33" s="26">
        <f t="shared" si="10"/>
        <v>0</v>
      </c>
      <c r="DI33" s="26">
        <f t="shared" si="10"/>
        <v>1</v>
      </c>
      <c r="DJ33" s="26">
        <f t="shared" si="10"/>
        <v>1</v>
      </c>
      <c r="DK33" s="26">
        <f t="shared" si="10"/>
        <v>72</v>
      </c>
      <c r="DL33" s="26">
        <f t="shared" si="10"/>
        <v>3</v>
      </c>
      <c r="DM33" s="26">
        <f t="shared" si="10"/>
        <v>1</v>
      </c>
      <c r="DN33" s="26">
        <f t="shared" si="10"/>
        <v>0</v>
      </c>
      <c r="DO33" s="26">
        <f t="shared" si="10"/>
        <v>3</v>
      </c>
      <c r="DP33" s="26">
        <f t="shared" si="10"/>
        <v>0</v>
      </c>
      <c r="DQ33" s="26">
        <f t="shared" si="10"/>
        <v>0</v>
      </c>
      <c r="DR33" s="26">
        <f t="shared" si="10"/>
        <v>0</v>
      </c>
      <c r="DS33" s="26">
        <f t="shared" si="10"/>
        <v>0</v>
      </c>
      <c r="DT33" s="26">
        <f t="shared" si="10"/>
        <v>0</v>
      </c>
      <c r="DU33" s="26">
        <f t="shared" si="10"/>
        <v>0</v>
      </c>
      <c r="DV33" s="26">
        <f t="shared" si="10"/>
        <v>1</v>
      </c>
      <c r="DW33" s="26">
        <f t="shared" si="10"/>
        <v>0</v>
      </c>
      <c r="DX33" s="26">
        <f t="shared" si="10"/>
        <v>12</v>
      </c>
      <c r="DY33" s="26">
        <f t="shared" si="10"/>
        <v>0</v>
      </c>
      <c r="DZ33" s="26">
        <f t="shared" si="10"/>
        <v>0</v>
      </c>
      <c r="EA33" s="26">
        <f t="shared" si="10"/>
        <v>0</v>
      </c>
      <c r="EB33" s="26">
        <f t="shared" si="10"/>
        <v>0</v>
      </c>
      <c r="EC33" s="26">
        <f t="shared" si="10"/>
        <v>0</v>
      </c>
      <c r="ED33" s="26">
        <f t="shared" si="10"/>
        <v>0</v>
      </c>
      <c r="EE33" s="26">
        <f t="shared" si="10"/>
        <v>0</v>
      </c>
      <c r="EF33" s="26">
        <f t="shared" si="10"/>
        <v>0</v>
      </c>
      <c r="EG33" s="26">
        <f t="shared" si="10"/>
        <v>0</v>
      </c>
      <c r="EH33" s="26">
        <f t="shared" si="10"/>
        <v>0</v>
      </c>
      <c r="EI33" s="26">
        <f t="shared" si="10"/>
        <v>0</v>
      </c>
      <c r="EJ33" s="26">
        <f t="shared" ref="EJ33:EX33" si="11">SUM(EJ24:EJ28)</f>
        <v>0</v>
      </c>
      <c r="EK33" s="26">
        <f t="shared" si="11"/>
        <v>0</v>
      </c>
      <c r="EL33" s="26">
        <f t="shared" si="11"/>
        <v>0</v>
      </c>
      <c r="EM33" s="26">
        <f t="shared" si="11"/>
        <v>0</v>
      </c>
      <c r="EN33" s="26">
        <f t="shared" si="11"/>
        <v>0</v>
      </c>
      <c r="EO33" s="26">
        <f t="shared" si="11"/>
        <v>0</v>
      </c>
      <c r="EP33" s="26">
        <f t="shared" si="11"/>
        <v>9</v>
      </c>
      <c r="EQ33" s="26">
        <f t="shared" si="11"/>
        <v>1</v>
      </c>
      <c r="ER33" s="26">
        <f t="shared" si="11"/>
        <v>0</v>
      </c>
      <c r="ES33" s="26">
        <f t="shared" si="11"/>
        <v>0</v>
      </c>
      <c r="ET33" s="26">
        <f t="shared" si="11"/>
        <v>0</v>
      </c>
      <c r="EU33" s="26">
        <f t="shared" si="11"/>
        <v>0</v>
      </c>
      <c r="EV33" s="26">
        <f t="shared" si="11"/>
        <v>7</v>
      </c>
      <c r="EW33" s="26">
        <f t="shared" si="11"/>
        <v>0</v>
      </c>
      <c r="EX33" s="26">
        <f t="shared" si="11"/>
        <v>2</v>
      </c>
    </row>
    <row r="34" spans="9:154" x14ac:dyDescent="0.35">
      <c r="I34" t="s">
        <v>697</v>
      </c>
      <c r="J34" s="25" t="s">
        <v>278</v>
      </c>
      <c r="K34">
        <f>K30/14</f>
        <v>0</v>
      </c>
      <c r="L34" s="25">
        <f t="shared" ref="L34:BW34" si="12">L30/14</f>
        <v>0</v>
      </c>
      <c r="M34" s="25">
        <f t="shared" si="12"/>
        <v>0</v>
      </c>
      <c r="N34" s="25">
        <f t="shared" si="12"/>
        <v>0</v>
      </c>
      <c r="O34" s="25">
        <f t="shared" si="12"/>
        <v>0.7142857142857143</v>
      </c>
      <c r="P34" s="25">
        <f t="shared" si="12"/>
        <v>0</v>
      </c>
      <c r="Q34" s="25">
        <f t="shared" si="12"/>
        <v>0</v>
      </c>
      <c r="R34" s="25">
        <f t="shared" si="12"/>
        <v>0</v>
      </c>
      <c r="S34" s="25">
        <f t="shared" si="12"/>
        <v>0</v>
      </c>
      <c r="T34" s="25">
        <f t="shared" si="12"/>
        <v>0</v>
      </c>
      <c r="U34" s="25">
        <f t="shared" si="12"/>
        <v>0</v>
      </c>
      <c r="V34" s="25">
        <f t="shared" si="12"/>
        <v>0</v>
      </c>
      <c r="W34" s="25">
        <f t="shared" si="12"/>
        <v>7.1428571428571425E-2</v>
      </c>
      <c r="X34" s="25">
        <f t="shared" si="12"/>
        <v>0</v>
      </c>
      <c r="Y34" s="25">
        <f t="shared" si="12"/>
        <v>0.14285714285714285</v>
      </c>
      <c r="Z34" s="25">
        <f t="shared" si="12"/>
        <v>0.14285714285714285</v>
      </c>
      <c r="AA34" s="25">
        <f t="shared" si="12"/>
        <v>7.1428571428571425E-2</v>
      </c>
      <c r="AB34" s="25">
        <f t="shared" si="12"/>
        <v>0</v>
      </c>
      <c r="AC34" s="25">
        <f t="shared" si="12"/>
        <v>0</v>
      </c>
      <c r="AD34" s="25">
        <f t="shared" si="12"/>
        <v>1.7857142857142858</v>
      </c>
      <c r="AE34" s="25">
        <f t="shared" si="12"/>
        <v>0.5</v>
      </c>
      <c r="AF34" s="25">
        <f t="shared" si="12"/>
        <v>0.7142857142857143</v>
      </c>
      <c r="AG34" s="25">
        <f t="shared" si="12"/>
        <v>0.5714285714285714</v>
      </c>
      <c r="AH34" s="25">
        <f t="shared" si="12"/>
        <v>0</v>
      </c>
      <c r="AI34" s="25">
        <f t="shared" si="12"/>
        <v>0</v>
      </c>
      <c r="AJ34" s="25">
        <f t="shared" si="12"/>
        <v>1.4285714285714286</v>
      </c>
      <c r="AK34" s="25">
        <f t="shared" si="12"/>
        <v>0.14285714285714285</v>
      </c>
      <c r="AL34" s="25">
        <f t="shared" si="12"/>
        <v>7.1428571428571425E-2</v>
      </c>
      <c r="AM34" s="25">
        <f t="shared" si="12"/>
        <v>7.1428571428571425E-2</v>
      </c>
      <c r="AN34" s="25">
        <f t="shared" si="12"/>
        <v>7.1428571428571425E-2</v>
      </c>
      <c r="AO34" s="25">
        <f t="shared" si="12"/>
        <v>0.2857142857142857</v>
      </c>
      <c r="AP34" s="25">
        <f t="shared" si="12"/>
        <v>0</v>
      </c>
      <c r="AQ34" s="25">
        <f t="shared" si="12"/>
        <v>7.1428571428571425E-2</v>
      </c>
      <c r="AR34" s="25">
        <f t="shared" si="12"/>
        <v>7.1428571428571425E-2</v>
      </c>
      <c r="AS34" s="25">
        <f t="shared" si="12"/>
        <v>0</v>
      </c>
      <c r="AT34" s="25">
        <f t="shared" si="12"/>
        <v>0</v>
      </c>
      <c r="AU34" s="25">
        <f t="shared" si="12"/>
        <v>0.21428571428571427</v>
      </c>
      <c r="AV34" s="25">
        <f t="shared" si="12"/>
        <v>0</v>
      </c>
      <c r="AW34" s="25">
        <f t="shared" si="12"/>
        <v>0.8571428571428571</v>
      </c>
      <c r="AX34" s="25">
        <f t="shared" si="12"/>
        <v>0</v>
      </c>
      <c r="AY34" s="25">
        <f t="shared" si="12"/>
        <v>0</v>
      </c>
      <c r="AZ34" s="25">
        <f t="shared" si="12"/>
        <v>0</v>
      </c>
      <c r="BA34" s="25">
        <f t="shared" si="12"/>
        <v>7.1428571428571425E-2</v>
      </c>
      <c r="BB34" s="25">
        <f t="shared" si="12"/>
        <v>1.3571428571428572</v>
      </c>
      <c r="BC34" s="25">
        <f t="shared" si="12"/>
        <v>7.1428571428571425E-2</v>
      </c>
      <c r="BD34" s="25">
        <f t="shared" si="12"/>
        <v>0</v>
      </c>
      <c r="BE34" s="25">
        <f t="shared" si="12"/>
        <v>0</v>
      </c>
      <c r="BF34" s="25">
        <f t="shared" si="12"/>
        <v>0.14285714285714285</v>
      </c>
      <c r="BG34" s="25">
        <f t="shared" si="12"/>
        <v>0</v>
      </c>
      <c r="BH34" s="25">
        <f t="shared" si="12"/>
        <v>0</v>
      </c>
      <c r="BI34" s="25">
        <f t="shared" si="12"/>
        <v>0</v>
      </c>
      <c r="BJ34" s="25">
        <f t="shared" si="12"/>
        <v>0</v>
      </c>
      <c r="BK34" s="25">
        <f t="shared" si="12"/>
        <v>0.21428571428571427</v>
      </c>
      <c r="BL34" s="25">
        <f t="shared" si="12"/>
        <v>0.35714285714285715</v>
      </c>
      <c r="BM34" s="25">
        <f t="shared" si="12"/>
        <v>7.1428571428571425E-2</v>
      </c>
      <c r="BN34" s="25">
        <f t="shared" si="12"/>
        <v>0.14285714285714285</v>
      </c>
      <c r="BO34" s="25">
        <f t="shared" si="12"/>
        <v>7.1428571428571425E-2</v>
      </c>
      <c r="BP34" s="25">
        <f t="shared" si="12"/>
        <v>0</v>
      </c>
      <c r="BQ34" s="25">
        <f t="shared" si="12"/>
        <v>0</v>
      </c>
      <c r="BR34" s="25">
        <f t="shared" si="12"/>
        <v>7.1428571428571425E-2</v>
      </c>
      <c r="BS34" s="25">
        <f t="shared" si="12"/>
        <v>0</v>
      </c>
      <c r="BT34" s="25">
        <f t="shared" si="12"/>
        <v>0</v>
      </c>
      <c r="BU34" s="25">
        <f t="shared" si="12"/>
        <v>0</v>
      </c>
      <c r="BV34" s="25">
        <f t="shared" si="12"/>
        <v>0</v>
      </c>
      <c r="BW34" s="25">
        <f t="shared" si="12"/>
        <v>0</v>
      </c>
      <c r="BX34" s="25">
        <f t="shared" ref="BX34:EI34" si="13">BX30/14</f>
        <v>0</v>
      </c>
      <c r="BY34" s="25">
        <f t="shared" si="13"/>
        <v>0</v>
      </c>
      <c r="BZ34" s="25">
        <f t="shared" si="13"/>
        <v>0.14285714285714285</v>
      </c>
      <c r="CA34" s="25">
        <f t="shared" si="13"/>
        <v>7.1428571428571425E-2</v>
      </c>
      <c r="CB34" s="25">
        <f t="shared" si="13"/>
        <v>0.14285714285714285</v>
      </c>
      <c r="CC34" s="25">
        <f t="shared" si="13"/>
        <v>0</v>
      </c>
      <c r="CD34" s="25">
        <f t="shared" si="13"/>
        <v>7.1428571428571425E-2</v>
      </c>
      <c r="CE34" s="25">
        <f t="shared" si="13"/>
        <v>1.2142857142857142</v>
      </c>
      <c r="CF34" s="25">
        <f t="shared" si="13"/>
        <v>0</v>
      </c>
      <c r="CG34" s="25">
        <f t="shared" si="13"/>
        <v>7.1428571428571425E-2</v>
      </c>
      <c r="CH34" s="25">
        <f t="shared" si="13"/>
        <v>0</v>
      </c>
      <c r="CI34" s="25">
        <f t="shared" si="13"/>
        <v>0</v>
      </c>
      <c r="CJ34" s="25">
        <f t="shared" si="13"/>
        <v>7.1428571428571425E-2</v>
      </c>
      <c r="CK34" s="25">
        <f t="shared" si="13"/>
        <v>7.1428571428571425E-2</v>
      </c>
      <c r="CL34" s="25">
        <f t="shared" si="13"/>
        <v>0</v>
      </c>
      <c r="CM34" s="25">
        <f t="shared" si="13"/>
        <v>7.1428571428571425E-2</v>
      </c>
      <c r="CN34" s="25">
        <f t="shared" si="13"/>
        <v>0.14285714285714285</v>
      </c>
      <c r="CO34" s="25">
        <f t="shared" si="13"/>
        <v>7.1428571428571425E-2</v>
      </c>
      <c r="CP34" s="25">
        <f t="shared" si="13"/>
        <v>7.1428571428571425E-2</v>
      </c>
      <c r="CQ34" s="25">
        <f t="shared" si="13"/>
        <v>7.1428571428571425E-2</v>
      </c>
      <c r="CR34" s="25">
        <f t="shared" si="13"/>
        <v>0</v>
      </c>
      <c r="CS34" s="25">
        <f t="shared" si="13"/>
        <v>7.1428571428571425E-2</v>
      </c>
      <c r="CT34" s="25">
        <f t="shared" si="13"/>
        <v>7.0714285714285712</v>
      </c>
      <c r="CU34" s="25">
        <f t="shared" si="13"/>
        <v>0.2857142857142857</v>
      </c>
      <c r="CV34" s="25">
        <f t="shared" si="13"/>
        <v>0</v>
      </c>
      <c r="CW34" s="25">
        <f t="shared" si="13"/>
        <v>8</v>
      </c>
      <c r="CX34" s="25">
        <f t="shared" si="13"/>
        <v>0.42857142857142855</v>
      </c>
      <c r="CY34" s="25">
        <f t="shared" si="13"/>
        <v>0.21428571428571427</v>
      </c>
      <c r="CZ34" s="25">
        <f t="shared" si="13"/>
        <v>7.1428571428571425E-2</v>
      </c>
      <c r="DA34" s="25">
        <f t="shared" si="13"/>
        <v>0</v>
      </c>
      <c r="DB34" s="25">
        <f t="shared" si="13"/>
        <v>0.14285714285714285</v>
      </c>
      <c r="DC34" s="25">
        <f t="shared" si="13"/>
        <v>0</v>
      </c>
      <c r="DD34" s="25">
        <f t="shared" si="13"/>
        <v>0</v>
      </c>
      <c r="DE34" s="25">
        <f t="shared" si="13"/>
        <v>0</v>
      </c>
      <c r="DF34" s="25">
        <f t="shared" si="13"/>
        <v>0</v>
      </c>
      <c r="DG34" s="25">
        <f t="shared" si="13"/>
        <v>0</v>
      </c>
      <c r="DH34" s="25">
        <f t="shared" si="13"/>
        <v>0</v>
      </c>
      <c r="DI34" s="25">
        <f t="shared" si="13"/>
        <v>3.1428571428571428</v>
      </c>
      <c r="DJ34" s="25">
        <f t="shared" si="13"/>
        <v>0.21428571428571427</v>
      </c>
      <c r="DK34" s="25">
        <f t="shared" si="13"/>
        <v>0.21428571428571427</v>
      </c>
      <c r="DL34" s="25">
        <f t="shared" si="13"/>
        <v>0</v>
      </c>
      <c r="DM34" s="25">
        <f t="shared" si="13"/>
        <v>0</v>
      </c>
      <c r="DN34" s="25">
        <f t="shared" si="13"/>
        <v>0</v>
      </c>
      <c r="DO34" s="25">
        <f t="shared" si="13"/>
        <v>0</v>
      </c>
      <c r="DP34" s="25">
        <f t="shared" si="13"/>
        <v>0</v>
      </c>
      <c r="DQ34" s="25">
        <f t="shared" si="13"/>
        <v>0</v>
      </c>
      <c r="DR34" s="25">
        <f t="shared" si="13"/>
        <v>0</v>
      </c>
      <c r="DS34" s="25">
        <f t="shared" si="13"/>
        <v>0</v>
      </c>
      <c r="DT34" s="25">
        <f t="shared" si="13"/>
        <v>0</v>
      </c>
      <c r="DU34" s="25">
        <f t="shared" si="13"/>
        <v>0</v>
      </c>
      <c r="DV34" s="25">
        <f t="shared" si="13"/>
        <v>0</v>
      </c>
      <c r="DW34" s="25">
        <f t="shared" si="13"/>
        <v>0</v>
      </c>
      <c r="DX34" s="25">
        <f t="shared" si="13"/>
        <v>0.35714285714285715</v>
      </c>
      <c r="DY34" s="25">
        <f t="shared" si="13"/>
        <v>0</v>
      </c>
      <c r="DZ34" s="25">
        <f t="shared" si="13"/>
        <v>0</v>
      </c>
      <c r="EA34" s="25">
        <f t="shared" si="13"/>
        <v>0</v>
      </c>
      <c r="EB34" s="25">
        <f t="shared" si="13"/>
        <v>0</v>
      </c>
      <c r="EC34" s="25">
        <f t="shared" si="13"/>
        <v>0</v>
      </c>
      <c r="ED34" s="25">
        <f t="shared" si="13"/>
        <v>0</v>
      </c>
      <c r="EE34" s="25">
        <f t="shared" si="13"/>
        <v>0</v>
      </c>
      <c r="EF34" s="25">
        <f t="shared" si="13"/>
        <v>0</v>
      </c>
      <c r="EG34" s="25">
        <f t="shared" si="13"/>
        <v>0</v>
      </c>
      <c r="EH34" s="25">
        <f t="shared" si="13"/>
        <v>0.14285714285714285</v>
      </c>
      <c r="EI34" s="25">
        <f t="shared" si="13"/>
        <v>0</v>
      </c>
      <c r="EJ34" s="25">
        <f t="shared" ref="EJ34:EX34" si="14">EJ30/14</f>
        <v>0</v>
      </c>
      <c r="EK34" s="25">
        <f t="shared" si="14"/>
        <v>0</v>
      </c>
      <c r="EL34" s="25">
        <f t="shared" si="14"/>
        <v>0</v>
      </c>
      <c r="EM34" s="25">
        <f t="shared" si="14"/>
        <v>0</v>
      </c>
      <c r="EN34" s="25">
        <f t="shared" si="14"/>
        <v>0</v>
      </c>
      <c r="EO34" s="25">
        <f t="shared" si="14"/>
        <v>0</v>
      </c>
      <c r="EP34" s="25">
        <f t="shared" si="14"/>
        <v>2.7142857142857144</v>
      </c>
      <c r="EQ34" s="25">
        <f t="shared" si="14"/>
        <v>3</v>
      </c>
      <c r="ER34" s="25">
        <f t="shared" si="14"/>
        <v>0</v>
      </c>
      <c r="ES34" s="25">
        <f t="shared" si="14"/>
        <v>0</v>
      </c>
      <c r="ET34" s="25">
        <f t="shared" si="14"/>
        <v>0</v>
      </c>
      <c r="EU34" s="25">
        <f t="shared" si="14"/>
        <v>0</v>
      </c>
      <c r="EV34" s="25">
        <f t="shared" si="14"/>
        <v>0.5</v>
      </c>
      <c r="EW34" s="25">
        <f t="shared" si="14"/>
        <v>0</v>
      </c>
      <c r="EX34" s="25">
        <f t="shared" si="14"/>
        <v>0.5714285714285714</v>
      </c>
    </row>
    <row r="35" spans="9:154" x14ac:dyDescent="0.35">
      <c r="I35" t="s">
        <v>698</v>
      </c>
      <c r="J35" s="25" t="s">
        <v>695</v>
      </c>
      <c r="K35">
        <f>K31/2</f>
        <v>0</v>
      </c>
      <c r="L35" s="25">
        <f t="shared" ref="L35:BW35" si="15">L31/2</f>
        <v>0</v>
      </c>
      <c r="M35" s="25">
        <f t="shared" si="15"/>
        <v>0</v>
      </c>
      <c r="N35" s="25">
        <f t="shared" si="15"/>
        <v>0</v>
      </c>
      <c r="O35" s="25">
        <f t="shared" si="15"/>
        <v>0</v>
      </c>
      <c r="P35" s="25">
        <f t="shared" si="15"/>
        <v>0</v>
      </c>
      <c r="Q35" s="25">
        <f t="shared" si="15"/>
        <v>0</v>
      </c>
      <c r="R35" s="25">
        <f t="shared" si="15"/>
        <v>0</v>
      </c>
      <c r="S35" s="25">
        <f t="shared" si="15"/>
        <v>0</v>
      </c>
      <c r="T35" s="25">
        <f t="shared" si="15"/>
        <v>0</v>
      </c>
      <c r="U35" s="25">
        <f t="shared" si="15"/>
        <v>0</v>
      </c>
      <c r="V35" s="25">
        <f t="shared" si="15"/>
        <v>0</v>
      </c>
      <c r="W35" s="25">
        <f t="shared" si="15"/>
        <v>3</v>
      </c>
      <c r="X35" s="25">
        <f t="shared" si="15"/>
        <v>0</v>
      </c>
      <c r="Y35" s="25">
        <f t="shared" si="15"/>
        <v>0</v>
      </c>
      <c r="Z35" s="25">
        <f t="shared" si="15"/>
        <v>0</v>
      </c>
      <c r="AA35" s="25">
        <f t="shared" si="15"/>
        <v>0</v>
      </c>
      <c r="AB35" s="25">
        <f t="shared" si="15"/>
        <v>0</v>
      </c>
      <c r="AC35" s="25">
        <f t="shared" si="15"/>
        <v>0</v>
      </c>
      <c r="AD35" s="25">
        <f t="shared" si="15"/>
        <v>0</v>
      </c>
      <c r="AE35" s="25">
        <f t="shared" si="15"/>
        <v>0</v>
      </c>
      <c r="AF35" s="25">
        <f t="shared" si="15"/>
        <v>0</v>
      </c>
      <c r="AG35" s="25">
        <f t="shared" si="15"/>
        <v>0.5</v>
      </c>
      <c r="AH35" s="25">
        <f t="shared" si="15"/>
        <v>0</v>
      </c>
      <c r="AI35" s="25">
        <f t="shared" si="15"/>
        <v>0</v>
      </c>
      <c r="AJ35" s="25">
        <f t="shared" si="15"/>
        <v>1</v>
      </c>
      <c r="AK35" s="25">
        <f t="shared" si="15"/>
        <v>0</v>
      </c>
      <c r="AL35" s="25">
        <f t="shared" si="15"/>
        <v>0</v>
      </c>
      <c r="AM35" s="25">
        <f t="shared" si="15"/>
        <v>0</v>
      </c>
      <c r="AN35" s="25">
        <f t="shared" si="15"/>
        <v>0</v>
      </c>
      <c r="AO35" s="25">
        <f t="shared" si="15"/>
        <v>0</v>
      </c>
      <c r="AP35" s="25">
        <f t="shared" si="15"/>
        <v>0</v>
      </c>
      <c r="AQ35" s="25">
        <f t="shared" si="15"/>
        <v>0</v>
      </c>
      <c r="AR35" s="25">
        <f t="shared" si="15"/>
        <v>0</v>
      </c>
      <c r="AS35" s="25">
        <f t="shared" si="15"/>
        <v>0.5</v>
      </c>
      <c r="AT35" s="25">
        <f t="shared" si="15"/>
        <v>0</v>
      </c>
      <c r="AU35" s="25">
        <f t="shared" si="15"/>
        <v>1</v>
      </c>
      <c r="AV35" s="25">
        <f t="shared" si="15"/>
        <v>0</v>
      </c>
      <c r="AW35" s="25">
        <f t="shared" si="15"/>
        <v>0.5</v>
      </c>
      <c r="AX35" s="25">
        <f t="shared" si="15"/>
        <v>0</v>
      </c>
      <c r="AY35" s="25">
        <f t="shared" si="15"/>
        <v>0</v>
      </c>
      <c r="AZ35" s="25">
        <f t="shared" si="15"/>
        <v>0</v>
      </c>
      <c r="BA35" s="25">
        <f t="shared" si="15"/>
        <v>0</v>
      </c>
      <c r="BB35" s="25">
        <f t="shared" si="15"/>
        <v>0</v>
      </c>
      <c r="BC35" s="25">
        <f t="shared" si="15"/>
        <v>0</v>
      </c>
      <c r="BD35" s="25">
        <f t="shared" si="15"/>
        <v>0</v>
      </c>
      <c r="BE35" s="25">
        <f t="shared" si="15"/>
        <v>0</v>
      </c>
      <c r="BF35" s="25">
        <f t="shared" si="15"/>
        <v>0</v>
      </c>
      <c r="BG35" s="25">
        <f t="shared" si="15"/>
        <v>0</v>
      </c>
      <c r="BH35" s="25">
        <f t="shared" si="15"/>
        <v>0</v>
      </c>
      <c r="BI35" s="25">
        <f t="shared" si="15"/>
        <v>0</v>
      </c>
      <c r="BJ35" s="25">
        <f t="shared" si="15"/>
        <v>0</v>
      </c>
      <c r="BK35" s="25">
        <f t="shared" si="15"/>
        <v>0</v>
      </c>
      <c r="BL35" s="25">
        <f t="shared" si="15"/>
        <v>0</v>
      </c>
      <c r="BM35" s="25">
        <f t="shared" si="15"/>
        <v>0</v>
      </c>
      <c r="BN35" s="25">
        <f t="shared" si="15"/>
        <v>0</v>
      </c>
      <c r="BO35" s="25">
        <f t="shared" si="15"/>
        <v>0</v>
      </c>
      <c r="BP35" s="25">
        <f t="shared" si="15"/>
        <v>0</v>
      </c>
      <c r="BQ35" s="25">
        <f t="shared" si="15"/>
        <v>0</v>
      </c>
      <c r="BR35" s="25">
        <f t="shared" si="15"/>
        <v>0</v>
      </c>
      <c r="BS35" s="25">
        <f t="shared" si="15"/>
        <v>0</v>
      </c>
      <c r="BT35" s="25">
        <f t="shared" si="15"/>
        <v>0</v>
      </c>
      <c r="BU35" s="25">
        <f t="shared" si="15"/>
        <v>0</v>
      </c>
      <c r="BV35" s="25">
        <f t="shared" si="15"/>
        <v>0</v>
      </c>
      <c r="BW35" s="25">
        <f t="shared" si="15"/>
        <v>0</v>
      </c>
      <c r="BX35" s="25">
        <f t="shared" ref="BX35:EI35" si="16">BX31/2</f>
        <v>0</v>
      </c>
      <c r="BY35" s="25">
        <f t="shared" si="16"/>
        <v>0</v>
      </c>
      <c r="BZ35" s="25">
        <f t="shared" si="16"/>
        <v>0</v>
      </c>
      <c r="CA35" s="25">
        <f t="shared" si="16"/>
        <v>0</v>
      </c>
      <c r="CB35" s="25">
        <f t="shared" si="16"/>
        <v>0</v>
      </c>
      <c r="CC35" s="25">
        <f t="shared" si="16"/>
        <v>2</v>
      </c>
      <c r="CD35" s="25">
        <f t="shared" si="16"/>
        <v>0</v>
      </c>
      <c r="CE35" s="25">
        <f t="shared" si="16"/>
        <v>0</v>
      </c>
      <c r="CF35" s="25">
        <f t="shared" si="16"/>
        <v>0</v>
      </c>
      <c r="CG35" s="25">
        <f t="shared" si="16"/>
        <v>0</v>
      </c>
      <c r="CH35" s="25">
        <f t="shared" si="16"/>
        <v>0</v>
      </c>
      <c r="CI35" s="25">
        <f t="shared" si="16"/>
        <v>0</v>
      </c>
      <c r="CJ35" s="25">
        <f t="shared" si="16"/>
        <v>0</v>
      </c>
      <c r="CK35" s="25">
        <f t="shared" si="16"/>
        <v>0.5</v>
      </c>
      <c r="CL35" s="25">
        <f t="shared" si="16"/>
        <v>0.5</v>
      </c>
      <c r="CM35" s="25">
        <f t="shared" si="16"/>
        <v>0</v>
      </c>
      <c r="CN35" s="25">
        <f t="shared" si="16"/>
        <v>0</v>
      </c>
      <c r="CO35" s="25">
        <f t="shared" si="16"/>
        <v>0</v>
      </c>
      <c r="CP35" s="25">
        <f t="shared" si="16"/>
        <v>1.5</v>
      </c>
      <c r="CQ35" s="25">
        <f t="shared" si="16"/>
        <v>0</v>
      </c>
      <c r="CR35" s="25">
        <f t="shared" si="16"/>
        <v>0.5</v>
      </c>
      <c r="CS35" s="25">
        <f t="shared" si="16"/>
        <v>0</v>
      </c>
      <c r="CT35" s="25">
        <f t="shared" si="16"/>
        <v>5</v>
      </c>
      <c r="CU35" s="25">
        <f t="shared" si="16"/>
        <v>0</v>
      </c>
      <c r="CV35" s="25">
        <f t="shared" si="16"/>
        <v>0</v>
      </c>
      <c r="CW35" s="25">
        <f t="shared" si="16"/>
        <v>69</v>
      </c>
      <c r="CX35" s="25">
        <f t="shared" si="16"/>
        <v>0</v>
      </c>
      <c r="CY35" s="25">
        <f t="shared" si="16"/>
        <v>0</v>
      </c>
      <c r="CZ35" s="25">
        <f t="shared" si="16"/>
        <v>0</v>
      </c>
      <c r="DA35" s="25">
        <f t="shared" si="16"/>
        <v>0</v>
      </c>
      <c r="DB35" s="25">
        <f t="shared" si="16"/>
        <v>0</v>
      </c>
      <c r="DC35" s="25">
        <f t="shared" si="16"/>
        <v>0</v>
      </c>
      <c r="DD35" s="25">
        <f t="shared" si="16"/>
        <v>0</v>
      </c>
      <c r="DE35" s="25">
        <f t="shared" si="16"/>
        <v>0</v>
      </c>
      <c r="DF35" s="25">
        <f t="shared" si="16"/>
        <v>0</v>
      </c>
      <c r="DG35" s="25">
        <f t="shared" si="16"/>
        <v>0</v>
      </c>
      <c r="DH35" s="25">
        <f t="shared" si="16"/>
        <v>0</v>
      </c>
      <c r="DI35" s="25">
        <f t="shared" si="16"/>
        <v>1</v>
      </c>
      <c r="DJ35" s="25">
        <f t="shared" si="16"/>
        <v>0</v>
      </c>
      <c r="DK35" s="25">
        <f t="shared" si="16"/>
        <v>6</v>
      </c>
      <c r="DL35" s="25">
        <f t="shared" si="16"/>
        <v>0</v>
      </c>
      <c r="DM35" s="25">
        <f t="shared" si="16"/>
        <v>0</v>
      </c>
      <c r="DN35" s="25">
        <f t="shared" si="16"/>
        <v>0</v>
      </c>
      <c r="DO35" s="25">
        <f t="shared" si="16"/>
        <v>0</v>
      </c>
      <c r="DP35" s="25">
        <f t="shared" si="16"/>
        <v>0</v>
      </c>
      <c r="DQ35" s="25">
        <f t="shared" si="16"/>
        <v>0</v>
      </c>
      <c r="DR35" s="25">
        <f t="shared" si="16"/>
        <v>0</v>
      </c>
      <c r="DS35" s="25">
        <f t="shared" si="16"/>
        <v>0</v>
      </c>
      <c r="DT35" s="25">
        <f t="shared" si="16"/>
        <v>0</v>
      </c>
      <c r="DU35" s="25">
        <f t="shared" si="16"/>
        <v>0</v>
      </c>
      <c r="DV35" s="25">
        <f t="shared" si="16"/>
        <v>0</v>
      </c>
      <c r="DW35" s="25">
        <f t="shared" si="16"/>
        <v>0</v>
      </c>
      <c r="DX35" s="25">
        <f t="shared" si="16"/>
        <v>0.5</v>
      </c>
      <c r="DY35" s="25">
        <f t="shared" si="16"/>
        <v>0</v>
      </c>
      <c r="DZ35" s="25">
        <f t="shared" si="16"/>
        <v>0</v>
      </c>
      <c r="EA35" s="25">
        <f t="shared" si="16"/>
        <v>0</v>
      </c>
      <c r="EB35" s="25">
        <f t="shared" si="16"/>
        <v>0</v>
      </c>
      <c r="EC35" s="25">
        <f t="shared" si="16"/>
        <v>0</v>
      </c>
      <c r="ED35" s="25">
        <f t="shared" si="16"/>
        <v>0</v>
      </c>
      <c r="EE35" s="25">
        <f t="shared" si="16"/>
        <v>0</v>
      </c>
      <c r="EF35" s="25">
        <f t="shared" si="16"/>
        <v>0</v>
      </c>
      <c r="EG35" s="25">
        <f t="shared" si="16"/>
        <v>0</v>
      </c>
      <c r="EH35" s="25">
        <f t="shared" si="16"/>
        <v>0.5</v>
      </c>
      <c r="EI35" s="25">
        <f t="shared" si="16"/>
        <v>0.5</v>
      </c>
      <c r="EJ35" s="25">
        <f t="shared" ref="EJ35:EX35" si="17">EJ31/2</f>
        <v>0</v>
      </c>
      <c r="EK35" s="25">
        <f t="shared" si="17"/>
        <v>0</v>
      </c>
      <c r="EL35" s="25">
        <f t="shared" si="17"/>
        <v>0</v>
      </c>
      <c r="EM35" s="25">
        <f t="shared" si="17"/>
        <v>0</v>
      </c>
      <c r="EN35" s="25">
        <f t="shared" si="17"/>
        <v>0</v>
      </c>
      <c r="EO35" s="25">
        <f t="shared" si="17"/>
        <v>0</v>
      </c>
      <c r="EP35" s="25">
        <f t="shared" si="17"/>
        <v>2</v>
      </c>
      <c r="EQ35" s="25">
        <f t="shared" si="17"/>
        <v>1.5</v>
      </c>
      <c r="ER35" s="25">
        <f t="shared" si="17"/>
        <v>0</v>
      </c>
      <c r="ES35" s="25">
        <f t="shared" si="17"/>
        <v>0</v>
      </c>
      <c r="ET35" s="25">
        <f t="shared" si="17"/>
        <v>0</v>
      </c>
      <c r="EU35" s="25">
        <f t="shared" si="17"/>
        <v>0</v>
      </c>
      <c r="EV35" s="25">
        <f t="shared" si="17"/>
        <v>0</v>
      </c>
      <c r="EW35" s="25">
        <f t="shared" si="17"/>
        <v>0</v>
      </c>
      <c r="EX35" s="25">
        <f t="shared" si="17"/>
        <v>0</v>
      </c>
    </row>
    <row r="36" spans="9:154" x14ac:dyDescent="0.35">
      <c r="J36" s="25" t="s">
        <v>696</v>
      </c>
      <c r="K36">
        <f>K32/6</f>
        <v>0</v>
      </c>
      <c r="L36" s="25">
        <f t="shared" ref="L36:BW36" si="18">L32/6</f>
        <v>0</v>
      </c>
      <c r="M36" s="25">
        <f t="shared" si="18"/>
        <v>0</v>
      </c>
      <c r="N36" s="25">
        <f t="shared" si="18"/>
        <v>0</v>
      </c>
      <c r="O36" s="25">
        <f t="shared" si="18"/>
        <v>1.5</v>
      </c>
      <c r="P36" s="25">
        <f t="shared" si="18"/>
        <v>0</v>
      </c>
      <c r="Q36" s="25">
        <f t="shared" si="18"/>
        <v>0</v>
      </c>
      <c r="R36" s="25">
        <f t="shared" si="18"/>
        <v>0</v>
      </c>
      <c r="S36" s="25">
        <f t="shared" si="18"/>
        <v>0</v>
      </c>
      <c r="T36" s="25">
        <f t="shared" si="18"/>
        <v>0</v>
      </c>
      <c r="U36" s="25">
        <f t="shared" si="18"/>
        <v>0</v>
      </c>
      <c r="V36" s="25">
        <f t="shared" si="18"/>
        <v>0</v>
      </c>
      <c r="W36" s="25">
        <f t="shared" si="18"/>
        <v>0</v>
      </c>
      <c r="X36" s="25">
        <f t="shared" si="18"/>
        <v>0</v>
      </c>
      <c r="Y36" s="25">
        <f t="shared" si="18"/>
        <v>0.16666666666666666</v>
      </c>
      <c r="Z36" s="25">
        <f t="shared" si="18"/>
        <v>0</v>
      </c>
      <c r="AA36" s="25">
        <f t="shared" si="18"/>
        <v>0</v>
      </c>
      <c r="AB36" s="25">
        <f t="shared" si="18"/>
        <v>0</v>
      </c>
      <c r="AC36" s="25">
        <f t="shared" si="18"/>
        <v>0</v>
      </c>
      <c r="AD36" s="25">
        <f t="shared" si="18"/>
        <v>1.6666666666666667</v>
      </c>
      <c r="AE36" s="25">
        <f t="shared" si="18"/>
        <v>0</v>
      </c>
      <c r="AF36" s="25">
        <f t="shared" si="18"/>
        <v>0.16666666666666666</v>
      </c>
      <c r="AG36" s="25">
        <f t="shared" si="18"/>
        <v>0.16666666666666666</v>
      </c>
      <c r="AH36" s="25">
        <f t="shared" si="18"/>
        <v>0</v>
      </c>
      <c r="AI36" s="25">
        <f t="shared" si="18"/>
        <v>0</v>
      </c>
      <c r="AJ36" s="25">
        <f t="shared" si="18"/>
        <v>0.66666666666666663</v>
      </c>
      <c r="AK36" s="25">
        <f t="shared" si="18"/>
        <v>0</v>
      </c>
      <c r="AL36" s="25">
        <f t="shared" si="18"/>
        <v>0</v>
      </c>
      <c r="AM36" s="25">
        <f t="shared" si="18"/>
        <v>0</v>
      </c>
      <c r="AN36" s="25">
        <f t="shared" si="18"/>
        <v>0</v>
      </c>
      <c r="AO36" s="25">
        <f t="shared" si="18"/>
        <v>0</v>
      </c>
      <c r="AP36" s="25">
        <f t="shared" si="18"/>
        <v>0</v>
      </c>
      <c r="AQ36" s="25">
        <f t="shared" si="18"/>
        <v>0</v>
      </c>
      <c r="AR36" s="25">
        <f t="shared" si="18"/>
        <v>0</v>
      </c>
      <c r="AS36" s="25">
        <f t="shared" si="18"/>
        <v>0</v>
      </c>
      <c r="AT36" s="25">
        <f t="shared" si="18"/>
        <v>0</v>
      </c>
      <c r="AU36" s="25">
        <f t="shared" si="18"/>
        <v>0</v>
      </c>
      <c r="AV36" s="25">
        <f t="shared" si="18"/>
        <v>0</v>
      </c>
      <c r="AW36" s="25">
        <f t="shared" si="18"/>
        <v>0</v>
      </c>
      <c r="AX36" s="25">
        <f t="shared" si="18"/>
        <v>0</v>
      </c>
      <c r="AY36" s="25">
        <f t="shared" si="18"/>
        <v>0</v>
      </c>
      <c r="AZ36" s="25">
        <f t="shared" si="18"/>
        <v>0</v>
      </c>
      <c r="BA36" s="25">
        <f t="shared" si="18"/>
        <v>0</v>
      </c>
      <c r="BB36" s="25">
        <f t="shared" si="18"/>
        <v>13.666666666666666</v>
      </c>
      <c r="BC36" s="25">
        <f t="shared" si="18"/>
        <v>0</v>
      </c>
      <c r="BD36" s="25">
        <f t="shared" si="18"/>
        <v>0</v>
      </c>
      <c r="BE36" s="25">
        <f t="shared" si="18"/>
        <v>0</v>
      </c>
      <c r="BF36" s="25">
        <f t="shared" si="18"/>
        <v>0</v>
      </c>
      <c r="BG36" s="25">
        <f t="shared" si="18"/>
        <v>0</v>
      </c>
      <c r="BH36" s="25">
        <f t="shared" si="18"/>
        <v>0</v>
      </c>
      <c r="BI36" s="25">
        <f t="shared" si="18"/>
        <v>0</v>
      </c>
      <c r="BJ36" s="25">
        <f t="shared" si="18"/>
        <v>0</v>
      </c>
      <c r="BK36" s="25">
        <f t="shared" si="18"/>
        <v>0.16666666666666666</v>
      </c>
      <c r="BL36" s="25">
        <f t="shared" si="18"/>
        <v>3.3333333333333335</v>
      </c>
      <c r="BM36" s="25">
        <f t="shared" si="18"/>
        <v>0</v>
      </c>
      <c r="BN36" s="25">
        <f t="shared" si="18"/>
        <v>0</v>
      </c>
      <c r="BO36" s="25">
        <f t="shared" si="18"/>
        <v>0</v>
      </c>
      <c r="BP36" s="25">
        <f t="shared" si="18"/>
        <v>0</v>
      </c>
      <c r="BQ36" s="25">
        <f t="shared" si="18"/>
        <v>0</v>
      </c>
      <c r="BR36" s="25">
        <f t="shared" si="18"/>
        <v>0</v>
      </c>
      <c r="BS36" s="25">
        <f t="shared" si="18"/>
        <v>0</v>
      </c>
      <c r="BT36" s="25">
        <f t="shared" si="18"/>
        <v>0.16666666666666666</v>
      </c>
      <c r="BU36" s="25">
        <f t="shared" si="18"/>
        <v>0.33333333333333331</v>
      </c>
      <c r="BV36" s="25">
        <f t="shared" si="18"/>
        <v>0</v>
      </c>
      <c r="BW36" s="25">
        <f t="shared" si="18"/>
        <v>0</v>
      </c>
      <c r="BX36" s="25">
        <f t="shared" ref="BX36:EI36" si="19">BX32/6</f>
        <v>0</v>
      </c>
      <c r="BY36" s="25">
        <f t="shared" si="19"/>
        <v>0</v>
      </c>
      <c r="BZ36" s="25">
        <f t="shared" si="19"/>
        <v>0.16666666666666666</v>
      </c>
      <c r="CA36" s="25">
        <f t="shared" si="19"/>
        <v>0</v>
      </c>
      <c r="CB36" s="25">
        <f t="shared" si="19"/>
        <v>0</v>
      </c>
      <c r="CC36" s="25">
        <f t="shared" si="19"/>
        <v>0.5</v>
      </c>
      <c r="CD36" s="25">
        <f t="shared" si="19"/>
        <v>0</v>
      </c>
      <c r="CE36" s="25">
        <f t="shared" si="19"/>
        <v>0</v>
      </c>
      <c r="CF36" s="25">
        <f t="shared" si="19"/>
        <v>0</v>
      </c>
      <c r="CG36" s="25">
        <f t="shared" si="19"/>
        <v>0</v>
      </c>
      <c r="CH36" s="25">
        <f t="shared" si="19"/>
        <v>0.16666666666666666</v>
      </c>
      <c r="CI36" s="25">
        <f t="shared" si="19"/>
        <v>0.33333333333333331</v>
      </c>
      <c r="CJ36" s="25">
        <f t="shared" si="19"/>
        <v>0</v>
      </c>
      <c r="CK36" s="25">
        <f t="shared" si="19"/>
        <v>0</v>
      </c>
      <c r="CL36" s="25">
        <f t="shared" si="19"/>
        <v>0</v>
      </c>
      <c r="CM36" s="25">
        <f t="shared" si="19"/>
        <v>0</v>
      </c>
      <c r="CN36" s="25">
        <f t="shared" si="19"/>
        <v>0</v>
      </c>
      <c r="CO36" s="25">
        <f t="shared" si="19"/>
        <v>0</v>
      </c>
      <c r="CP36" s="25">
        <f t="shared" si="19"/>
        <v>0.16666666666666666</v>
      </c>
      <c r="CQ36" s="25">
        <f t="shared" si="19"/>
        <v>0.16666666666666666</v>
      </c>
      <c r="CR36" s="25">
        <f t="shared" si="19"/>
        <v>0</v>
      </c>
      <c r="CS36" s="25">
        <f t="shared" si="19"/>
        <v>0</v>
      </c>
      <c r="CT36" s="25">
        <f t="shared" si="19"/>
        <v>7.333333333333333</v>
      </c>
      <c r="CU36" s="25">
        <f t="shared" si="19"/>
        <v>0</v>
      </c>
      <c r="CV36" s="25">
        <f t="shared" si="19"/>
        <v>0</v>
      </c>
      <c r="CW36" s="25">
        <f t="shared" si="19"/>
        <v>0</v>
      </c>
      <c r="CX36" s="25">
        <f t="shared" si="19"/>
        <v>0.16666666666666666</v>
      </c>
      <c r="CY36" s="25">
        <f t="shared" si="19"/>
        <v>21.166666666666668</v>
      </c>
      <c r="CZ36" s="25">
        <f t="shared" si="19"/>
        <v>0</v>
      </c>
      <c r="DA36" s="25">
        <f t="shared" si="19"/>
        <v>0</v>
      </c>
      <c r="DB36" s="25">
        <f t="shared" si="19"/>
        <v>0</v>
      </c>
      <c r="DC36" s="25">
        <f t="shared" si="19"/>
        <v>0</v>
      </c>
      <c r="DD36" s="25">
        <f t="shared" si="19"/>
        <v>0.16666666666666666</v>
      </c>
      <c r="DE36" s="25">
        <f t="shared" si="19"/>
        <v>0</v>
      </c>
      <c r="DF36" s="25">
        <f t="shared" si="19"/>
        <v>0</v>
      </c>
      <c r="DG36" s="25">
        <f t="shared" si="19"/>
        <v>0</v>
      </c>
      <c r="DH36" s="25">
        <f t="shared" si="19"/>
        <v>0</v>
      </c>
      <c r="DI36" s="25">
        <f t="shared" si="19"/>
        <v>0.5</v>
      </c>
      <c r="DJ36" s="25">
        <f t="shared" si="19"/>
        <v>0</v>
      </c>
      <c r="DK36" s="25">
        <f t="shared" si="19"/>
        <v>0</v>
      </c>
      <c r="DL36" s="25">
        <f t="shared" si="19"/>
        <v>0</v>
      </c>
      <c r="DM36" s="25">
        <f t="shared" si="19"/>
        <v>0</v>
      </c>
      <c r="DN36" s="25">
        <f t="shared" si="19"/>
        <v>0</v>
      </c>
      <c r="DO36" s="25">
        <f t="shared" si="19"/>
        <v>0</v>
      </c>
      <c r="DP36" s="25">
        <f t="shared" si="19"/>
        <v>0</v>
      </c>
      <c r="DQ36" s="25">
        <f t="shared" si="19"/>
        <v>0</v>
      </c>
      <c r="DR36" s="25">
        <f t="shared" si="19"/>
        <v>0</v>
      </c>
      <c r="DS36" s="25">
        <f t="shared" si="19"/>
        <v>0</v>
      </c>
      <c r="DT36" s="25">
        <f t="shared" si="19"/>
        <v>0</v>
      </c>
      <c r="DU36" s="25">
        <f t="shared" si="19"/>
        <v>0</v>
      </c>
      <c r="DV36" s="25">
        <f t="shared" si="19"/>
        <v>0</v>
      </c>
      <c r="DW36" s="25">
        <f t="shared" si="19"/>
        <v>0</v>
      </c>
      <c r="DX36" s="25">
        <f t="shared" si="19"/>
        <v>0.5</v>
      </c>
      <c r="DY36" s="25">
        <f t="shared" si="19"/>
        <v>0</v>
      </c>
      <c r="DZ36" s="25">
        <f t="shared" si="19"/>
        <v>0</v>
      </c>
      <c r="EA36" s="25">
        <f t="shared" si="19"/>
        <v>0</v>
      </c>
      <c r="EB36" s="25">
        <f t="shared" si="19"/>
        <v>0</v>
      </c>
      <c r="EC36" s="25">
        <f t="shared" si="19"/>
        <v>0</v>
      </c>
      <c r="ED36" s="25">
        <f t="shared" si="19"/>
        <v>0</v>
      </c>
      <c r="EE36" s="25">
        <f t="shared" si="19"/>
        <v>0</v>
      </c>
      <c r="EF36" s="25">
        <f t="shared" si="19"/>
        <v>0</v>
      </c>
      <c r="EG36" s="25">
        <f t="shared" si="19"/>
        <v>0</v>
      </c>
      <c r="EH36" s="25">
        <f t="shared" si="19"/>
        <v>0</v>
      </c>
      <c r="EI36" s="25">
        <f t="shared" si="19"/>
        <v>0</v>
      </c>
      <c r="EJ36" s="25">
        <f t="shared" ref="EJ36:EX36" si="20">EJ32/6</f>
        <v>0</v>
      </c>
      <c r="EK36" s="25">
        <f t="shared" si="20"/>
        <v>0</v>
      </c>
      <c r="EL36" s="25">
        <f t="shared" si="20"/>
        <v>0</v>
      </c>
      <c r="EM36" s="25">
        <f t="shared" si="20"/>
        <v>0</v>
      </c>
      <c r="EN36" s="25">
        <f t="shared" si="20"/>
        <v>0</v>
      </c>
      <c r="EO36" s="25">
        <f t="shared" si="20"/>
        <v>0</v>
      </c>
      <c r="EP36" s="25">
        <f t="shared" si="20"/>
        <v>0.66666666666666663</v>
      </c>
      <c r="EQ36" s="25">
        <f t="shared" si="20"/>
        <v>0.5</v>
      </c>
      <c r="ER36" s="25">
        <f t="shared" si="20"/>
        <v>0</v>
      </c>
      <c r="ES36" s="25">
        <f t="shared" si="20"/>
        <v>0</v>
      </c>
      <c r="ET36" s="25">
        <f t="shared" si="20"/>
        <v>0</v>
      </c>
      <c r="EU36" s="25">
        <f t="shared" si="20"/>
        <v>0</v>
      </c>
      <c r="EV36" s="25">
        <f t="shared" si="20"/>
        <v>0.5</v>
      </c>
      <c r="EW36" s="25">
        <f t="shared" si="20"/>
        <v>0</v>
      </c>
      <c r="EX36" s="25">
        <f t="shared" si="20"/>
        <v>0</v>
      </c>
    </row>
    <row r="37" spans="9:154" x14ac:dyDescent="0.35">
      <c r="J37" s="25" t="s">
        <v>280</v>
      </c>
      <c r="K37">
        <f>K33/5</f>
        <v>0</v>
      </c>
      <c r="L37" s="25">
        <f t="shared" ref="L37:BW37" si="21">L33/5</f>
        <v>0</v>
      </c>
      <c r="M37" s="25">
        <f t="shared" si="21"/>
        <v>0</v>
      </c>
      <c r="N37" s="25">
        <f t="shared" si="21"/>
        <v>0.2</v>
      </c>
      <c r="O37" s="25">
        <f t="shared" si="21"/>
        <v>0</v>
      </c>
      <c r="P37" s="25">
        <f t="shared" si="21"/>
        <v>0</v>
      </c>
      <c r="Q37" s="25">
        <f t="shared" si="21"/>
        <v>0</v>
      </c>
      <c r="R37" s="25">
        <f t="shared" si="21"/>
        <v>0</v>
      </c>
      <c r="S37" s="25">
        <f t="shared" si="21"/>
        <v>0</v>
      </c>
      <c r="T37" s="25">
        <f t="shared" si="21"/>
        <v>0</v>
      </c>
      <c r="U37" s="25">
        <f t="shared" si="21"/>
        <v>0</v>
      </c>
      <c r="V37" s="25">
        <f t="shared" si="21"/>
        <v>0</v>
      </c>
      <c r="W37" s="25">
        <f t="shared" si="21"/>
        <v>0</v>
      </c>
      <c r="X37" s="25">
        <f t="shared" si="21"/>
        <v>0</v>
      </c>
      <c r="Y37" s="25">
        <f t="shared" si="21"/>
        <v>0.4</v>
      </c>
      <c r="Z37" s="25">
        <f t="shared" si="21"/>
        <v>0</v>
      </c>
      <c r="AA37" s="25">
        <f t="shared" si="21"/>
        <v>0</v>
      </c>
      <c r="AB37" s="25">
        <f t="shared" si="21"/>
        <v>0</v>
      </c>
      <c r="AC37" s="25">
        <f t="shared" si="21"/>
        <v>0</v>
      </c>
      <c r="AD37" s="25">
        <f t="shared" si="21"/>
        <v>1.8</v>
      </c>
      <c r="AE37" s="25">
        <f t="shared" si="21"/>
        <v>0</v>
      </c>
      <c r="AF37" s="25">
        <f t="shared" si="21"/>
        <v>0</v>
      </c>
      <c r="AG37" s="25">
        <f t="shared" si="21"/>
        <v>0</v>
      </c>
      <c r="AH37" s="25">
        <f t="shared" si="21"/>
        <v>0</v>
      </c>
      <c r="AI37" s="25">
        <f t="shared" si="21"/>
        <v>0</v>
      </c>
      <c r="AJ37" s="25">
        <f t="shared" si="21"/>
        <v>0</v>
      </c>
      <c r="AK37" s="25">
        <f t="shared" si="21"/>
        <v>0</v>
      </c>
      <c r="AL37" s="25">
        <f t="shared" si="21"/>
        <v>0</v>
      </c>
      <c r="AM37" s="25">
        <f t="shared" si="21"/>
        <v>0</v>
      </c>
      <c r="AN37" s="25">
        <f t="shared" si="21"/>
        <v>0</v>
      </c>
      <c r="AO37" s="25">
        <f t="shared" si="21"/>
        <v>0</v>
      </c>
      <c r="AP37" s="25">
        <f t="shared" si="21"/>
        <v>0.2</v>
      </c>
      <c r="AQ37" s="25">
        <f t="shared" si="21"/>
        <v>0</v>
      </c>
      <c r="AR37" s="25">
        <f t="shared" si="21"/>
        <v>0</v>
      </c>
      <c r="AS37" s="25">
        <f t="shared" si="21"/>
        <v>0</v>
      </c>
      <c r="AT37" s="25">
        <f t="shared" si="21"/>
        <v>0</v>
      </c>
      <c r="AU37" s="25">
        <f t="shared" si="21"/>
        <v>0</v>
      </c>
      <c r="AV37" s="25">
        <f t="shared" si="21"/>
        <v>0</v>
      </c>
      <c r="AW37" s="25">
        <f t="shared" si="21"/>
        <v>0.2</v>
      </c>
      <c r="AX37" s="25">
        <f t="shared" si="21"/>
        <v>0</v>
      </c>
      <c r="AY37" s="25">
        <f t="shared" si="21"/>
        <v>0</v>
      </c>
      <c r="AZ37" s="25">
        <f t="shared" si="21"/>
        <v>0</v>
      </c>
      <c r="BA37" s="25">
        <f t="shared" si="21"/>
        <v>0</v>
      </c>
      <c r="BB37" s="25">
        <f t="shared" si="21"/>
        <v>2.2000000000000002</v>
      </c>
      <c r="BC37" s="25">
        <f t="shared" si="21"/>
        <v>0</v>
      </c>
      <c r="BD37" s="25">
        <f t="shared" si="21"/>
        <v>0</v>
      </c>
      <c r="BE37" s="25">
        <f t="shared" si="21"/>
        <v>0</v>
      </c>
      <c r="BF37" s="25">
        <f t="shared" si="21"/>
        <v>0</v>
      </c>
      <c r="BG37" s="25">
        <f t="shared" si="21"/>
        <v>0</v>
      </c>
      <c r="BH37" s="25">
        <f t="shared" si="21"/>
        <v>0.2</v>
      </c>
      <c r="BI37" s="25">
        <f t="shared" si="21"/>
        <v>0</v>
      </c>
      <c r="BJ37" s="25">
        <f t="shared" si="21"/>
        <v>0</v>
      </c>
      <c r="BK37" s="25">
        <f t="shared" si="21"/>
        <v>0</v>
      </c>
      <c r="BL37" s="25">
        <f t="shared" si="21"/>
        <v>1</v>
      </c>
      <c r="BM37" s="25">
        <f t="shared" si="21"/>
        <v>0.6</v>
      </c>
      <c r="BN37" s="25">
        <f t="shared" si="21"/>
        <v>0.2</v>
      </c>
      <c r="BO37" s="25">
        <f t="shared" si="21"/>
        <v>0</v>
      </c>
      <c r="BP37" s="25">
        <f t="shared" si="21"/>
        <v>0</v>
      </c>
      <c r="BQ37" s="25">
        <f t="shared" si="21"/>
        <v>0</v>
      </c>
      <c r="BR37" s="25">
        <f t="shared" si="21"/>
        <v>0</v>
      </c>
      <c r="BS37" s="25">
        <f t="shared" si="21"/>
        <v>0</v>
      </c>
      <c r="BT37" s="25">
        <f t="shared" si="21"/>
        <v>0</v>
      </c>
      <c r="BU37" s="25">
        <f t="shared" si="21"/>
        <v>0</v>
      </c>
      <c r="BV37" s="25">
        <f t="shared" si="21"/>
        <v>0</v>
      </c>
      <c r="BW37" s="25">
        <f t="shared" si="21"/>
        <v>0</v>
      </c>
      <c r="BX37" s="25">
        <f t="shared" ref="BX37:EI37" si="22">BX33/5</f>
        <v>0.4</v>
      </c>
      <c r="BY37" s="25">
        <f t="shared" si="22"/>
        <v>0.6</v>
      </c>
      <c r="BZ37" s="25">
        <f t="shared" si="22"/>
        <v>0</v>
      </c>
      <c r="CA37" s="25">
        <f t="shared" si="22"/>
        <v>0</v>
      </c>
      <c r="CB37" s="25">
        <f t="shared" si="22"/>
        <v>0</v>
      </c>
      <c r="CC37" s="25">
        <f t="shared" si="22"/>
        <v>0</v>
      </c>
      <c r="CD37" s="25">
        <f t="shared" si="22"/>
        <v>0</v>
      </c>
      <c r="CE37" s="25">
        <f t="shared" si="22"/>
        <v>0</v>
      </c>
      <c r="CF37" s="25">
        <f t="shared" si="22"/>
        <v>0.2</v>
      </c>
      <c r="CG37" s="25">
        <f t="shared" si="22"/>
        <v>0</v>
      </c>
      <c r="CH37" s="25">
        <f t="shared" si="22"/>
        <v>0</v>
      </c>
      <c r="CI37" s="25">
        <f t="shared" si="22"/>
        <v>0</v>
      </c>
      <c r="CJ37" s="25">
        <f t="shared" si="22"/>
        <v>0</v>
      </c>
      <c r="CK37" s="25">
        <f t="shared" si="22"/>
        <v>0</v>
      </c>
      <c r="CL37" s="25">
        <f t="shared" si="22"/>
        <v>0</v>
      </c>
      <c r="CM37" s="25">
        <f t="shared" si="22"/>
        <v>0</v>
      </c>
      <c r="CN37" s="25">
        <f t="shared" si="22"/>
        <v>0</v>
      </c>
      <c r="CO37" s="25">
        <f t="shared" si="22"/>
        <v>0</v>
      </c>
      <c r="CP37" s="25">
        <f t="shared" si="22"/>
        <v>0</v>
      </c>
      <c r="CQ37" s="25">
        <f t="shared" si="22"/>
        <v>1.2</v>
      </c>
      <c r="CR37" s="25">
        <f t="shared" si="22"/>
        <v>0.2</v>
      </c>
      <c r="CS37" s="25">
        <f t="shared" si="22"/>
        <v>0.2</v>
      </c>
      <c r="CT37" s="25">
        <f t="shared" si="22"/>
        <v>1.6</v>
      </c>
      <c r="CU37" s="25">
        <f t="shared" si="22"/>
        <v>0</v>
      </c>
      <c r="CV37" s="25">
        <f t="shared" si="22"/>
        <v>0</v>
      </c>
      <c r="CW37" s="25">
        <f t="shared" si="22"/>
        <v>0</v>
      </c>
      <c r="CX37" s="25">
        <f t="shared" si="22"/>
        <v>0</v>
      </c>
      <c r="CY37" s="25">
        <f t="shared" si="22"/>
        <v>0.8</v>
      </c>
      <c r="CZ37" s="25">
        <f t="shared" si="22"/>
        <v>0</v>
      </c>
      <c r="DA37" s="25">
        <f t="shared" si="22"/>
        <v>0</v>
      </c>
      <c r="DB37" s="25">
        <f t="shared" si="22"/>
        <v>0</v>
      </c>
      <c r="DC37" s="25">
        <f t="shared" si="22"/>
        <v>0</v>
      </c>
      <c r="DD37" s="25">
        <f t="shared" si="22"/>
        <v>0</v>
      </c>
      <c r="DE37" s="25">
        <f t="shared" si="22"/>
        <v>0</v>
      </c>
      <c r="DF37" s="25">
        <f t="shared" si="22"/>
        <v>0</v>
      </c>
      <c r="DG37" s="25">
        <f t="shared" si="22"/>
        <v>0</v>
      </c>
      <c r="DH37" s="25">
        <f t="shared" si="22"/>
        <v>0</v>
      </c>
      <c r="DI37" s="25">
        <f t="shared" si="22"/>
        <v>0.2</v>
      </c>
      <c r="DJ37" s="25">
        <f t="shared" si="22"/>
        <v>0.2</v>
      </c>
      <c r="DK37" s="25">
        <f t="shared" si="22"/>
        <v>14.4</v>
      </c>
      <c r="DL37" s="25">
        <f t="shared" si="22"/>
        <v>0.6</v>
      </c>
      <c r="DM37" s="25">
        <f t="shared" si="22"/>
        <v>0.2</v>
      </c>
      <c r="DN37" s="25">
        <f t="shared" si="22"/>
        <v>0</v>
      </c>
      <c r="DO37" s="25">
        <f t="shared" si="22"/>
        <v>0.6</v>
      </c>
      <c r="DP37" s="25">
        <f t="shared" si="22"/>
        <v>0</v>
      </c>
      <c r="DQ37" s="25">
        <f t="shared" si="22"/>
        <v>0</v>
      </c>
      <c r="DR37" s="25">
        <f t="shared" si="22"/>
        <v>0</v>
      </c>
      <c r="DS37" s="25">
        <f t="shared" si="22"/>
        <v>0</v>
      </c>
      <c r="DT37" s="25">
        <f t="shared" si="22"/>
        <v>0</v>
      </c>
      <c r="DU37" s="25">
        <f t="shared" si="22"/>
        <v>0</v>
      </c>
      <c r="DV37" s="25">
        <f t="shared" si="22"/>
        <v>0.2</v>
      </c>
      <c r="DW37" s="25">
        <f t="shared" si="22"/>
        <v>0</v>
      </c>
      <c r="DX37" s="25">
        <f t="shared" si="22"/>
        <v>2.4</v>
      </c>
      <c r="DY37" s="25">
        <f t="shared" si="22"/>
        <v>0</v>
      </c>
      <c r="DZ37" s="25">
        <f t="shared" si="22"/>
        <v>0</v>
      </c>
      <c r="EA37" s="25">
        <f t="shared" si="22"/>
        <v>0</v>
      </c>
      <c r="EB37" s="25">
        <f t="shared" si="22"/>
        <v>0</v>
      </c>
      <c r="EC37" s="25">
        <f t="shared" si="22"/>
        <v>0</v>
      </c>
      <c r="ED37" s="25">
        <f t="shared" si="22"/>
        <v>0</v>
      </c>
      <c r="EE37" s="25">
        <f t="shared" si="22"/>
        <v>0</v>
      </c>
      <c r="EF37" s="25">
        <f t="shared" si="22"/>
        <v>0</v>
      </c>
      <c r="EG37" s="25">
        <f t="shared" si="22"/>
        <v>0</v>
      </c>
      <c r="EH37" s="25">
        <f t="shared" si="22"/>
        <v>0</v>
      </c>
      <c r="EI37" s="25">
        <f t="shared" si="22"/>
        <v>0</v>
      </c>
      <c r="EJ37" s="25">
        <f t="shared" ref="EJ37:EX37" si="23">EJ33/5</f>
        <v>0</v>
      </c>
      <c r="EK37" s="25">
        <f t="shared" si="23"/>
        <v>0</v>
      </c>
      <c r="EL37" s="25">
        <f t="shared" si="23"/>
        <v>0</v>
      </c>
      <c r="EM37" s="25">
        <f t="shared" si="23"/>
        <v>0</v>
      </c>
      <c r="EN37" s="25">
        <f t="shared" si="23"/>
        <v>0</v>
      </c>
      <c r="EO37" s="25">
        <f t="shared" si="23"/>
        <v>0</v>
      </c>
      <c r="EP37" s="25">
        <f t="shared" si="23"/>
        <v>1.8</v>
      </c>
      <c r="EQ37" s="25">
        <f t="shared" si="23"/>
        <v>0.2</v>
      </c>
      <c r="ER37" s="25">
        <f t="shared" si="23"/>
        <v>0</v>
      </c>
      <c r="ES37" s="25">
        <f t="shared" si="23"/>
        <v>0</v>
      </c>
      <c r="ET37" s="25">
        <f t="shared" si="23"/>
        <v>0</v>
      </c>
      <c r="EU37" s="25">
        <f t="shared" si="23"/>
        <v>0</v>
      </c>
      <c r="EV37" s="25">
        <f t="shared" si="23"/>
        <v>1.4</v>
      </c>
      <c r="EW37" s="25">
        <f t="shared" si="23"/>
        <v>0</v>
      </c>
      <c r="EX37" s="25">
        <f t="shared" si="23"/>
        <v>0.4</v>
      </c>
    </row>
    <row r="39" spans="9:154" x14ac:dyDescent="0.35">
      <c r="BK39" s="25"/>
    </row>
    <row r="40" spans="9:154" x14ac:dyDescent="0.35">
      <c r="BK40" s="25"/>
    </row>
    <row r="41" spans="9:154" x14ac:dyDescent="0.35">
      <c r="BK41" s="2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FFF90-D3AC-4948-A198-DCC69190CF3F}">
  <dimension ref="A1:E26"/>
  <sheetViews>
    <sheetView tabSelected="1" zoomScale="85" zoomScaleNormal="85" workbookViewId="0">
      <selection activeCell="G10" sqref="G10"/>
    </sheetView>
  </sheetViews>
  <sheetFormatPr defaultRowHeight="14.5" x14ac:dyDescent="0.35"/>
  <cols>
    <col min="1" max="1" width="18.6328125" bestFit="1" customWidth="1"/>
    <col min="2" max="2" width="17" bestFit="1" customWidth="1"/>
    <col min="4" max="4" width="13.6328125" bestFit="1" customWidth="1"/>
    <col min="5" max="5" width="30.36328125" bestFit="1" customWidth="1"/>
    <col min="6" max="6" width="6.08984375" bestFit="1" customWidth="1"/>
    <col min="7" max="7" width="17.54296875" bestFit="1" customWidth="1"/>
    <col min="8" max="8" width="16.7265625" bestFit="1" customWidth="1"/>
  </cols>
  <sheetData>
    <row r="1" spans="1:5" x14ac:dyDescent="0.35">
      <c r="A1" t="s">
        <v>192</v>
      </c>
      <c r="B1" t="s">
        <v>188</v>
      </c>
      <c r="C1" t="s">
        <v>722</v>
      </c>
      <c r="D1" t="s">
        <v>723</v>
      </c>
      <c r="E1" t="s">
        <v>724</v>
      </c>
    </row>
    <row r="2" spans="1:5" x14ac:dyDescent="0.35">
      <c r="A2" t="s">
        <v>278</v>
      </c>
      <c r="B2" t="s">
        <v>199</v>
      </c>
      <c r="C2" t="s">
        <v>231</v>
      </c>
      <c r="D2">
        <v>8</v>
      </c>
      <c r="E2" t="s">
        <v>735</v>
      </c>
    </row>
    <row r="3" spans="1:5" x14ac:dyDescent="0.35">
      <c r="A3" s="50" t="s">
        <v>278</v>
      </c>
      <c r="B3" t="s">
        <v>199</v>
      </c>
      <c r="C3" t="s">
        <v>234</v>
      </c>
      <c r="D3">
        <v>8</v>
      </c>
      <c r="E3" t="s">
        <v>734</v>
      </c>
    </row>
    <row r="4" spans="1:5" x14ac:dyDescent="0.35">
      <c r="A4" s="50" t="s">
        <v>278</v>
      </c>
      <c r="B4" t="s">
        <v>199</v>
      </c>
      <c r="C4" t="s">
        <v>237</v>
      </c>
      <c r="D4">
        <v>8</v>
      </c>
      <c r="E4" t="s">
        <v>736</v>
      </c>
    </row>
    <row r="5" spans="1:5" x14ac:dyDescent="0.35">
      <c r="A5" s="50" t="s">
        <v>278</v>
      </c>
      <c r="B5" t="s">
        <v>198</v>
      </c>
      <c r="C5" t="s">
        <v>241</v>
      </c>
      <c r="D5">
        <v>7</v>
      </c>
      <c r="E5" t="s">
        <v>733</v>
      </c>
    </row>
    <row r="6" spans="1:5" x14ac:dyDescent="0.35">
      <c r="A6" s="50" t="s">
        <v>278</v>
      </c>
      <c r="B6" t="s">
        <v>198</v>
      </c>
      <c r="C6" t="s">
        <v>243</v>
      </c>
      <c r="D6">
        <v>7</v>
      </c>
      <c r="E6" t="s">
        <v>730</v>
      </c>
    </row>
    <row r="7" spans="1:5" x14ac:dyDescent="0.35">
      <c r="A7" s="50" t="s">
        <v>278</v>
      </c>
      <c r="B7" t="s">
        <v>195</v>
      </c>
      <c r="C7" t="s">
        <v>227</v>
      </c>
      <c r="D7">
        <v>12</v>
      </c>
      <c r="E7" t="s">
        <v>737</v>
      </c>
    </row>
    <row r="8" spans="1:5" x14ac:dyDescent="0.35">
      <c r="A8" s="50" t="s">
        <v>278</v>
      </c>
      <c r="B8" t="s">
        <v>195</v>
      </c>
      <c r="C8" t="s">
        <v>256</v>
      </c>
      <c r="D8">
        <v>13</v>
      </c>
      <c r="E8" t="s">
        <v>726</v>
      </c>
    </row>
    <row r="9" spans="1:5" x14ac:dyDescent="0.35">
      <c r="A9" s="50" t="s">
        <v>278</v>
      </c>
      <c r="B9" t="s">
        <v>195</v>
      </c>
      <c r="C9" t="s">
        <v>258</v>
      </c>
      <c r="D9">
        <v>11</v>
      </c>
      <c r="E9" t="s">
        <v>728</v>
      </c>
    </row>
    <row r="10" spans="1:5" x14ac:dyDescent="0.35">
      <c r="A10" s="50" t="s">
        <v>278</v>
      </c>
      <c r="B10" t="s">
        <v>196</v>
      </c>
      <c r="C10" t="s">
        <v>260</v>
      </c>
      <c r="D10">
        <v>11</v>
      </c>
      <c r="E10" t="s">
        <v>731</v>
      </c>
    </row>
    <row r="11" spans="1:5" x14ac:dyDescent="0.35">
      <c r="A11" s="50" t="s">
        <v>278</v>
      </c>
      <c r="B11" t="s">
        <v>200</v>
      </c>
      <c r="C11" t="s">
        <v>256</v>
      </c>
      <c r="D11">
        <v>5</v>
      </c>
      <c r="E11" t="s">
        <v>725</v>
      </c>
    </row>
    <row r="12" spans="1:5" x14ac:dyDescent="0.35">
      <c r="A12" s="50" t="s">
        <v>278</v>
      </c>
      <c r="B12" t="s">
        <v>247</v>
      </c>
      <c r="C12" t="s">
        <v>248</v>
      </c>
      <c r="D12">
        <v>9</v>
      </c>
      <c r="E12" t="s">
        <v>732</v>
      </c>
    </row>
    <row r="13" spans="1:5" x14ac:dyDescent="0.35">
      <c r="A13" s="50" t="s">
        <v>278</v>
      </c>
      <c r="B13" t="s">
        <v>252</v>
      </c>
      <c r="C13" t="s">
        <v>253</v>
      </c>
      <c r="D13">
        <v>12</v>
      </c>
      <c r="E13" t="s">
        <v>729</v>
      </c>
    </row>
    <row r="14" spans="1:5" x14ac:dyDescent="0.35">
      <c r="A14" s="50" t="s">
        <v>278</v>
      </c>
      <c r="B14" t="s">
        <v>197</v>
      </c>
      <c r="C14" t="s">
        <v>262</v>
      </c>
      <c r="D14">
        <v>7</v>
      </c>
      <c r="E14" t="s">
        <v>727</v>
      </c>
    </row>
    <row r="15" spans="1:5" x14ac:dyDescent="0.35">
      <c r="A15" t="s">
        <v>214</v>
      </c>
      <c r="B15" t="s">
        <v>195</v>
      </c>
      <c r="C15" t="s">
        <v>226</v>
      </c>
      <c r="D15">
        <v>15</v>
      </c>
      <c r="E15" t="s">
        <v>738</v>
      </c>
    </row>
    <row r="16" spans="1:5" x14ac:dyDescent="0.35">
      <c r="A16" t="s">
        <v>279</v>
      </c>
      <c r="B16" t="s">
        <v>199</v>
      </c>
      <c r="C16" t="s">
        <v>236</v>
      </c>
      <c r="D16">
        <v>5</v>
      </c>
      <c r="E16" t="s">
        <v>739</v>
      </c>
    </row>
    <row r="17" spans="1:5" x14ac:dyDescent="0.35">
      <c r="A17" s="50" t="s">
        <v>279</v>
      </c>
      <c r="B17" t="s">
        <v>195</v>
      </c>
      <c r="C17" t="s">
        <v>257</v>
      </c>
      <c r="D17">
        <v>13</v>
      </c>
      <c r="E17" t="s">
        <v>740</v>
      </c>
    </row>
    <row r="18" spans="1:5" x14ac:dyDescent="0.35">
      <c r="A18" s="50" t="s">
        <v>279</v>
      </c>
      <c r="B18" t="s">
        <v>196</v>
      </c>
      <c r="C18" t="s">
        <v>261</v>
      </c>
      <c r="D18">
        <v>11</v>
      </c>
      <c r="E18" t="s">
        <v>741</v>
      </c>
    </row>
    <row r="19" spans="1:5" x14ac:dyDescent="0.35">
      <c r="A19" s="50" t="s">
        <v>279</v>
      </c>
      <c r="B19" t="s">
        <v>247</v>
      </c>
      <c r="C19" t="s">
        <v>251</v>
      </c>
      <c r="D19">
        <v>5</v>
      </c>
      <c r="E19" t="s">
        <v>742</v>
      </c>
    </row>
    <row r="20" spans="1:5" x14ac:dyDescent="0.35">
      <c r="A20" s="50" t="s">
        <v>279</v>
      </c>
      <c r="B20" t="s">
        <v>252</v>
      </c>
      <c r="C20" t="s">
        <v>255</v>
      </c>
      <c r="D20">
        <v>11</v>
      </c>
      <c r="E20" t="s">
        <v>743</v>
      </c>
    </row>
    <row r="21" spans="1:5" x14ac:dyDescent="0.35">
      <c r="A21" s="50" t="s">
        <v>279</v>
      </c>
      <c r="B21" t="s">
        <v>197</v>
      </c>
      <c r="C21" t="s">
        <v>263</v>
      </c>
      <c r="D21">
        <v>4</v>
      </c>
      <c r="E21" t="s">
        <v>744</v>
      </c>
    </row>
    <row r="22" spans="1:5" x14ac:dyDescent="0.35">
      <c r="A22" t="s">
        <v>280</v>
      </c>
      <c r="B22" t="s">
        <v>199</v>
      </c>
      <c r="C22" t="s">
        <v>233</v>
      </c>
      <c r="D22">
        <v>9</v>
      </c>
      <c r="E22" t="s">
        <v>749</v>
      </c>
    </row>
    <row r="23" spans="1:5" x14ac:dyDescent="0.35">
      <c r="A23" s="50" t="s">
        <v>280</v>
      </c>
      <c r="B23" t="s">
        <v>198</v>
      </c>
      <c r="C23" t="s">
        <v>275</v>
      </c>
      <c r="D23">
        <v>7</v>
      </c>
      <c r="E23" t="s">
        <v>746</v>
      </c>
    </row>
    <row r="24" spans="1:5" x14ac:dyDescent="0.35">
      <c r="A24" s="50" t="s">
        <v>280</v>
      </c>
      <c r="B24" t="s">
        <v>198</v>
      </c>
      <c r="C24" t="s">
        <v>245</v>
      </c>
      <c r="D24">
        <v>8</v>
      </c>
      <c r="E24" t="s">
        <v>747</v>
      </c>
    </row>
    <row r="25" spans="1:5" x14ac:dyDescent="0.35">
      <c r="A25" s="50" t="s">
        <v>280</v>
      </c>
      <c r="B25" t="s">
        <v>195</v>
      </c>
      <c r="C25" t="s">
        <v>259</v>
      </c>
      <c r="D25">
        <v>9</v>
      </c>
      <c r="E25" t="s">
        <v>748</v>
      </c>
    </row>
    <row r="26" spans="1:5" x14ac:dyDescent="0.35">
      <c r="A26" s="50" t="s">
        <v>280</v>
      </c>
      <c r="B26" t="s">
        <v>247</v>
      </c>
      <c r="C26" t="s">
        <v>250</v>
      </c>
      <c r="D26">
        <v>9</v>
      </c>
      <c r="E26" t="s">
        <v>745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EAA8F-7047-432F-B8CE-5D1A62D209F6}">
  <dimension ref="A1:C35"/>
  <sheetViews>
    <sheetView workbookViewId="0">
      <selection sqref="A1:C35"/>
    </sheetView>
  </sheetViews>
  <sheetFormatPr defaultRowHeight="14.5" x14ac:dyDescent="0.35"/>
  <cols>
    <col min="2" max="2" width="17.54296875" bestFit="1" customWidth="1"/>
    <col min="3" max="3" width="16.7265625" bestFit="1" customWidth="1"/>
  </cols>
  <sheetData>
    <row r="1" spans="1:3" x14ac:dyDescent="0.35">
      <c r="A1" t="s">
        <v>2</v>
      </c>
      <c r="B1" t="s">
        <v>3</v>
      </c>
      <c r="C1" t="s">
        <v>5</v>
      </c>
    </row>
    <row r="2" spans="1:3" x14ac:dyDescent="0.35">
      <c r="A2" t="s">
        <v>8</v>
      </c>
      <c r="B2" t="s">
        <v>9</v>
      </c>
      <c r="C2" t="s">
        <v>750</v>
      </c>
    </row>
    <row r="3" spans="1:3" x14ac:dyDescent="0.35">
      <c r="A3" t="s">
        <v>12</v>
      </c>
      <c r="B3" t="s">
        <v>13</v>
      </c>
      <c r="C3" t="s">
        <v>751</v>
      </c>
    </row>
    <row r="4" spans="1:3" x14ac:dyDescent="0.35">
      <c r="A4" t="s">
        <v>17</v>
      </c>
      <c r="B4" t="s">
        <v>18</v>
      </c>
      <c r="C4" t="s">
        <v>752</v>
      </c>
    </row>
    <row r="5" spans="1:3" x14ac:dyDescent="0.35">
      <c r="A5" t="s">
        <v>23</v>
      </c>
      <c r="B5" t="s">
        <v>13</v>
      </c>
      <c r="C5" t="s">
        <v>753</v>
      </c>
    </row>
    <row r="6" spans="1:3" x14ac:dyDescent="0.35">
      <c r="A6" t="s">
        <v>34</v>
      </c>
      <c r="B6" t="s">
        <v>13</v>
      </c>
      <c r="C6" t="s">
        <v>754</v>
      </c>
    </row>
    <row r="7" spans="1:3" x14ac:dyDescent="0.35">
      <c r="A7" t="s">
        <v>64</v>
      </c>
      <c r="B7" t="s">
        <v>13</v>
      </c>
      <c r="C7" t="s">
        <v>755</v>
      </c>
    </row>
    <row r="8" spans="1:3" x14ac:dyDescent="0.35">
      <c r="A8" t="s">
        <v>39</v>
      </c>
      <c r="B8" t="s">
        <v>40</v>
      </c>
      <c r="C8" t="s">
        <v>756</v>
      </c>
    </row>
    <row r="9" spans="1:3" x14ac:dyDescent="0.35">
      <c r="A9" t="s">
        <v>70</v>
      </c>
      <c r="B9" t="s">
        <v>71</v>
      </c>
      <c r="C9" t="s">
        <v>757</v>
      </c>
    </row>
    <row r="10" spans="1:3" x14ac:dyDescent="0.35">
      <c r="A10" t="s">
        <v>273</v>
      </c>
      <c r="B10" t="s">
        <v>18</v>
      </c>
      <c r="C10" t="s">
        <v>758</v>
      </c>
    </row>
    <row r="11" spans="1:3" x14ac:dyDescent="0.35">
      <c r="A11" t="s">
        <v>72</v>
      </c>
      <c r="B11" t="s">
        <v>73</v>
      </c>
      <c r="C11" t="s">
        <v>759</v>
      </c>
    </row>
    <row r="12" spans="1:3" x14ac:dyDescent="0.35">
      <c r="A12" t="s">
        <v>75</v>
      </c>
      <c r="B12" t="s">
        <v>76</v>
      </c>
      <c r="C12" t="s">
        <v>760</v>
      </c>
    </row>
    <row r="13" spans="1:3" x14ac:dyDescent="0.35">
      <c r="A13" t="s">
        <v>79</v>
      </c>
      <c r="B13" t="s">
        <v>13</v>
      </c>
      <c r="C13" t="s">
        <v>761</v>
      </c>
    </row>
    <row r="14" spans="1:3" x14ac:dyDescent="0.35">
      <c r="A14" t="s">
        <v>591</v>
      </c>
      <c r="B14" t="s">
        <v>100</v>
      </c>
      <c r="C14" t="s">
        <v>762</v>
      </c>
    </row>
    <row r="15" spans="1:3" x14ac:dyDescent="0.35">
      <c r="A15" t="s">
        <v>89</v>
      </c>
      <c r="B15" t="s">
        <v>90</v>
      </c>
      <c r="C15" t="s">
        <v>763</v>
      </c>
    </row>
    <row r="16" spans="1:3" x14ac:dyDescent="0.35">
      <c r="A16" t="s">
        <v>91</v>
      </c>
      <c r="B16" t="s">
        <v>40</v>
      </c>
      <c r="C16" t="s">
        <v>764</v>
      </c>
    </row>
    <row r="17" spans="1:3" x14ac:dyDescent="0.35">
      <c r="A17" t="s">
        <v>93</v>
      </c>
      <c r="B17" t="s">
        <v>94</v>
      </c>
      <c r="C17" t="s">
        <v>765</v>
      </c>
    </row>
    <row r="18" spans="1:3" x14ac:dyDescent="0.35">
      <c r="A18" t="s">
        <v>99</v>
      </c>
      <c r="B18" t="s">
        <v>100</v>
      </c>
      <c r="C18" t="s">
        <v>766</v>
      </c>
    </row>
    <row r="19" spans="1:3" x14ac:dyDescent="0.35">
      <c r="A19" t="s">
        <v>104</v>
      </c>
      <c r="B19" t="s">
        <v>73</v>
      </c>
      <c r="C19" t="s">
        <v>767</v>
      </c>
    </row>
    <row r="20" spans="1:3" x14ac:dyDescent="0.35">
      <c r="A20" t="s">
        <v>106</v>
      </c>
      <c r="B20" t="s">
        <v>100</v>
      </c>
      <c r="C20" t="s">
        <v>768</v>
      </c>
    </row>
    <row r="21" spans="1:3" x14ac:dyDescent="0.35">
      <c r="A21" t="s">
        <v>107</v>
      </c>
      <c r="B21" t="s">
        <v>73</v>
      </c>
      <c r="C21" t="s">
        <v>769</v>
      </c>
    </row>
    <row r="22" spans="1:3" x14ac:dyDescent="0.35">
      <c r="A22" t="s">
        <v>109</v>
      </c>
      <c r="B22" t="s">
        <v>13</v>
      </c>
      <c r="C22" t="s">
        <v>770</v>
      </c>
    </row>
    <row r="23" spans="1:3" x14ac:dyDescent="0.35">
      <c r="A23" t="s">
        <v>115</v>
      </c>
      <c r="B23" t="s">
        <v>13</v>
      </c>
      <c r="C23" t="s">
        <v>771</v>
      </c>
    </row>
    <row r="24" spans="1:3" x14ac:dyDescent="0.35">
      <c r="A24" t="s">
        <v>120</v>
      </c>
      <c r="B24" t="s">
        <v>121</v>
      </c>
      <c r="C24" t="s">
        <v>772</v>
      </c>
    </row>
    <row r="25" spans="1:3" x14ac:dyDescent="0.35">
      <c r="A25" t="s">
        <v>124</v>
      </c>
      <c r="B25" t="s">
        <v>100</v>
      </c>
      <c r="C25" t="s">
        <v>773</v>
      </c>
    </row>
    <row r="26" spans="1:3" x14ac:dyDescent="0.35">
      <c r="A26" t="s">
        <v>143</v>
      </c>
      <c r="B26" t="s">
        <v>144</v>
      </c>
      <c r="C26" t="s">
        <v>774</v>
      </c>
    </row>
    <row r="27" spans="1:3" x14ac:dyDescent="0.35">
      <c r="A27" t="s">
        <v>150</v>
      </c>
      <c r="B27" t="s">
        <v>90</v>
      </c>
      <c r="C27" t="s">
        <v>775</v>
      </c>
    </row>
    <row r="28" spans="1:3" x14ac:dyDescent="0.35">
      <c r="A28" t="s">
        <v>152</v>
      </c>
      <c r="B28" t="s">
        <v>13</v>
      </c>
      <c r="C28" t="s">
        <v>776</v>
      </c>
    </row>
    <row r="29" spans="1:3" x14ac:dyDescent="0.35">
      <c r="A29" t="s">
        <v>167</v>
      </c>
      <c r="B29" t="s">
        <v>40</v>
      </c>
      <c r="C29" t="s">
        <v>777</v>
      </c>
    </row>
    <row r="30" spans="1:3" x14ac:dyDescent="0.35">
      <c r="A30" t="s">
        <v>169</v>
      </c>
      <c r="B30" t="s">
        <v>100</v>
      </c>
      <c r="C30" t="s">
        <v>778</v>
      </c>
    </row>
    <row r="31" spans="1:3" x14ac:dyDescent="0.35">
      <c r="A31" t="s">
        <v>174</v>
      </c>
      <c r="B31" t="s">
        <v>175</v>
      </c>
      <c r="C31" t="s">
        <v>779</v>
      </c>
    </row>
    <row r="32" spans="1:3" x14ac:dyDescent="0.35">
      <c r="A32" t="s">
        <v>185</v>
      </c>
      <c r="B32" t="s">
        <v>186</v>
      </c>
      <c r="C32" t="s">
        <v>780</v>
      </c>
    </row>
    <row r="33" spans="1:3" x14ac:dyDescent="0.35">
      <c r="A33" t="s">
        <v>266</v>
      </c>
      <c r="B33" t="s">
        <v>13</v>
      </c>
      <c r="C33" t="s">
        <v>781</v>
      </c>
    </row>
    <row r="34" spans="1:3" x14ac:dyDescent="0.35">
      <c r="A34" t="s">
        <v>270</v>
      </c>
      <c r="B34" t="s">
        <v>477</v>
      </c>
      <c r="C34" t="s">
        <v>782</v>
      </c>
    </row>
    <row r="35" spans="1:3" x14ac:dyDescent="0.35">
      <c r="A35" t="s">
        <v>271</v>
      </c>
      <c r="B35" t="s">
        <v>73</v>
      </c>
      <c r="C35" t="s">
        <v>783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439631CB9E1B240A7ECA9DB334EBFC2" ma:contentTypeVersion="14" ma:contentTypeDescription="Create a new document." ma:contentTypeScope="" ma:versionID="d01b469c03047e4ad46faf855f47205e">
  <xsd:schema xmlns:xsd="http://www.w3.org/2001/XMLSchema" xmlns:xs="http://www.w3.org/2001/XMLSchema" xmlns:p="http://schemas.microsoft.com/office/2006/metadata/properties" xmlns:ns2="e40e4c1f-70f8-4e8a-94a6-8647b6b438d7" xmlns:ns3="c5a4603c-0c85-484e-8300-afc280e7f3d3" targetNamespace="http://schemas.microsoft.com/office/2006/metadata/properties" ma:root="true" ma:fieldsID="a60917e12ade9015e10ae5f484438995" ns2:_="" ns3:_="">
    <xsd:import namespace="e40e4c1f-70f8-4e8a-94a6-8647b6b438d7"/>
    <xsd:import namespace="c5a4603c-0c85-484e-8300-afc280e7f3d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OCR" minOccurs="0"/>
                <xsd:element ref="ns2:MediaServiceLocation" minOccurs="0"/>
                <xsd:element ref="ns2:ItemNumber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0e4c1f-70f8-4e8a-94a6-8647b6b438d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ItemNumber" ma:index="18" nillable="true" ma:displayName="Item Number" ma:default="1" ma:format="Dropdown" ma:internalName="ItemNumber" ma:percentage="FALSE">
      <xsd:simpleType>
        <xsd:restriction base="dms:Number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5a4603c-0c85-484e-8300-afc280e7f3d3" elementFormDefault="qualified">
    <xsd:import namespace="http://schemas.microsoft.com/office/2006/documentManagement/types"/>
    <xsd:import namespace="http://schemas.microsoft.com/office/infopath/2007/PartnerControls"/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ItemNumber xmlns="e40e4c1f-70f8-4e8a-94a6-8647b6b438d7">1</ItemNumber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144CF29-561D-4D03-B693-4DB2928E4AB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40e4c1f-70f8-4e8a-94a6-8647b6b438d7"/>
    <ds:schemaRef ds:uri="c5a4603c-0c85-484e-8300-afc280e7f3d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DBA9FB7-9F5D-4EBC-9A94-A142242A2091}">
  <ds:schemaRefs>
    <ds:schemaRef ds:uri="http://purl.org/dc/elements/1.1/"/>
    <ds:schemaRef ds:uri="c5a4603c-0c85-484e-8300-afc280e7f3d3"/>
    <ds:schemaRef ds:uri="http://purl.org/dc/terms/"/>
    <ds:schemaRef ds:uri="http://purl.org/dc/dcmitype/"/>
    <ds:schemaRef ds:uri="http://schemas.microsoft.com/office/2006/documentManagement/types"/>
    <ds:schemaRef ds:uri="e40e4c1f-70f8-4e8a-94a6-8647b6b438d7"/>
    <ds:schemaRef ds:uri="http://schemas.microsoft.com/office/infopath/2007/PartnerControls"/>
    <ds:schemaRef ds:uri="http://schemas.microsoft.com/office/2006/metadata/properties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76310A39-1E55-42E5-84C1-3B0A6009AA0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Morphotype IDs</vt:lpstr>
      <vt:lpstr>Larval Total Counts</vt:lpstr>
      <vt:lpstr>Flow Rate Calcs</vt:lpstr>
      <vt:lpstr>Larval Density by Site an Depth</vt:lpstr>
      <vt:lpstr>Averages</vt:lpstr>
      <vt:lpstr>Number of Dives</vt:lpstr>
      <vt:lpstr>Morphotype Counts by Depth</vt:lpstr>
      <vt:lpstr>Larval Type by Depth</vt:lpstr>
      <vt:lpstr>Larval Type Guide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Dexter Davis</dc:creator>
  <cp:keywords/>
  <dc:description/>
  <cp:lastModifiedBy>Dexter Davis</cp:lastModifiedBy>
  <cp:revision/>
  <dcterms:created xsi:type="dcterms:W3CDTF">2022-02-28T23:47:05Z</dcterms:created>
  <dcterms:modified xsi:type="dcterms:W3CDTF">2022-04-24T12:33:35Z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0x0101008439631CB9E1B240A7ECA9DB334EBFC2</vt:lpwstr>
  </property>
</Properties>
</file>