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OR'S OFFICE\Downloads\"/>
    </mc:Choice>
  </mc:AlternateContent>
  <xr:revisionPtr revIDLastSave="0" documentId="13_ncr:1_{C42032A4-7014-4E60-AEC5-B4F9B3EB60FA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grading sheet" sheetId="1" r:id="rId1"/>
    <sheet name="RATING SHEET" sheetId="3" r:id="rId2"/>
  </sheets>
  <definedNames>
    <definedName name="_xlnm.Print_Area" localSheetId="0">'grading sheet'!$A$1:$AD$46</definedName>
    <definedName name="_xlnm.Print_Area" localSheetId="1">'RATING SHEET'!$A$1:$G$55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" l="1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AB23" i="1"/>
  <c r="AB24" i="1"/>
  <c r="AB25" i="1"/>
  <c r="AB26" i="1"/>
  <c r="AB27" i="1"/>
  <c r="AB28" i="1"/>
  <c r="AB29" i="1"/>
  <c r="AB30" i="1"/>
  <c r="AB31" i="1"/>
  <c r="AB32" i="1"/>
  <c r="AB33" i="1"/>
  <c r="AB34" i="1"/>
  <c r="AB15" i="1"/>
  <c r="AB16" i="1"/>
  <c r="AB17" i="1"/>
  <c r="AB18" i="1"/>
  <c r="AB19" i="1"/>
  <c r="AB20" i="1"/>
  <c r="AB21" i="1"/>
  <c r="AB22" i="1"/>
  <c r="G34" i="1"/>
  <c r="G32" i="1"/>
  <c r="G27" i="1"/>
  <c r="G23" i="1"/>
  <c r="G14" i="1"/>
  <c r="G31" i="1"/>
  <c r="G25" i="1"/>
  <c r="G29" i="1"/>
  <c r="G24" i="1"/>
  <c r="G17" i="1"/>
  <c r="G13" i="1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14" i="3"/>
  <c r="B15" i="3"/>
  <c r="B16" i="3"/>
  <c r="B17" i="3"/>
  <c r="B18" i="3"/>
  <c r="B19" i="3"/>
  <c r="X21" i="1"/>
  <c r="Y21" i="1" s="1"/>
  <c r="U21" i="1"/>
  <c r="V21" i="1" s="1"/>
  <c r="R21" i="1"/>
  <c r="S21" i="1" s="1"/>
  <c r="P21" i="1"/>
  <c r="M21" i="1"/>
  <c r="K21" i="1"/>
  <c r="G20" i="1"/>
  <c r="G21" i="1"/>
  <c r="X31" i="1"/>
  <c r="Y31" i="1" s="1"/>
  <c r="U31" i="1"/>
  <c r="V31" i="1" s="1"/>
  <c r="R31" i="1"/>
  <c r="S31" i="1" s="1"/>
  <c r="P31" i="1"/>
  <c r="M31" i="1"/>
  <c r="K31" i="1"/>
  <c r="X30" i="1"/>
  <c r="Y30" i="1" s="1"/>
  <c r="U30" i="1"/>
  <c r="V30" i="1" s="1"/>
  <c r="R30" i="1"/>
  <c r="S30" i="1" s="1"/>
  <c r="P30" i="1"/>
  <c r="M30" i="1"/>
  <c r="K30" i="1"/>
  <c r="G30" i="1"/>
  <c r="X29" i="1"/>
  <c r="Y29" i="1" s="1"/>
  <c r="U29" i="1"/>
  <c r="V29" i="1" s="1"/>
  <c r="R29" i="1"/>
  <c r="S29" i="1" s="1"/>
  <c r="P29" i="1"/>
  <c r="M29" i="1"/>
  <c r="K29" i="1"/>
  <c r="X33" i="1"/>
  <c r="Y33" i="1" s="1"/>
  <c r="U33" i="1"/>
  <c r="V33" i="1" s="1"/>
  <c r="R33" i="1"/>
  <c r="S33" i="1" s="1"/>
  <c r="P33" i="1"/>
  <c r="M33" i="1"/>
  <c r="K33" i="1"/>
  <c r="G33" i="1"/>
  <c r="X32" i="1"/>
  <c r="Y32" i="1" s="1"/>
  <c r="U32" i="1"/>
  <c r="V32" i="1" s="1"/>
  <c r="R32" i="1"/>
  <c r="S32" i="1" s="1"/>
  <c r="P32" i="1"/>
  <c r="M32" i="1"/>
  <c r="K32" i="1"/>
  <c r="K26" i="1" l="1"/>
  <c r="A35" i="3" l="1"/>
  <c r="A19" i="3"/>
  <c r="A18" i="3"/>
  <c r="A17" i="3"/>
  <c r="A16" i="3"/>
  <c r="A15" i="3"/>
  <c r="A14" i="3"/>
  <c r="B13" i="3"/>
  <c r="A13" i="3"/>
  <c r="A12" i="3"/>
  <c r="A9" i="3"/>
  <c r="A36" i="1"/>
  <c r="X34" i="1"/>
  <c r="Y34" i="1" s="1"/>
  <c r="U34" i="1"/>
  <c r="V34" i="1" s="1"/>
  <c r="R34" i="1"/>
  <c r="S34" i="1" s="1"/>
  <c r="P34" i="1"/>
  <c r="M34" i="1"/>
  <c r="K34" i="1"/>
  <c r="X28" i="1"/>
  <c r="Y28" i="1" s="1"/>
  <c r="U28" i="1"/>
  <c r="V28" i="1" s="1"/>
  <c r="R28" i="1"/>
  <c r="S28" i="1" s="1"/>
  <c r="P28" i="1"/>
  <c r="M28" i="1"/>
  <c r="K28" i="1"/>
  <c r="G28" i="1"/>
  <c r="X27" i="1"/>
  <c r="Y27" i="1" s="1"/>
  <c r="U27" i="1"/>
  <c r="V27" i="1" s="1"/>
  <c r="R27" i="1"/>
  <c r="S27" i="1" s="1"/>
  <c r="P27" i="1"/>
  <c r="M27" i="1"/>
  <c r="K27" i="1"/>
  <c r="X26" i="1"/>
  <c r="Y26" i="1" s="1"/>
  <c r="U26" i="1"/>
  <c r="V26" i="1" s="1"/>
  <c r="R26" i="1"/>
  <c r="S26" i="1" s="1"/>
  <c r="P26" i="1"/>
  <c r="M26" i="1"/>
  <c r="G26" i="1"/>
  <c r="X25" i="1"/>
  <c r="Y25" i="1" s="1"/>
  <c r="U25" i="1"/>
  <c r="V25" i="1" s="1"/>
  <c r="R25" i="1"/>
  <c r="S25" i="1" s="1"/>
  <c r="P25" i="1"/>
  <c r="M25" i="1"/>
  <c r="K25" i="1"/>
  <c r="X24" i="1"/>
  <c r="Y24" i="1" s="1"/>
  <c r="U24" i="1"/>
  <c r="V24" i="1" s="1"/>
  <c r="R24" i="1"/>
  <c r="S24" i="1" s="1"/>
  <c r="P24" i="1"/>
  <c r="M24" i="1"/>
  <c r="K24" i="1"/>
  <c r="X23" i="1"/>
  <c r="Y23" i="1" s="1"/>
  <c r="U23" i="1"/>
  <c r="V23" i="1" s="1"/>
  <c r="R23" i="1"/>
  <c r="S23" i="1" s="1"/>
  <c r="P23" i="1"/>
  <c r="M23" i="1"/>
  <c r="K23" i="1"/>
  <c r="X22" i="1"/>
  <c r="Y22" i="1" s="1"/>
  <c r="U22" i="1"/>
  <c r="V22" i="1" s="1"/>
  <c r="R22" i="1"/>
  <c r="S22" i="1" s="1"/>
  <c r="P22" i="1"/>
  <c r="M22" i="1"/>
  <c r="K22" i="1"/>
  <c r="G22" i="1"/>
  <c r="X20" i="1"/>
  <c r="Y20" i="1" s="1"/>
  <c r="U20" i="1"/>
  <c r="V20" i="1" s="1"/>
  <c r="R20" i="1"/>
  <c r="S20" i="1" s="1"/>
  <c r="P20" i="1"/>
  <c r="M20" i="1"/>
  <c r="K20" i="1"/>
  <c r="X19" i="1"/>
  <c r="Y19" i="1" s="1"/>
  <c r="U19" i="1"/>
  <c r="V19" i="1" s="1"/>
  <c r="R19" i="1"/>
  <c r="S19" i="1" s="1"/>
  <c r="P19" i="1"/>
  <c r="M19" i="1"/>
  <c r="K19" i="1"/>
  <c r="G19" i="1"/>
  <c r="X18" i="1"/>
  <c r="Y18" i="1" s="1"/>
  <c r="U18" i="1"/>
  <c r="V18" i="1" s="1"/>
  <c r="R18" i="1"/>
  <c r="S18" i="1" s="1"/>
  <c r="P18" i="1"/>
  <c r="M18" i="1"/>
  <c r="K18" i="1"/>
  <c r="G18" i="1"/>
  <c r="X17" i="1"/>
  <c r="Y17" i="1" s="1"/>
  <c r="U17" i="1"/>
  <c r="V17" i="1" s="1"/>
  <c r="R17" i="1"/>
  <c r="S17" i="1" s="1"/>
  <c r="P17" i="1"/>
  <c r="M17" i="1"/>
  <c r="K17" i="1"/>
  <c r="X16" i="1"/>
  <c r="Y16" i="1" s="1"/>
  <c r="U16" i="1"/>
  <c r="V16" i="1" s="1"/>
  <c r="R16" i="1"/>
  <c r="S16" i="1" s="1"/>
  <c r="P16" i="1"/>
  <c r="M16" i="1"/>
  <c r="K16" i="1"/>
  <c r="G16" i="1"/>
  <c r="X15" i="1"/>
  <c r="Y15" i="1" s="1"/>
  <c r="U15" i="1"/>
  <c r="V15" i="1" s="1"/>
  <c r="R15" i="1"/>
  <c r="S15" i="1" s="1"/>
  <c r="P15" i="1"/>
  <c r="M15" i="1"/>
  <c r="K15" i="1"/>
  <c r="G15" i="1"/>
  <c r="X14" i="1"/>
  <c r="Y14" i="1" s="1"/>
  <c r="U14" i="1"/>
  <c r="V14" i="1" s="1"/>
  <c r="R14" i="1"/>
  <c r="S14" i="1" s="1"/>
  <c r="P14" i="1"/>
  <c r="M14" i="1"/>
  <c r="K14" i="1"/>
  <c r="H20" i="1" l="1"/>
  <c r="I20" i="1" s="1"/>
  <c r="N20" i="1" s="1"/>
  <c r="H21" i="1"/>
  <c r="I21" i="1" s="1"/>
  <c r="N21" i="1" s="1"/>
  <c r="H34" i="1"/>
  <c r="I34" i="1" s="1"/>
  <c r="N34" i="1" s="1"/>
  <c r="H33" i="1"/>
  <c r="I33" i="1" s="1"/>
  <c r="N33" i="1" s="1"/>
  <c r="Z33" i="1" s="1"/>
  <c r="H29" i="1"/>
  <c r="I29" i="1" s="1"/>
  <c r="N29" i="1" s="1"/>
  <c r="Z29" i="1" s="1"/>
  <c r="H32" i="1"/>
  <c r="I32" i="1" s="1"/>
  <c r="N32" i="1" s="1"/>
  <c r="Z32" i="1" s="1"/>
  <c r="H31" i="1"/>
  <c r="I31" i="1" s="1"/>
  <c r="N31" i="1" s="1"/>
  <c r="Z31" i="1" s="1"/>
  <c r="H30" i="1"/>
  <c r="I30" i="1" s="1"/>
  <c r="N30" i="1" s="1"/>
  <c r="H16" i="1"/>
  <c r="I16" i="1" s="1"/>
  <c r="N16" i="1" s="1"/>
  <c r="H27" i="1"/>
  <c r="I27" i="1" s="1"/>
  <c r="N27" i="1" s="1"/>
  <c r="H18" i="1"/>
  <c r="I18" i="1" s="1"/>
  <c r="N18" i="1" s="1"/>
  <c r="Z18" i="1" s="1"/>
  <c r="H14" i="1"/>
  <c r="I14" i="1" s="1"/>
  <c r="N14" i="1" s="1"/>
  <c r="Z14" i="1" s="1"/>
  <c r="C13" i="3" s="1"/>
  <c r="H23" i="1"/>
  <c r="I23" i="1" s="1"/>
  <c r="N23" i="1" s="1"/>
  <c r="Z23" i="1" s="1"/>
  <c r="H15" i="1"/>
  <c r="I15" i="1" s="1"/>
  <c r="N15" i="1" s="1"/>
  <c r="H19" i="1"/>
  <c r="I19" i="1" s="1"/>
  <c r="N19" i="1" s="1"/>
  <c r="H24" i="1"/>
  <c r="I24" i="1" s="1"/>
  <c r="N24" i="1" s="1"/>
  <c r="H28" i="1"/>
  <c r="I28" i="1" s="1"/>
  <c r="N28" i="1" s="1"/>
  <c r="H25" i="1"/>
  <c r="I25" i="1" s="1"/>
  <c r="N25" i="1" s="1"/>
  <c r="H17" i="1"/>
  <c r="I17" i="1" s="1"/>
  <c r="N17" i="1" s="1"/>
  <c r="Z17" i="1" s="1"/>
  <c r="H22" i="1"/>
  <c r="I22" i="1" s="1"/>
  <c r="N22" i="1" s="1"/>
  <c r="Z22" i="1" s="1"/>
  <c r="H26" i="1"/>
  <c r="I26" i="1" s="1"/>
  <c r="N26" i="1" s="1"/>
  <c r="Z26" i="1" s="1"/>
  <c r="AA29" i="1" l="1"/>
  <c r="AA31" i="1"/>
  <c r="AA33" i="1"/>
  <c r="AA32" i="1"/>
  <c r="Z21" i="1"/>
  <c r="Z30" i="1"/>
  <c r="AA14" i="1"/>
  <c r="D13" i="3" s="1"/>
  <c r="Z27" i="1"/>
  <c r="AA18" i="1"/>
  <c r="Z16" i="1"/>
  <c r="AA26" i="1"/>
  <c r="AA17" i="1"/>
  <c r="Z34" i="1"/>
  <c r="Z15" i="1"/>
  <c r="Z28" i="1"/>
  <c r="Z25" i="1"/>
  <c r="Z24" i="1"/>
  <c r="AA22" i="1"/>
  <c r="AA23" i="1"/>
  <c r="Z20" i="1"/>
  <c r="Z19" i="1"/>
  <c r="AA21" i="1" l="1"/>
  <c r="AA30" i="1"/>
  <c r="AA27" i="1"/>
  <c r="AA25" i="1"/>
  <c r="AB14" i="1"/>
  <c r="E13" i="3" s="1"/>
  <c r="AA20" i="1"/>
  <c r="AA16" i="1"/>
  <c r="AA19" i="1"/>
  <c r="AA24" i="1"/>
  <c r="AA15" i="1"/>
  <c r="AA28" i="1"/>
  <c r="AA34" i="1"/>
</calcChain>
</file>

<file path=xl/sharedStrings.xml><?xml version="1.0" encoding="utf-8"?>
<sst xmlns="http://schemas.openxmlformats.org/spreadsheetml/2006/main" count="57" uniqueCount="45">
  <si>
    <t>CLASS STANDING</t>
  </si>
  <si>
    <t>PROJECT</t>
  </si>
  <si>
    <t>MAJOR EXAM</t>
  </si>
  <si>
    <t>Final Grade</t>
  </si>
  <si>
    <t>NET EQUIVALENT</t>
  </si>
  <si>
    <t>REMARKS</t>
  </si>
  <si>
    <t xml:space="preserve">REMOVAL </t>
  </si>
  <si>
    <t>Quizzes / Activities</t>
  </si>
  <si>
    <t>Quizzes / Activities 10%</t>
  </si>
  <si>
    <t>Performance 10%</t>
  </si>
  <si>
    <t>Attendance 10%</t>
  </si>
  <si>
    <t>Class Standing30%</t>
  </si>
  <si>
    <t>PRELIMS</t>
  </si>
  <si>
    <t>MIDTERM</t>
  </si>
  <si>
    <t>FINALS</t>
  </si>
  <si>
    <t>Name of Students</t>
  </si>
  <si>
    <t>Total</t>
  </si>
  <si>
    <t>Equivalent</t>
  </si>
  <si>
    <t xml:space="preserve">PRELIMS SCORE </t>
  </si>
  <si>
    <t xml:space="preserve">MIDTERM SCORE </t>
  </si>
  <si>
    <t>FINALS SCORE</t>
  </si>
  <si>
    <t>FINAL GRADE</t>
  </si>
  <si>
    <t>Prepared by:</t>
  </si>
  <si>
    <t>Approved by:</t>
  </si>
  <si>
    <t>DR. LOMELYN B. PRADO</t>
  </si>
  <si>
    <t>BPA Program Head/OIC-College Administrator</t>
  </si>
  <si>
    <t>N. EQUIVALENT</t>
  </si>
  <si>
    <t>REMOVAL</t>
  </si>
  <si>
    <t>Noted by :</t>
  </si>
  <si>
    <t>Verified by:</t>
  </si>
  <si>
    <t>College Registrar</t>
  </si>
  <si>
    <t>CHRISTINE B. DELOS REYES</t>
  </si>
  <si>
    <t>Noted by:</t>
  </si>
  <si>
    <t>BPA Program Coordinator</t>
  </si>
  <si>
    <t>MARICRIS R. AMORADO, LPT</t>
  </si>
  <si>
    <t>BPA1E</t>
  </si>
  <si>
    <t>Part-Time Instructor</t>
  </si>
  <si>
    <t>Course Code GE1</t>
  </si>
  <si>
    <t>Subject Title: PURPOSIVE COMMUNICATION</t>
  </si>
  <si>
    <t>RUBY I. ILAGAN</t>
  </si>
  <si>
    <t>GRADING SHEET FOR  FIRST SEMESTER F.Y. 2024-2025</t>
  </si>
  <si>
    <t>RATING SHEET FOR FIRST SEMESTER  F.Y. 2023-2024</t>
  </si>
  <si>
    <r>
      <rPr>
        <b/>
        <sz val="11"/>
        <color theme="1"/>
        <rFont val="Calibri"/>
        <family val="2"/>
      </rPr>
      <t xml:space="preserve">       </t>
    </r>
    <r>
      <rPr>
        <b/>
        <u/>
        <sz val="11"/>
        <color theme="1"/>
        <rFont val="Calibri"/>
        <family val="2"/>
      </rPr>
      <t>RUBY A. ILAGAN</t>
    </r>
  </si>
  <si>
    <t xml:space="preserve"> Instructor</t>
  </si>
  <si>
    <t>BPA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</si>
</sst>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charset val="134"/>
      <scheme val="minor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i/>
      <sz val="10"/>
      <color rgb="FFFF000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 Narrow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u/>
      <sz val="10"/>
      <name val="Calibri"/>
      <family val="2"/>
    </font>
    <font>
      <sz val="11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name val="Courier New"/>
      <family val="3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i/>
      <sz val="10"/>
      <color rgb="FFFF0000"/>
      <name val="Arial"/>
      <family val="2"/>
    </font>
    <font>
      <sz val="11"/>
      <name val="Calibri"/>
      <family val="2"/>
    </font>
    <font>
      <b/>
      <u/>
      <sz val="1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4" fillId="4" borderId="13" xfId="0" applyFont="1" applyFill="1" applyBorder="1" applyAlignment="1">
      <alignment horizontal="center"/>
    </xf>
    <xf numFmtId="2" fontId="6" fillId="4" borderId="16" xfId="0" applyNumberFormat="1" applyFont="1" applyFill="1" applyBorder="1" applyAlignment="1">
      <alignment horizontal="center"/>
    </xf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2" fontId="2" fillId="0" borderId="2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2" fillId="0" borderId="0" xfId="0" applyFont="1"/>
    <xf numFmtId="0" fontId="2" fillId="0" borderId="22" xfId="0" applyFont="1" applyBorder="1"/>
    <xf numFmtId="0" fontId="18" fillId="5" borderId="23" xfId="0" applyFont="1" applyFill="1" applyBorder="1"/>
    <xf numFmtId="0" fontId="2" fillId="7" borderId="7" xfId="0" applyFont="1" applyFill="1" applyBorder="1"/>
    <xf numFmtId="14" fontId="2" fillId="7" borderId="22" xfId="0" applyNumberFormat="1" applyFont="1" applyFill="1" applyBorder="1" applyAlignment="1">
      <alignment horizontal="center"/>
    </xf>
    <xf numFmtId="14" fontId="2" fillId="8" borderId="2" xfId="0" applyNumberFormat="1" applyFont="1" applyFill="1" applyBorder="1" applyAlignment="1">
      <alignment horizontal="center" textRotation="90"/>
    </xf>
    <xf numFmtId="14" fontId="2" fillId="8" borderId="26" xfId="0" applyNumberFormat="1" applyFont="1" applyFill="1" applyBorder="1" applyAlignment="1">
      <alignment horizontal="center" textRotation="90"/>
    </xf>
    <xf numFmtId="0" fontId="2" fillId="0" borderId="24" xfId="0" applyFont="1" applyBorder="1" applyAlignment="1">
      <alignment horizontal="center" vertical="center"/>
    </xf>
    <xf numFmtId="9" fontId="2" fillId="8" borderId="26" xfId="0" applyNumberFormat="1" applyFont="1" applyFill="1" applyBorder="1" applyAlignment="1">
      <alignment horizontal="center" textRotation="90"/>
    </xf>
    <xf numFmtId="0" fontId="2" fillId="8" borderId="13" xfId="0" applyFont="1" applyFill="1" applyBorder="1" applyAlignment="1">
      <alignment horizontal="center" vertical="center"/>
    </xf>
    <xf numFmtId="0" fontId="18" fillId="8" borderId="13" xfId="0" applyFont="1" applyFill="1" applyBorder="1"/>
    <xf numFmtId="0" fontId="2" fillId="0" borderId="13" xfId="0" applyFont="1" applyBorder="1" applyAlignment="1">
      <alignment horizontal="center" vertical="center"/>
    </xf>
    <xf numFmtId="14" fontId="5" fillId="11" borderId="24" xfId="0" applyNumberFormat="1" applyFont="1" applyFill="1" applyBorder="1" applyAlignment="1">
      <alignment horizontal="center" textRotation="90"/>
    </xf>
    <xf numFmtId="9" fontId="2" fillId="12" borderId="24" xfId="0" applyNumberFormat="1" applyFont="1" applyFill="1" applyBorder="1" applyAlignment="1">
      <alignment horizontal="center" textRotation="90" wrapText="1"/>
    </xf>
    <xf numFmtId="9" fontId="2" fillId="13" borderId="24" xfId="0" applyNumberFormat="1" applyFont="1" applyFill="1" applyBorder="1" applyAlignment="1">
      <alignment horizontal="center" textRotation="90" wrapText="1"/>
    </xf>
    <xf numFmtId="1" fontId="2" fillId="11" borderId="24" xfId="0" applyNumberFormat="1" applyFont="1" applyFill="1" applyBorder="1"/>
    <xf numFmtId="0" fontId="2" fillId="12" borderId="24" xfId="0" applyFont="1" applyFill="1" applyBorder="1" applyAlignment="1">
      <alignment horizontal="center"/>
    </xf>
    <xf numFmtId="0" fontId="2" fillId="13" borderId="24" xfId="0" applyFont="1" applyFill="1" applyBorder="1" applyAlignment="1">
      <alignment horizontal="center"/>
    </xf>
    <xf numFmtId="0" fontId="6" fillId="0" borderId="0" xfId="0" applyFont="1"/>
    <xf numFmtId="9" fontId="2" fillId="14" borderId="24" xfId="0" applyNumberFormat="1" applyFont="1" applyFill="1" applyBorder="1" applyAlignment="1">
      <alignment horizontal="center" textRotation="90" wrapText="1"/>
    </xf>
    <xf numFmtId="0" fontId="2" fillId="4" borderId="8" xfId="0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/>
    </xf>
    <xf numFmtId="0" fontId="18" fillId="4" borderId="31" xfId="0" applyFont="1" applyFill="1" applyBorder="1"/>
    <xf numFmtId="0" fontId="2" fillId="4" borderId="13" xfId="0" applyFont="1" applyFill="1" applyBorder="1" applyAlignment="1">
      <alignment horizontal="center" vertical="center" wrapText="1"/>
    </xf>
    <xf numFmtId="0" fontId="18" fillId="4" borderId="17" xfId="0" applyFont="1" applyFill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24" fillId="0" borderId="0" xfId="0" applyFont="1"/>
    <xf numFmtId="0" fontId="11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8" fillId="0" borderId="0" xfId="0" applyFont="1"/>
    <xf numFmtId="0" fontId="25" fillId="0" borderId="0" xfId="0" applyFont="1"/>
    <xf numFmtId="0" fontId="27" fillId="0" borderId="0" xfId="0" applyFont="1"/>
    <xf numFmtId="0" fontId="29" fillId="0" borderId="0" xfId="0" applyFont="1"/>
    <xf numFmtId="2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left"/>
    </xf>
    <xf numFmtId="0" fontId="20" fillId="0" borderId="0" xfId="0" applyFont="1" applyAlignment="1">
      <alignment horizontal="center"/>
    </xf>
    <xf numFmtId="0" fontId="32" fillId="0" borderId="0" xfId="0" applyFont="1"/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1" fillId="0" borderId="0" xfId="0" applyFont="1"/>
    <xf numFmtId="2" fontId="22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/>
    </xf>
    <xf numFmtId="0" fontId="0" fillId="4" borderId="6" xfId="0" applyFill="1" applyBorder="1"/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 shrinkToFit="1"/>
    </xf>
    <xf numFmtId="0" fontId="3" fillId="4" borderId="9" xfId="0" applyFont="1" applyFill="1" applyBorder="1" applyAlignment="1">
      <alignment horizontal="center" vertical="center" wrapText="1" shrinkToFit="1"/>
    </xf>
    <xf numFmtId="0" fontId="3" fillId="4" borderId="12" xfId="0" applyFont="1" applyFill="1" applyBorder="1" applyAlignment="1">
      <alignment horizontal="center" vertical="center" wrapText="1" shrinkToFit="1"/>
    </xf>
    <xf numFmtId="0" fontId="4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6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2" fillId="3" borderId="14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19" fillId="6" borderId="7" xfId="0" applyFont="1" applyFill="1" applyBorder="1" applyAlignment="1">
      <alignment horizontal="center"/>
    </xf>
    <xf numFmtId="0" fontId="19" fillId="6" borderId="24" xfId="0" applyFont="1" applyFill="1" applyBorder="1" applyAlignment="1">
      <alignment horizontal="center"/>
    </xf>
    <xf numFmtId="0" fontId="19" fillId="6" borderId="8" xfId="0" applyFont="1" applyFill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0" fontId="19" fillId="9" borderId="8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 vertical="center" readingOrder="2"/>
    </xf>
    <xf numFmtId="0" fontId="2" fillId="4" borderId="6" xfId="0" applyFont="1" applyFill="1" applyBorder="1" applyAlignment="1">
      <alignment horizontal="center" vertical="center" readingOrder="2"/>
    </xf>
    <xf numFmtId="0" fontId="2" fillId="4" borderId="0" xfId="0" applyFont="1" applyFill="1" applyAlignment="1">
      <alignment horizontal="center" vertical="center" readingOrder="2"/>
    </xf>
    <xf numFmtId="0" fontId="2" fillId="4" borderId="30" xfId="0" applyFont="1" applyFill="1" applyBorder="1" applyAlignment="1">
      <alignment horizontal="center" vertical="center" readingOrder="2"/>
    </xf>
    <xf numFmtId="0" fontId="2" fillId="3" borderId="18" xfId="0" applyFont="1" applyFill="1" applyBorder="1" applyAlignment="1">
      <alignment horizontal="left" vertical="center" wrapText="1" shrinkToFit="1"/>
    </xf>
    <xf numFmtId="0" fontId="2" fillId="3" borderId="24" xfId="0" applyFont="1" applyFill="1" applyBorder="1" applyAlignment="1">
      <alignment horizontal="left" vertical="center" wrapText="1" shrinkToFit="1"/>
    </xf>
    <xf numFmtId="0" fontId="2" fillId="8" borderId="25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textRotation="90" wrapText="1"/>
    </xf>
    <xf numFmtId="0" fontId="2" fillId="8" borderId="26" xfId="0" applyFont="1" applyFill="1" applyBorder="1" applyAlignment="1">
      <alignment horizontal="center" textRotation="90" wrapText="1"/>
    </xf>
    <xf numFmtId="14" fontId="2" fillId="8" borderId="19" xfId="0" applyNumberFormat="1" applyFont="1" applyFill="1" applyBorder="1" applyAlignment="1">
      <alignment horizontal="center" textRotation="90" wrapText="1"/>
    </xf>
    <xf numFmtId="14" fontId="2" fillId="8" borderId="28" xfId="0" applyNumberFormat="1" applyFont="1" applyFill="1" applyBorder="1" applyAlignment="1">
      <alignment horizontal="center" textRotation="90" wrapText="1"/>
    </xf>
    <xf numFmtId="14" fontId="2" fillId="8" borderId="26" xfId="0" applyNumberFormat="1" applyFont="1" applyFill="1" applyBorder="1" applyAlignment="1">
      <alignment horizontal="center" textRotation="90" wrapText="1"/>
    </xf>
    <xf numFmtId="14" fontId="2" fillId="8" borderId="29" xfId="0" applyNumberFormat="1" applyFont="1" applyFill="1" applyBorder="1" applyAlignment="1">
      <alignment horizontal="center" textRotation="90" wrapText="1"/>
    </xf>
    <xf numFmtId="0" fontId="23" fillId="4" borderId="4" xfId="0" applyFont="1" applyFill="1" applyBorder="1" applyAlignment="1">
      <alignment horizontal="center" textRotation="90" shrinkToFit="1"/>
    </xf>
    <xf numFmtId="0" fontId="23" fillId="4" borderId="9" xfId="0" applyFont="1" applyFill="1" applyBorder="1" applyAlignment="1">
      <alignment horizontal="center" textRotation="90" shrinkToFit="1"/>
    </xf>
    <xf numFmtId="0" fontId="23" fillId="4" borderId="30" xfId="0" applyFont="1" applyFill="1" applyBorder="1" applyAlignment="1">
      <alignment horizontal="center" textRotation="90" shrinkToFit="1"/>
    </xf>
    <xf numFmtId="0" fontId="23" fillId="4" borderId="11" xfId="0" applyFont="1" applyFill="1" applyBorder="1" applyAlignment="1">
      <alignment horizontal="center" textRotation="90" shrinkToFit="1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 textRotation="90"/>
    </xf>
    <xf numFmtId="0" fontId="2" fillId="4" borderId="9" xfId="0" applyFont="1" applyFill="1" applyBorder="1" applyAlignment="1">
      <alignment horizontal="center" textRotation="90"/>
    </xf>
    <xf numFmtId="0" fontId="2" fillId="4" borderId="12" xfId="0" applyFont="1" applyFill="1" applyBorder="1" applyAlignment="1">
      <alignment horizontal="center" textRotation="90"/>
    </xf>
    <xf numFmtId="0" fontId="26" fillId="0" borderId="0" xfId="0" applyFont="1" applyAlignment="1">
      <alignment horizontal="center" wrapText="1"/>
    </xf>
    <xf numFmtId="9" fontId="6" fillId="7" borderId="4" xfId="0" applyNumberFormat="1" applyFont="1" applyFill="1" applyBorder="1" applyAlignment="1">
      <alignment horizontal="center" textRotation="90" wrapText="1"/>
    </xf>
    <xf numFmtId="9" fontId="6" fillId="7" borderId="9" xfId="0" applyNumberFormat="1" applyFont="1" applyFill="1" applyBorder="1" applyAlignment="1">
      <alignment horizontal="center" textRotation="90" wrapText="1"/>
    </xf>
    <xf numFmtId="9" fontId="6" fillId="7" borderId="11" xfId="0" applyNumberFormat="1" applyFont="1" applyFill="1" applyBorder="1" applyAlignment="1">
      <alignment horizontal="center" textRotation="90" wrapText="1"/>
    </xf>
    <xf numFmtId="9" fontId="6" fillId="11" borderId="4" xfId="0" applyNumberFormat="1" applyFont="1" applyFill="1" applyBorder="1" applyAlignment="1">
      <alignment horizontal="center" textRotation="90"/>
    </xf>
    <xf numFmtId="9" fontId="6" fillId="11" borderId="12" xfId="0" applyNumberFormat="1" applyFont="1" applyFill="1" applyBorder="1" applyAlignment="1">
      <alignment horizontal="center" textRotation="90"/>
    </xf>
    <xf numFmtId="14" fontId="5" fillId="12" borderId="4" xfId="0" applyNumberFormat="1" applyFont="1" applyFill="1" applyBorder="1" applyAlignment="1">
      <alignment horizontal="center" textRotation="90"/>
    </xf>
    <xf numFmtId="14" fontId="5" fillId="12" borderId="12" xfId="0" applyNumberFormat="1" applyFont="1" applyFill="1" applyBorder="1" applyAlignment="1">
      <alignment horizontal="center" textRotation="90"/>
    </xf>
    <xf numFmtId="9" fontId="6" fillId="12" borderId="4" xfId="0" applyNumberFormat="1" applyFont="1" applyFill="1" applyBorder="1" applyAlignment="1">
      <alignment horizontal="center" textRotation="90"/>
    </xf>
    <xf numFmtId="9" fontId="6" fillId="12" borderId="12" xfId="0" applyNumberFormat="1" applyFont="1" applyFill="1" applyBorder="1" applyAlignment="1">
      <alignment horizontal="center" textRotation="90"/>
    </xf>
    <xf numFmtId="14" fontId="5" fillId="13" borderId="4" xfId="0" applyNumberFormat="1" applyFont="1" applyFill="1" applyBorder="1" applyAlignment="1">
      <alignment horizontal="center" textRotation="90"/>
    </xf>
    <xf numFmtId="14" fontId="5" fillId="13" borderId="12" xfId="0" applyNumberFormat="1" applyFont="1" applyFill="1" applyBorder="1" applyAlignment="1">
      <alignment horizontal="center" textRotation="90"/>
    </xf>
    <xf numFmtId="9" fontId="6" fillId="13" borderId="4" xfId="0" applyNumberFormat="1" applyFont="1" applyFill="1" applyBorder="1" applyAlignment="1">
      <alignment horizontal="center" textRotation="90"/>
    </xf>
    <xf numFmtId="9" fontId="6" fillId="13" borderId="12" xfId="0" applyNumberFormat="1" applyFont="1" applyFill="1" applyBorder="1" applyAlignment="1">
      <alignment horizontal="center" textRotation="90"/>
    </xf>
    <xf numFmtId="14" fontId="5" fillId="14" borderId="4" xfId="0" applyNumberFormat="1" applyFont="1" applyFill="1" applyBorder="1" applyAlignment="1">
      <alignment horizontal="center" textRotation="90"/>
    </xf>
    <xf numFmtId="14" fontId="5" fillId="14" borderId="12" xfId="0" applyNumberFormat="1" applyFont="1" applyFill="1" applyBorder="1" applyAlignment="1">
      <alignment horizontal="center" textRotation="90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9" fontId="6" fillId="14" borderId="4" xfId="0" applyNumberFormat="1" applyFont="1" applyFill="1" applyBorder="1" applyAlignment="1">
      <alignment horizontal="center" textRotation="90"/>
    </xf>
    <xf numFmtId="9" fontId="6" fillId="14" borderId="12" xfId="0" applyNumberFormat="1" applyFont="1" applyFill="1" applyBorder="1" applyAlignment="1">
      <alignment horizontal="center" textRotation="90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0" fillId="0" borderId="20" xfId="0" applyFont="1" applyFill="1" applyBorder="1" applyAlignment="1">
      <alignment horizontal="center"/>
    </xf>
    <xf numFmtId="0" fontId="33" fillId="0" borderId="20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1" fillId="0" borderId="19" xfId="0" applyFont="1" applyFill="1" applyBorder="1"/>
    <xf numFmtId="0" fontId="6" fillId="0" borderId="19" xfId="0" applyFont="1" applyFill="1" applyBorder="1"/>
    <xf numFmtId="0" fontId="5" fillId="0" borderId="19" xfId="0" applyFont="1" applyFill="1" applyBorder="1" applyAlignment="1">
      <alignment horizontal="center" vertical="center"/>
    </xf>
    <xf numFmtId="2" fontId="6" fillId="0" borderId="19" xfId="0" applyNumberFormat="1" applyFont="1" applyFill="1" applyBorder="1" applyAlignment="1">
      <alignment horizontal="center"/>
    </xf>
    <xf numFmtId="2" fontId="22" fillId="0" borderId="19" xfId="0" applyNumberFormat="1" applyFont="1" applyFill="1" applyBorder="1" applyAlignment="1">
      <alignment horizontal="center"/>
    </xf>
    <xf numFmtId="1" fontId="5" fillId="0" borderId="32" xfId="0" applyNumberFormat="1" applyFont="1" applyFill="1" applyBorder="1" applyAlignment="1">
      <alignment horizontal="center" vertical="center"/>
    </xf>
    <xf numFmtId="2" fontId="22" fillId="0" borderId="32" xfId="0" applyNumberFormat="1" applyFont="1" applyFill="1" applyBorder="1" applyAlignment="1">
      <alignment horizontal="center"/>
    </xf>
    <xf numFmtId="1" fontId="2" fillId="0" borderId="19" xfId="0" applyNumberFormat="1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/>
    </xf>
    <xf numFmtId="2" fontId="5" fillId="0" borderId="19" xfId="0" applyNumberFormat="1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/>
    </xf>
    <xf numFmtId="9" fontId="2" fillId="0" borderId="19" xfId="0" applyNumberFormat="1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0" fillId="0" borderId="0" xfId="0" applyFill="1"/>
    <xf numFmtId="0" fontId="32" fillId="0" borderId="20" xfId="0" applyFont="1" applyFill="1" applyBorder="1"/>
    <xf numFmtId="0" fontId="18" fillId="0" borderId="20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right" vertical="center"/>
    </xf>
    <xf numFmtId="2" fontId="6" fillId="0" borderId="19" xfId="0" applyNumberFormat="1" applyFont="1" applyFill="1" applyBorder="1" applyAlignment="1">
      <alignment horizontal="right" vertical="center"/>
    </xf>
    <xf numFmtId="2" fontId="22" fillId="0" borderId="19" xfId="0" applyNumberFormat="1" applyFont="1" applyFill="1" applyBorder="1" applyAlignment="1">
      <alignment horizontal="center" vertical="center"/>
    </xf>
    <xf numFmtId="2" fontId="22" fillId="0" borderId="32" xfId="0" applyNumberFormat="1" applyFont="1" applyFill="1" applyBorder="1" applyAlignment="1">
      <alignment horizontal="center" vertical="center"/>
    </xf>
    <xf numFmtId="1" fontId="2" fillId="0" borderId="19" xfId="0" applyNumberFormat="1" applyFont="1" applyFill="1" applyBorder="1" applyAlignment="1">
      <alignment horizontal="center" vertical="center"/>
    </xf>
    <xf numFmtId="2" fontId="5" fillId="0" borderId="19" xfId="0" applyNumberFormat="1" applyFont="1" applyFill="1" applyBorder="1" applyAlignment="1">
      <alignment horizontal="center" vertical="center"/>
    </xf>
    <xf numFmtId="2" fontId="22" fillId="0" borderId="33" xfId="0" applyNumberFormat="1" applyFont="1" applyFill="1" applyBorder="1" applyAlignment="1">
      <alignment horizontal="center"/>
    </xf>
    <xf numFmtId="2" fontId="6" fillId="0" borderId="19" xfId="0" applyNumberFormat="1" applyFont="1" applyFill="1" applyBorder="1" applyAlignment="1">
      <alignment horizontal="center" vertical="center"/>
    </xf>
    <xf numFmtId="1" fontId="5" fillId="0" borderId="20" xfId="0" applyNumberFormat="1" applyFont="1" applyFill="1" applyBorder="1" applyAlignment="1">
      <alignment horizontal="center" vertical="center"/>
    </xf>
    <xf numFmtId="1" fontId="5" fillId="0" borderId="20" xfId="0" applyNumberFormat="1" applyFont="1" applyFill="1" applyBorder="1" applyAlignment="1">
      <alignment horizontal="left"/>
    </xf>
    <xf numFmtId="2" fontId="2" fillId="0" borderId="20" xfId="0" applyNumberFormat="1" applyFont="1" applyFill="1" applyBorder="1" applyAlignment="1">
      <alignment horizontal="center"/>
    </xf>
    <xf numFmtId="2" fontId="2" fillId="0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21591</xdr:colOff>
      <xdr:row>0</xdr:row>
      <xdr:rowOff>9525</xdr:rowOff>
    </xdr:from>
    <xdr:to>
      <xdr:col>32</xdr:col>
      <xdr:colOff>0</xdr:colOff>
      <xdr:row>7</xdr:row>
      <xdr:rowOff>146050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1" y="9525"/>
          <a:ext cx="15932784" cy="2112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971549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4" y="0"/>
          <a:ext cx="8210549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58"/>
  <sheetViews>
    <sheetView tabSelected="1" view="pageBreakPreview" topLeftCell="A28" zoomScale="115" zoomScaleNormal="85" zoomScaleSheetLayoutView="115" zoomScalePageLayoutView="51" workbookViewId="0">
      <selection activeCell="A36" sqref="A36:AD36"/>
    </sheetView>
  </sheetViews>
  <sheetFormatPr defaultColWidth="9" defaultRowHeight="13.5" customHeight="1"/>
  <cols>
    <col min="1" max="1" width="3.28515625" customWidth="1"/>
    <col min="2" max="2" width="44.7109375" style="23" bestFit="1" customWidth="1"/>
    <col min="3" max="3" width="0.140625" customWidth="1"/>
    <col min="4" max="4" width="4.140625" customWidth="1"/>
    <col min="5" max="6" width="3.140625" customWidth="1"/>
    <col min="7" max="7" width="5.140625" customWidth="1"/>
    <col min="8" max="8" width="3.28515625" customWidth="1"/>
    <col min="9" max="9" width="7.85546875" customWidth="1"/>
    <col min="10" max="10" width="4.5703125" customWidth="1"/>
    <col min="11" max="11" width="5.7109375" customWidth="1"/>
    <col min="12" max="12" width="4.5703125" customWidth="1"/>
    <col min="13" max="13" width="5.7109375" customWidth="1"/>
    <col min="14" max="14" width="7" customWidth="1"/>
    <col min="15" max="15" width="5.140625" customWidth="1"/>
    <col min="16" max="16" width="6.42578125" customWidth="1"/>
    <col min="17" max="17" width="6" customWidth="1"/>
    <col min="18" max="18" width="8.7109375" bestFit="1" customWidth="1"/>
    <col min="19" max="19" width="6.42578125" customWidth="1"/>
    <col min="20" max="20" width="6" customWidth="1"/>
    <col min="21" max="21" width="5.5703125" customWidth="1"/>
    <col min="22" max="22" width="6.42578125" customWidth="1"/>
    <col min="23" max="23" width="6" customWidth="1"/>
    <col min="24" max="24" width="5.5703125" customWidth="1"/>
    <col min="25" max="25" width="6.42578125" customWidth="1"/>
    <col min="26" max="26" width="6.7109375" style="21" customWidth="1"/>
    <col min="27" max="27" width="7" bestFit="1" customWidth="1"/>
    <col min="28" max="28" width="13.140625" bestFit="1" customWidth="1"/>
    <col min="29" max="29" width="13.140625" customWidth="1"/>
    <col min="30" max="30" width="14.5703125" customWidth="1"/>
    <col min="31" max="31" width="3.42578125" customWidth="1"/>
  </cols>
  <sheetData>
    <row r="1" spans="1:30" ht="15"/>
    <row r="2" spans="1:30" ht="1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42"/>
      <c r="AA2" s="24"/>
      <c r="AB2" s="24"/>
      <c r="AC2" s="24"/>
      <c r="AD2" s="24"/>
    </row>
    <row r="3" spans="1:30" ht="66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42"/>
      <c r="AA3" s="24"/>
      <c r="AB3" s="24"/>
      <c r="AC3" s="24"/>
      <c r="AD3" s="24"/>
    </row>
    <row r="4" spans="1:30" ht="15">
      <c r="B4"/>
    </row>
    <row r="5" spans="1:30" ht="15">
      <c r="B5"/>
    </row>
    <row r="6" spans="1:30" ht="15">
      <c r="B6"/>
    </row>
    <row r="7" spans="1:30" ht="15">
      <c r="B7"/>
    </row>
    <row r="8" spans="1:30" ht="15.75" thickBot="1">
      <c r="A8" s="25"/>
      <c r="B8" s="25"/>
      <c r="C8" s="25"/>
      <c r="D8" s="25"/>
      <c r="E8" s="25"/>
      <c r="F8" s="25"/>
    </row>
    <row r="9" spans="1:30" ht="15.75" thickBot="1">
      <c r="A9" s="110" t="s">
        <v>40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 spans="1:30" ht="15.75" customHeight="1" thickBot="1">
      <c r="A10" s="112" t="s">
        <v>37</v>
      </c>
      <c r="B10" s="113"/>
      <c r="C10" s="26"/>
      <c r="D10" s="114" t="s">
        <v>0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6"/>
      <c r="O10" s="117" t="s">
        <v>1</v>
      </c>
      <c r="P10" s="118"/>
      <c r="Q10" s="119" t="s">
        <v>2</v>
      </c>
      <c r="R10" s="119"/>
      <c r="S10" s="119"/>
      <c r="T10" s="119"/>
      <c r="U10" s="119"/>
      <c r="V10" s="119"/>
      <c r="W10" s="119"/>
      <c r="X10" s="119"/>
      <c r="Y10" s="119"/>
      <c r="Z10" s="140" t="s">
        <v>3</v>
      </c>
      <c r="AA10" s="146" t="s">
        <v>4</v>
      </c>
      <c r="AB10" s="146" t="s">
        <v>5</v>
      </c>
      <c r="AC10" s="120" t="s">
        <v>6</v>
      </c>
      <c r="AD10" s="121"/>
    </row>
    <row r="11" spans="1:30" ht="30" customHeight="1" thickBot="1">
      <c r="A11" s="124" t="s">
        <v>38</v>
      </c>
      <c r="B11" s="125"/>
      <c r="C11" s="27" t="s">
        <v>7</v>
      </c>
      <c r="D11" s="126" t="s">
        <v>8</v>
      </c>
      <c r="E11" s="127"/>
      <c r="F11" s="127"/>
      <c r="G11" s="127"/>
      <c r="H11" s="127"/>
      <c r="I11" s="127"/>
      <c r="J11" s="134" t="s">
        <v>9</v>
      </c>
      <c r="K11" s="134"/>
      <c r="L11" s="136" t="s">
        <v>10</v>
      </c>
      <c r="M11" s="137"/>
      <c r="N11" s="150" t="s">
        <v>11</v>
      </c>
      <c r="O11" s="128"/>
      <c r="P11" s="129"/>
      <c r="Q11" s="130" t="s">
        <v>12</v>
      </c>
      <c r="R11" s="130"/>
      <c r="S11" s="131"/>
      <c r="T11" s="132" t="s">
        <v>13</v>
      </c>
      <c r="U11" s="132"/>
      <c r="V11" s="133"/>
      <c r="W11" s="167" t="s">
        <v>14</v>
      </c>
      <c r="X11" s="167"/>
      <c r="Y11" s="167"/>
      <c r="Z11" s="141"/>
      <c r="AA11" s="147"/>
      <c r="AB11" s="147"/>
      <c r="AC11" s="122"/>
      <c r="AD11" s="123"/>
    </row>
    <row r="12" spans="1:30" s="22" customFormat="1" ht="68.25" customHeight="1" thickBot="1">
      <c r="A12" s="170" t="s">
        <v>15</v>
      </c>
      <c r="B12" s="171"/>
      <c r="C12" s="28"/>
      <c r="D12" s="29"/>
      <c r="E12" s="30"/>
      <c r="F12" s="30"/>
      <c r="G12" s="30" t="s">
        <v>16</v>
      </c>
      <c r="H12" s="30" t="s">
        <v>17</v>
      </c>
      <c r="I12" s="32">
        <v>0.1</v>
      </c>
      <c r="J12" s="135"/>
      <c r="K12" s="135"/>
      <c r="L12" s="138"/>
      <c r="M12" s="139"/>
      <c r="N12" s="151"/>
      <c r="O12" s="36" t="s">
        <v>17</v>
      </c>
      <c r="P12" s="153">
        <v>0.1</v>
      </c>
      <c r="Q12" s="37" t="s">
        <v>18</v>
      </c>
      <c r="R12" s="155" t="s">
        <v>17</v>
      </c>
      <c r="S12" s="157">
        <v>0.2</v>
      </c>
      <c r="T12" s="38" t="s">
        <v>19</v>
      </c>
      <c r="U12" s="159" t="s">
        <v>17</v>
      </c>
      <c r="V12" s="161">
        <v>0.2</v>
      </c>
      <c r="W12" s="43" t="s">
        <v>20</v>
      </c>
      <c r="X12" s="163" t="s">
        <v>17</v>
      </c>
      <c r="Y12" s="168">
        <v>0.2</v>
      </c>
      <c r="Z12" s="142"/>
      <c r="AA12" s="147"/>
      <c r="AB12" s="147"/>
      <c r="AC12" s="44" t="s">
        <v>21</v>
      </c>
      <c r="AD12" s="47" t="s">
        <v>4</v>
      </c>
    </row>
    <row r="13" spans="1:30" ht="15.75" thickBot="1">
      <c r="A13" s="165" t="s">
        <v>35</v>
      </c>
      <c r="B13" s="166"/>
      <c r="C13" s="31"/>
      <c r="D13" s="35">
        <v>10</v>
      </c>
      <c r="E13" s="35">
        <v>10</v>
      </c>
      <c r="F13" s="35">
        <v>10</v>
      </c>
      <c r="G13" s="33">
        <f>SUM(D13:F13)</f>
        <v>30</v>
      </c>
      <c r="H13" s="34"/>
      <c r="I13" s="34"/>
      <c r="J13" s="35">
        <v>100</v>
      </c>
      <c r="K13" s="33"/>
      <c r="L13" s="35">
        <v>100</v>
      </c>
      <c r="M13" s="33"/>
      <c r="N13" s="152"/>
      <c r="O13" s="39">
        <v>100</v>
      </c>
      <c r="P13" s="154"/>
      <c r="Q13" s="40">
        <v>60</v>
      </c>
      <c r="R13" s="156"/>
      <c r="S13" s="158"/>
      <c r="T13" s="41">
        <v>20</v>
      </c>
      <c r="U13" s="160"/>
      <c r="V13" s="162"/>
      <c r="W13" s="45">
        <v>60</v>
      </c>
      <c r="X13" s="164"/>
      <c r="Y13" s="169"/>
      <c r="Z13" s="143"/>
      <c r="AA13" s="148"/>
      <c r="AB13" s="148"/>
      <c r="AC13" s="46"/>
      <c r="AD13" s="48"/>
    </row>
    <row r="14" spans="1:30" ht="15">
      <c r="A14" s="173">
        <v>1</v>
      </c>
      <c r="B14" s="195"/>
      <c r="C14" s="175"/>
      <c r="D14" s="187"/>
      <c r="E14" s="181"/>
      <c r="F14" s="181"/>
      <c r="G14" s="178">
        <f>SUM(D14:F14)</f>
        <v>0</v>
      </c>
      <c r="H14" s="179">
        <f>+G14/G13*70+30</f>
        <v>30</v>
      </c>
      <c r="I14" s="180">
        <f>+H14*0.1</f>
        <v>3</v>
      </c>
      <c r="J14" s="181"/>
      <c r="K14" s="182">
        <f>J14*0.1</f>
        <v>0</v>
      </c>
      <c r="L14" s="181"/>
      <c r="M14" s="182">
        <f>L14*0.1</f>
        <v>0</v>
      </c>
      <c r="N14" s="183">
        <f>+M14+K14+I14</f>
        <v>3</v>
      </c>
      <c r="O14" s="184"/>
      <c r="P14" s="203">
        <f>O14*0.1</f>
        <v>0</v>
      </c>
      <c r="Q14" s="175"/>
      <c r="R14" s="186">
        <f>Q14/60*70+30</f>
        <v>30</v>
      </c>
      <c r="S14" s="183">
        <f>R14*0.2</f>
        <v>6</v>
      </c>
      <c r="T14" s="187"/>
      <c r="U14" s="186">
        <f>T14/60*70+30</f>
        <v>30</v>
      </c>
      <c r="V14" s="183">
        <f>U14*0.2</f>
        <v>6</v>
      </c>
      <c r="W14" s="188"/>
      <c r="X14" s="186">
        <f>W14/60*70+30</f>
        <v>30</v>
      </c>
      <c r="Y14" s="183">
        <f>X14*0.2</f>
        <v>6</v>
      </c>
      <c r="Z14" s="189">
        <f>N14+P14+V14+Y14+S14</f>
        <v>21</v>
      </c>
      <c r="AA14" s="190" t="str">
        <f>IF(OR(N14="",P14="",V14="",Y14="",Z14=""),"",IF(Z14&lt;=74.99,"5.00",IF(Z14&lt;=75.49,"3.00",IF(Z14&lt;=78.49,"2.75",IF(Z14&lt;=81.49,"2.50",IF(Z14&lt;=84.49,"2.25",IF(Z14&lt;=87.49,"2.00",IF(Z14&lt;=90.49,"1.75",IF(Z14&lt;=93.49,"1.50",IF(Z14&lt;=96.49,"1.25",IF(Z14&lt;=100,"1.00")))))))))))</f>
        <v>5.00</v>
      </c>
      <c r="AB14" s="191" t="str">
        <f>IF(AA14="","",IF(Z14&gt;=75,"PASSED","FAILED"))</f>
        <v>FAILED</v>
      </c>
      <c r="AC14" s="192"/>
      <c r="AD14" s="193"/>
    </row>
    <row r="15" spans="1:30" s="194" customFormat="1" ht="15">
      <c r="A15" s="173">
        <v>2</v>
      </c>
      <c r="B15" s="174"/>
      <c r="C15" s="175"/>
      <c r="D15" s="176"/>
      <c r="E15" s="177"/>
      <c r="F15" s="177"/>
      <c r="G15" s="178">
        <f>SUM(D15:F15)</f>
        <v>0</v>
      </c>
      <c r="H15" s="179">
        <f>+G15/G13*70+30</f>
        <v>30</v>
      </c>
      <c r="I15" s="180">
        <f t="shared" ref="I15:I34" si="0">+H15*0.1</f>
        <v>3</v>
      </c>
      <c r="J15" s="181"/>
      <c r="K15" s="182">
        <f t="shared" ref="K15:K34" si="1">J15*0.1</f>
        <v>0</v>
      </c>
      <c r="L15" s="181"/>
      <c r="M15" s="182">
        <f t="shared" ref="M15:M34" si="2">L15*0.1</f>
        <v>0</v>
      </c>
      <c r="N15" s="183">
        <f t="shared" ref="N15:N34" si="3">+M15+K15+I15</f>
        <v>3</v>
      </c>
      <c r="O15" s="184"/>
      <c r="P15" s="185">
        <f t="shared" ref="P15:P34" si="4">O15*0.1</f>
        <v>0</v>
      </c>
      <c r="Q15" s="175"/>
      <c r="R15" s="186">
        <f t="shared" ref="R15:R34" si="5">Q15/60*70+30</f>
        <v>30</v>
      </c>
      <c r="S15" s="183">
        <f t="shared" ref="S15:S34" si="6">R15*0.2</f>
        <v>6</v>
      </c>
      <c r="T15" s="187"/>
      <c r="U15" s="186">
        <f t="shared" ref="U15:U34" si="7">T15/60*70+30</f>
        <v>30</v>
      </c>
      <c r="V15" s="183">
        <f t="shared" ref="V15:V34" si="8">U15*0.2</f>
        <v>6</v>
      </c>
      <c r="W15" s="188"/>
      <c r="X15" s="186">
        <f t="shared" ref="X15:X34" si="9">W15/60*70+30</f>
        <v>30</v>
      </c>
      <c r="Y15" s="183">
        <f t="shared" ref="Y15:Y34" si="10">X15*0.2</f>
        <v>6</v>
      </c>
      <c r="Z15" s="189">
        <f t="shared" ref="Z15:Z34" si="11">N15+P15+V15+Y15+S15</f>
        <v>21</v>
      </c>
      <c r="AA15" s="190" t="str">
        <f t="shared" ref="AA15:AA34" si="12">IF(OR(N15="",P15="",V15="",Y15="",Z15=""),"",IF(Z15&lt;=74.99,"5.00",IF(Z15&lt;=75.49,"3.00",IF(Z15&lt;=78.49,"2.75",IF(Z15&lt;=81.49,"2.50",IF(Z15&lt;=84.49,"2.25",IF(Z15&lt;=87.49,"2.00",IF(Z15&lt;=90.49,"1.75",IF(Z15&lt;=93.49,"1.50",IF(Z15&lt;=96.49,"1.25",IF(Z15&lt;=100,"1.00")))))))))))</f>
        <v>5.00</v>
      </c>
      <c r="AB15" s="191" t="str">
        <f t="shared" ref="AB15:AB34" si="13">IF(AA15="","",IF(Z15&gt;=75,"PASSED","FAILED"))</f>
        <v>FAILED</v>
      </c>
      <c r="AC15" s="192"/>
      <c r="AD15" s="193"/>
    </row>
    <row r="16" spans="1:30" s="194" customFormat="1" ht="15">
      <c r="A16" s="173">
        <v>3</v>
      </c>
      <c r="B16" s="174"/>
      <c r="C16" s="175"/>
      <c r="D16" s="176"/>
      <c r="E16" s="177"/>
      <c r="F16" s="177"/>
      <c r="G16" s="178">
        <f>SUM(D16:F16)</f>
        <v>0</v>
      </c>
      <c r="H16" s="179">
        <f>+G16/G13*70+30</f>
        <v>30</v>
      </c>
      <c r="I16" s="180">
        <f t="shared" si="0"/>
        <v>3</v>
      </c>
      <c r="J16" s="181"/>
      <c r="K16" s="182">
        <f t="shared" si="1"/>
        <v>0</v>
      </c>
      <c r="L16" s="181"/>
      <c r="M16" s="182">
        <f t="shared" si="2"/>
        <v>0</v>
      </c>
      <c r="N16" s="183">
        <f t="shared" si="3"/>
        <v>3</v>
      </c>
      <c r="O16" s="184"/>
      <c r="P16" s="185">
        <f t="shared" si="4"/>
        <v>0</v>
      </c>
      <c r="Q16" s="175"/>
      <c r="R16" s="186">
        <f t="shared" si="5"/>
        <v>30</v>
      </c>
      <c r="S16" s="183">
        <f t="shared" si="6"/>
        <v>6</v>
      </c>
      <c r="T16" s="187"/>
      <c r="U16" s="186">
        <f t="shared" si="7"/>
        <v>30</v>
      </c>
      <c r="V16" s="183">
        <f t="shared" si="8"/>
        <v>6</v>
      </c>
      <c r="W16" s="188"/>
      <c r="X16" s="186">
        <f t="shared" si="9"/>
        <v>30</v>
      </c>
      <c r="Y16" s="183">
        <f t="shared" si="10"/>
        <v>6</v>
      </c>
      <c r="Z16" s="189">
        <f t="shared" si="11"/>
        <v>21</v>
      </c>
      <c r="AA16" s="190" t="str">
        <f t="shared" si="12"/>
        <v>5.00</v>
      </c>
      <c r="AB16" s="191" t="str">
        <f t="shared" si="13"/>
        <v>FAILED</v>
      </c>
      <c r="AC16" s="192"/>
      <c r="AD16" s="193"/>
    </row>
    <row r="17" spans="1:30" s="194" customFormat="1" ht="15">
      <c r="A17" s="173">
        <v>4</v>
      </c>
      <c r="B17" s="174"/>
      <c r="C17" s="175"/>
      <c r="D17" s="176"/>
      <c r="E17" s="177"/>
      <c r="F17" s="177"/>
      <c r="G17" s="178">
        <f>SUM(D17:F17)</f>
        <v>0</v>
      </c>
      <c r="H17" s="179">
        <f>+G17/G13*70+30</f>
        <v>30</v>
      </c>
      <c r="I17" s="180">
        <f t="shared" si="0"/>
        <v>3</v>
      </c>
      <c r="J17" s="181"/>
      <c r="K17" s="182">
        <f t="shared" si="1"/>
        <v>0</v>
      </c>
      <c r="L17" s="181"/>
      <c r="M17" s="182">
        <f t="shared" si="2"/>
        <v>0</v>
      </c>
      <c r="N17" s="183">
        <f t="shared" si="3"/>
        <v>3</v>
      </c>
      <c r="O17" s="184"/>
      <c r="P17" s="185">
        <f t="shared" si="4"/>
        <v>0</v>
      </c>
      <c r="Q17" s="175"/>
      <c r="R17" s="186">
        <f t="shared" si="5"/>
        <v>30</v>
      </c>
      <c r="S17" s="183">
        <f t="shared" si="6"/>
        <v>6</v>
      </c>
      <c r="T17" s="187"/>
      <c r="U17" s="186">
        <f t="shared" si="7"/>
        <v>30</v>
      </c>
      <c r="V17" s="183">
        <f t="shared" si="8"/>
        <v>6</v>
      </c>
      <c r="W17" s="188"/>
      <c r="X17" s="186">
        <f t="shared" si="9"/>
        <v>30</v>
      </c>
      <c r="Y17" s="183">
        <f t="shared" si="10"/>
        <v>6</v>
      </c>
      <c r="Z17" s="189">
        <f t="shared" si="11"/>
        <v>21</v>
      </c>
      <c r="AA17" s="190" t="str">
        <f t="shared" si="12"/>
        <v>5.00</v>
      </c>
      <c r="AB17" s="191" t="str">
        <f t="shared" si="13"/>
        <v>FAILED</v>
      </c>
      <c r="AC17" s="192"/>
      <c r="AD17" s="193"/>
    </row>
    <row r="18" spans="1:30" s="194" customFormat="1" ht="15">
      <c r="A18" s="173">
        <v>5</v>
      </c>
      <c r="B18" s="195"/>
      <c r="C18" s="175"/>
      <c r="D18" s="176"/>
      <c r="E18" s="177"/>
      <c r="F18" s="196"/>
      <c r="G18" s="178">
        <f>SUM(D18:F18)</f>
        <v>0</v>
      </c>
      <c r="H18" s="179">
        <f>+G18/G13*70+30</f>
        <v>30</v>
      </c>
      <c r="I18" s="180">
        <f t="shared" si="0"/>
        <v>3</v>
      </c>
      <c r="J18" s="181"/>
      <c r="K18" s="182">
        <f t="shared" si="1"/>
        <v>0</v>
      </c>
      <c r="L18" s="181"/>
      <c r="M18" s="182">
        <f t="shared" si="2"/>
        <v>0</v>
      </c>
      <c r="N18" s="183">
        <f t="shared" si="3"/>
        <v>3</v>
      </c>
      <c r="O18" s="184"/>
      <c r="P18" s="185">
        <f t="shared" si="4"/>
        <v>0</v>
      </c>
      <c r="Q18" s="175"/>
      <c r="R18" s="186">
        <f t="shared" si="5"/>
        <v>30</v>
      </c>
      <c r="S18" s="183">
        <f t="shared" si="6"/>
        <v>6</v>
      </c>
      <c r="T18" s="187"/>
      <c r="U18" s="186">
        <f t="shared" si="7"/>
        <v>30</v>
      </c>
      <c r="V18" s="183">
        <f t="shared" si="8"/>
        <v>6</v>
      </c>
      <c r="W18" s="188"/>
      <c r="X18" s="186">
        <f t="shared" si="9"/>
        <v>30</v>
      </c>
      <c r="Y18" s="183">
        <f t="shared" si="10"/>
        <v>6</v>
      </c>
      <c r="Z18" s="189">
        <f t="shared" si="11"/>
        <v>21</v>
      </c>
      <c r="AA18" s="190" t="str">
        <f t="shared" si="12"/>
        <v>5.00</v>
      </c>
      <c r="AB18" s="191" t="str">
        <f t="shared" si="13"/>
        <v>FAILED</v>
      </c>
      <c r="AC18" s="192"/>
      <c r="AD18" s="193"/>
    </row>
    <row r="19" spans="1:30" s="194" customFormat="1" ht="15">
      <c r="A19" s="173">
        <v>6</v>
      </c>
      <c r="B19" s="174"/>
      <c r="C19" s="175"/>
      <c r="D19" s="176"/>
      <c r="E19" s="177"/>
      <c r="F19" s="177"/>
      <c r="G19" s="178">
        <f>SUM(D19:F19)</f>
        <v>0</v>
      </c>
      <c r="H19" s="179">
        <f>+G19/G13*70+30</f>
        <v>30</v>
      </c>
      <c r="I19" s="180">
        <f t="shared" si="0"/>
        <v>3</v>
      </c>
      <c r="J19" s="181"/>
      <c r="K19" s="182">
        <f t="shared" si="1"/>
        <v>0</v>
      </c>
      <c r="L19" s="181"/>
      <c r="M19" s="182">
        <f t="shared" si="2"/>
        <v>0</v>
      </c>
      <c r="N19" s="183">
        <f t="shared" si="3"/>
        <v>3</v>
      </c>
      <c r="O19" s="184"/>
      <c r="P19" s="185">
        <f t="shared" si="4"/>
        <v>0</v>
      </c>
      <c r="Q19" s="175"/>
      <c r="R19" s="186">
        <f t="shared" si="5"/>
        <v>30</v>
      </c>
      <c r="S19" s="183">
        <f t="shared" si="6"/>
        <v>6</v>
      </c>
      <c r="T19" s="187"/>
      <c r="U19" s="186">
        <f t="shared" si="7"/>
        <v>30</v>
      </c>
      <c r="V19" s="183">
        <f t="shared" si="8"/>
        <v>6</v>
      </c>
      <c r="W19" s="188"/>
      <c r="X19" s="186">
        <f t="shared" si="9"/>
        <v>30</v>
      </c>
      <c r="Y19" s="183">
        <f t="shared" si="10"/>
        <v>6</v>
      </c>
      <c r="Z19" s="189">
        <f t="shared" si="11"/>
        <v>21</v>
      </c>
      <c r="AA19" s="190" t="str">
        <f t="shared" si="12"/>
        <v>5.00</v>
      </c>
      <c r="AB19" s="191" t="str">
        <f t="shared" si="13"/>
        <v>FAILED</v>
      </c>
      <c r="AC19" s="192"/>
      <c r="AD19" s="193"/>
    </row>
    <row r="20" spans="1:30" s="194" customFormat="1" ht="15">
      <c r="A20" s="173">
        <v>7</v>
      </c>
      <c r="B20" s="174"/>
      <c r="C20" s="175"/>
      <c r="D20" s="176"/>
      <c r="E20" s="177"/>
      <c r="F20" s="177"/>
      <c r="G20" s="178">
        <f>SUM(D20:F20)</f>
        <v>0</v>
      </c>
      <c r="H20" s="179">
        <f>+G20/G13*70+30</f>
        <v>30</v>
      </c>
      <c r="I20" s="180">
        <f t="shared" si="0"/>
        <v>3</v>
      </c>
      <c r="J20" s="181"/>
      <c r="K20" s="182">
        <f t="shared" si="1"/>
        <v>0</v>
      </c>
      <c r="L20" s="181"/>
      <c r="M20" s="182">
        <f t="shared" si="2"/>
        <v>0</v>
      </c>
      <c r="N20" s="183">
        <f t="shared" si="3"/>
        <v>3</v>
      </c>
      <c r="O20" s="184"/>
      <c r="P20" s="185">
        <f t="shared" si="4"/>
        <v>0</v>
      </c>
      <c r="Q20" s="175"/>
      <c r="R20" s="186">
        <f t="shared" si="5"/>
        <v>30</v>
      </c>
      <c r="S20" s="183">
        <f t="shared" si="6"/>
        <v>6</v>
      </c>
      <c r="T20" s="187"/>
      <c r="U20" s="186">
        <f t="shared" si="7"/>
        <v>30</v>
      </c>
      <c r="V20" s="183">
        <f t="shared" si="8"/>
        <v>6</v>
      </c>
      <c r="W20" s="188"/>
      <c r="X20" s="186">
        <f t="shared" si="9"/>
        <v>30</v>
      </c>
      <c r="Y20" s="183">
        <f t="shared" si="10"/>
        <v>6</v>
      </c>
      <c r="Z20" s="189">
        <f t="shared" si="11"/>
        <v>21</v>
      </c>
      <c r="AA20" s="190" t="str">
        <f t="shared" si="12"/>
        <v>5.00</v>
      </c>
      <c r="AB20" s="191" t="str">
        <f t="shared" si="13"/>
        <v>FAILED</v>
      </c>
      <c r="AC20" s="192"/>
      <c r="AD20" s="193"/>
    </row>
    <row r="21" spans="1:30" s="194" customFormat="1" ht="15">
      <c r="A21" s="173">
        <v>8</v>
      </c>
      <c r="B21" s="174"/>
      <c r="C21" s="175"/>
      <c r="D21" s="176"/>
      <c r="E21" s="177"/>
      <c r="F21" s="177"/>
      <c r="G21" s="178">
        <f>SUM(D21:F21)</f>
        <v>0</v>
      </c>
      <c r="H21" s="179">
        <f>+G21/G13*70+30</f>
        <v>30</v>
      </c>
      <c r="I21" s="180">
        <f t="shared" si="0"/>
        <v>3</v>
      </c>
      <c r="J21" s="181"/>
      <c r="K21" s="182">
        <f t="shared" si="1"/>
        <v>0</v>
      </c>
      <c r="L21" s="181"/>
      <c r="M21" s="182">
        <f t="shared" si="2"/>
        <v>0</v>
      </c>
      <c r="N21" s="183">
        <f t="shared" si="3"/>
        <v>3</v>
      </c>
      <c r="O21" s="184"/>
      <c r="P21" s="185">
        <f t="shared" si="4"/>
        <v>0</v>
      </c>
      <c r="Q21" s="175"/>
      <c r="R21" s="186">
        <f t="shared" si="5"/>
        <v>30</v>
      </c>
      <c r="S21" s="183">
        <f t="shared" si="6"/>
        <v>6</v>
      </c>
      <c r="T21" s="187"/>
      <c r="U21" s="186">
        <f t="shared" si="7"/>
        <v>30</v>
      </c>
      <c r="V21" s="183">
        <f t="shared" si="8"/>
        <v>6</v>
      </c>
      <c r="W21" s="188"/>
      <c r="X21" s="186">
        <f t="shared" si="9"/>
        <v>30</v>
      </c>
      <c r="Y21" s="183">
        <f t="shared" si="10"/>
        <v>6</v>
      </c>
      <c r="Z21" s="189">
        <f t="shared" si="11"/>
        <v>21</v>
      </c>
      <c r="AA21" s="190" t="str">
        <f t="shared" si="12"/>
        <v>5.00</v>
      </c>
      <c r="AB21" s="191" t="str">
        <f t="shared" si="13"/>
        <v>FAILED</v>
      </c>
      <c r="AC21" s="192"/>
      <c r="AD21" s="193"/>
    </row>
    <row r="22" spans="1:30" s="194" customFormat="1" ht="15">
      <c r="A22" s="173">
        <v>9</v>
      </c>
      <c r="B22" s="174"/>
      <c r="C22" s="175"/>
      <c r="D22" s="176"/>
      <c r="E22" s="177"/>
      <c r="F22" s="177"/>
      <c r="G22" s="178">
        <f>SUM(D22:F22)</f>
        <v>0</v>
      </c>
      <c r="H22" s="179">
        <f>+G22/G13*70+30</f>
        <v>30</v>
      </c>
      <c r="I22" s="180">
        <f t="shared" si="0"/>
        <v>3</v>
      </c>
      <c r="J22" s="181"/>
      <c r="K22" s="182">
        <f t="shared" si="1"/>
        <v>0</v>
      </c>
      <c r="L22" s="181"/>
      <c r="M22" s="182">
        <f t="shared" si="2"/>
        <v>0</v>
      </c>
      <c r="N22" s="183">
        <f t="shared" si="3"/>
        <v>3</v>
      </c>
      <c r="O22" s="184"/>
      <c r="P22" s="185">
        <f t="shared" si="4"/>
        <v>0</v>
      </c>
      <c r="Q22" s="175"/>
      <c r="R22" s="186">
        <f t="shared" si="5"/>
        <v>30</v>
      </c>
      <c r="S22" s="183">
        <f t="shared" si="6"/>
        <v>6</v>
      </c>
      <c r="T22" s="187"/>
      <c r="U22" s="186">
        <f t="shared" si="7"/>
        <v>30</v>
      </c>
      <c r="V22" s="183">
        <f t="shared" si="8"/>
        <v>6</v>
      </c>
      <c r="W22" s="188"/>
      <c r="X22" s="186">
        <f t="shared" si="9"/>
        <v>30</v>
      </c>
      <c r="Y22" s="183">
        <f t="shared" si="10"/>
        <v>6</v>
      </c>
      <c r="Z22" s="189">
        <f t="shared" si="11"/>
        <v>21</v>
      </c>
      <c r="AA22" s="190" t="str">
        <f t="shared" si="12"/>
        <v>5.00</v>
      </c>
      <c r="AB22" s="191" t="str">
        <f t="shared" si="13"/>
        <v>FAILED</v>
      </c>
      <c r="AC22" s="192"/>
      <c r="AD22" s="193"/>
    </row>
    <row r="23" spans="1:30" s="194" customFormat="1" ht="15">
      <c r="A23" s="173">
        <v>10</v>
      </c>
      <c r="B23" s="195"/>
      <c r="C23" s="175"/>
      <c r="D23" s="176"/>
      <c r="E23" s="177"/>
      <c r="F23" s="177"/>
      <c r="G23" s="178">
        <f>SUM(D23:F23)</f>
        <v>0</v>
      </c>
      <c r="H23" s="179">
        <f>+G23/G13*70+30</f>
        <v>30</v>
      </c>
      <c r="I23" s="180">
        <f t="shared" si="0"/>
        <v>3</v>
      </c>
      <c r="J23" s="181"/>
      <c r="K23" s="182">
        <f t="shared" si="1"/>
        <v>0</v>
      </c>
      <c r="L23" s="181"/>
      <c r="M23" s="182">
        <f t="shared" si="2"/>
        <v>0</v>
      </c>
      <c r="N23" s="183">
        <f t="shared" si="3"/>
        <v>3</v>
      </c>
      <c r="O23" s="184"/>
      <c r="P23" s="185">
        <f t="shared" si="4"/>
        <v>0</v>
      </c>
      <c r="Q23" s="175"/>
      <c r="R23" s="186">
        <f t="shared" si="5"/>
        <v>30</v>
      </c>
      <c r="S23" s="183">
        <f t="shared" si="6"/>
        <v>6</v>
      </c>
      <c r="T23" s="187"/>
      <c r="U23" s="186">
        <f t="shared" si="7"/>
        <v>30</v>
      </c>
      <c r="V23" s="183">
        <f t="shared" si="8"/>
        <v>6</v>
      </c>
      <c r="W23" s="188"/>
      <c r="X23" s="186">
        <f t="shared" si="9"/>
        <v>30</v>
      </c>
      <c r="Y23" s="183">
        <f t="shared" si="10"/>
        <v>6</v>
      </c>
      <c r="Z23" s="189">
        <f t="shared" si="11"/>
        <v>21</v>
      </c>
      <c r="AA23" s="190" t="str">
        <f t="shared" si="12"/>
        <v>5.00</v>
      </c>
      <c r="AB23" s="191" t="str">
        <f t="shared" si="13"/>
        <v>FAILED</v>
      </c>
      <c r="AC23" s="192"/>
      <c r="AD23" s="193"/>
    </row>
    <row r="24" spans="1:30" s="194" customFormat="1" ht="15">
      <c r="A24" s="173">
        <v>11</v>
      </c>
      <c r="B24" s="195"/>
      <c r="C24" s="175"/>
      <c r="D24" s="176"/>
      <c r="E24" s="177"/>
      <c r="F24" s="177"/>
      <c r="G24" s="178">
        <f>SUM(D24:F24)</f>
        <v>0</v>
      </c>
      <c r="H24" s="179">
        <f>+G24/G13*70+30</f>
        <v>30</v>
      </c>
      <c r="I24" s="197">
        <f t="shared" si="0"/>
        <v>3</v>
      </c>
      <c r="J24" s="181"/>
      <c r="K24" s="198">
        <f t="shared" si="1"/>
        <v>0</v>
      </c>
      <c r="L24" s="181"/>
      <c r="M24" s="204">
        <f t="shared" si="2"/>
        <v>0</v>
      </c>
      <c r="N24" s="199">
        <f t="shared" si="3"/>
        <v>3</v>
      </c>
      <c r="O24" s="184"/>
      <c r="P24" s="200">
        <f t="shared" si="4"/>
        <v>0</v>
      </c>
      <c r="Q24" s="175"/>
      <c r="R24" s="201">
        <f t="shared" si="5"/>
        <v>30</v>
      </c>
      <c r="S24" s="199">
        <f t="shared" si="6"/>
        <v>6</v>
      </c>
      <c r="T24" s="187"/>
      <c r="U24" s="201">
        <f t="shared" si="7"/>
        <v>30</v>
      </c>
      <c r="V24" s="199">
        <f t="shared" si="8"/>
        <v>6</v>
      </c>
      <c r="W24" s="181"/>
      <c r="X24" s="201">
        <f t="shared" si="9"/>
        <v>30</v>
      </c>
      <c r="Y24" s="199">
        <f t="shared" si="10"/>
        <v>6</v>
      </c>
      <c r="Z24" s="202">
        <f t="shared" si="11"/>
        <v>21</v>
      </c>
      <c r="AA24" s="190" t="str">
        <f t="shared" si="12"/>
        <v>5.00</v>
      </c>
      <c r="AB24" s="191" t="str">
        <f t="shared" si="13"/>
        <v>FAILED</v>
      </c>
      <c r="AC24" s="192"/>
      <c r="AD24" s="193"/>
    </row>
    <row r="25" spans="1:30" s="194" customFormat="1" ht="15">
      <c r="A25" s="173">
        <v>12</v>
      </c>
      <c r="B25" s="195"/>
      <c r="C25" s="175"/>
      <c r="D25" s="176"/>
      <c r="E25" s="177"/>
      <c r="F25" s="177"/>
      <c r="G25" s="178">
        <f>SUM(D25:F25)</f>
        <v>0</v>
      </c>
      <c r="H25" s="179">
        <f>+G25/G13*70+30</f>
        <v>30</v>
      </c>
      <c r="I25" s="180">
        <f t="shared" si="0"/>
        <v>3</v>
      </c>
      <c r="J25" s="181"/>
      <c r="K25" s="182">
        <f t="shared" si="1"/>
        <v>0</v>
      </c>
      <c r="L25" s="181"/>
      <c r="M25" s="182">
        <f t="shared" si="2"/>
        <v>0</v>
      </c>
      <c r="N25" s="183">
        <f t="shared" si="3"/>
        <v>3</v>
      </c>
      <c r="O25" s="184"/>
      <c r="P25" s="185">
        <f t="shared" si="4"/>
        <v>0</v>
      </c>
      <c r="Q25" s="175"/>
      <c r="R25" s="186">
        <f t="shared" si="5"/>
        <v>30</v>
      </c>
      <c r="S25" s="183">
        <f t="shared" si="6"/>
        <v>6</v>
      </c>
      <c r="T25" s="187"/>
      <c r="U25" s="186">
        <f t="shared" si="7"/>
        <v>30</v>
      </c>
      <c r="V25" s="183">
        <f t="shared" si="8"/>
        <v>6</v>
      </c>
      <c r="W25" s="188"/>
      <c r="X25" s="186">
        <f t="shared" si="9"/>
        <v>30</v>
      </c>
      <c r="Y25" s="183">
        <f t="shared" si="10"/>
        <v>6</v>
      </c>
      <c r="Z25" s="189">
        <f t="shared" si="11"/>
        <v>21</v>
      </c>
      <c r="AA25" s="190" t="str">
        <f t="shared" si="12"/>
        <v>5.00</v>
      </c>
      <c r="AB25" s="191" t="str">
        <f t="shared" si="13"/>
        <v>FAILED</v>
      </c>
      <c r="AC25" s="192"/>
      <c r="AD25" s="193"/>
    </row>
    <row r="26" spans="1:30" s="194" customFormat="1" ht="15">
      <c r="A26" s="173">
        <v>13</v>
      </c>
      <c r="B26" s="195"/>
      <c r="C26" s="175"/>
      <c r="D26" s="176"/>
      <c r="E26" s="177"/>
      <c r="F26" s="177"/>
      <c r="G26" s="178">
        <f>SUM(D26:F26)</f>
        <v>0</v>
      </c>
      <c r="H26" s="179">
        <f>+G26/G13*70+30</f>
        <v>30</v>
      </c>
      <c r="I26" s="180">
        <f t="shared" si="0"/>
        <v>3</v>
      </c>
      <c r="J26" s="181"/>
      <c r="K26" s="182">
        <f t="shared" si="1"/>
        <v>0</v>
      </c>
      <c r="L26" s="181"/>
      <c r="M26" s="182">
        <f t="shared" si="2"/>
        <v>0</v>
      </c>
      <c r="N26" s="183">
        <f t="shared" si="3"/>
        <v>3</v>
      </c>
      <c r="O26" s="184"/>
      <c r="P26" s="185">
        <f t="shared" si="4"/>
        <v>0</v>
      </c>
      <c r="Q26" s="175"/>
      <c r="R26" s="186">
        <f t="shared" si="5"/>
        <v>30</v>
      </c>
      <c r="S26" s="183">
        <f t="shared" si="6"/>
        <v>6</v>
      </c>
      <c r="T26" s="187"/>
      <c r="U26" s="186">
        <f t="shared" si="7"/>
        <v>30</v>
      </c>
      <c r="V26" s="183">
        <f t="shared" si="8"/>
        <v>6</v>
      </c>
      <c r="W26" s="188"/>
      <c r="X26" s="186">
        <f t="shared" si="9"/>
        <v>30</v>
      </c>
      <c r="Y26" s="183">
        <f t="shared" si="10"/>
        <v>6</v>
      </c>
      <c r="Z26" s="189">
        <f t="shared" si="11"/>
        <v>21</v>
      </c>
      <c r="AA26" s="190" t="str">
        <f t="shared" si="12"/>
        <v>5.00</v>
      </c>
      <c r="AB26" s="191" t="str">
        <f t="shared" si="13"/>
        <v>FAILED</v>
      </c>
      <c r="AC26" s="192"/>
      <c r="AD26" s="193"/>
    </row>
    <row r="27" spans="1:30" s="194" customFormat="1" ht="15">
      <c r="A27" s="173">
        <v>14</v>
      </c>
      <c r="B27" s="195"/>
      <c r="C27" s="175"/>
      <c r="D27" s="176"/>
      <c r="E27" s="177"/>
      <c r="F27" s="177"/>
      <c r="G27" s="178">
        <f>SUM(D27:F27)</f>
        <v>0</v>
      </c>
      <c r="H27" s="179">
        <f>+G27/G13*70+30</f>
        <v>30</v>
      </c>
      <c r="I27" s="180">
        <f t="shared" si="0"/>
        <v>3</v>
      </c>
      <c r="J27" s="181"/>
      <c r="K27" s="182">
        <f t="shared" si="1"/>
        <v>0</v>
      </c>
      <c r="L27" s="181"/>
      <c r="M27" s="182">
        <f t="shared" si="2"/>
        <v>0</v>
      </c>
      <c r="N27" s="183">
        <f t="shared" si="3"/>
        <v>3</v>
      </c>
      <c r="O27" s="184"/>
      <c r="P27" s="185">
        <f t="shared" si="4"/>
        <v>0</v>
      </c>
      <c r="Q27" s="175"/>
      <c r="R27" s="186">
        <f t="shared" si="5"/>
        <v>30</v>
      </c>
      <c r="S27" s="183">
        <f t="shared" si="6"/>
        <v>6</v>
      </c>
      <c r="T27" s="187"/>
      <c r="U27" s="186">
        <f t="shared" si="7"/>
        <v>30</v>
      </c>
      <c r="V27" s="183">
        <f t="shared" si="8"/>
        <v>6</v>
      </c>
      <c r="W27" s="188"/>
      <c r="X27" s="186">
        <f t="shared" si="9"/>
        <v>30</v>
      </c>
      <c r="Y27" s="183">
        <f t="shared" si="10"/>
        <v>6</v>
      </c>
      <c r="Z27" s="189">
        <f t="shared" si="11"/>
        <v>21</v>
      </c>
      <c r="AA27" s="190" t="str">
        <f t="shared" si="12"/>
        <v>5.00</v>
      </c>
      <c r="AB27" s="191" t="str">
        <f t="shared" si="13"/>
        <v>FAILED</v>
      </c>
      <c r="AC27" s="192"/>
      <c r="AD27" s="193"/>
    </row>
    <row r="28" spans="1:30" s="194" customFormat="1" ht="15">
      <c r="A28" s="173">
        <v>15</v>
      </c>
      <c r="B28" s="195"/>
      <c r="C28" s="175"/>
      <c r="D28" s="176"/>
      <c r="E28" s="177"/>
      <c r="F28" s="177"/>
      <c r="G28" s="178">
        <f>SUM(D28:F28)</f>
        <v>0</v>
      </c>
      <c r="H28" s="179">
        <f>+G28/G13*70+30</f>
        <v>30</v>
      </c>
      <c r="I28" s="180">
        <f t="shared" si="0"/>
        <v>3</v>
      </c>
      <c r="J28" s="181"/>
      <c r="K28" s="182">
        <f t="shared" si="1"/>
        <v>0</v>
      </c>
      <c r="L28" s="181"/>
      <c r="M28" s="182">
        <f t="shared" si="2"/>
        <v>0</v>
      </c>
      <c r="N28" s="183">
        <f t="shared" si="3"/>
        <v>3</v>
      </c>
      <c r="O28" s="184"/>
      <c r="P28" s="185">
        <f t="shared" si="4"/>
        <v>0</v>
      </c>
      <c r="Q28" s="175"/>
      <c r="R28" s="186">
        <f t="shared" si="5"/>
        <v>30</v>
      </c>
      <c r="S28" s="183">
        <f t="shared" si="6"/>
        <v>6</v>
      </c>
      <c r="T28" s="187"/>
      <c r="U28" s="186">
        <f t="shared" si="7"/>
        <v>30</v>
      </c>
      <c r="V28" s="183">
        <f t="shared" si="8"/>
        <v>6</v>
      </c>
      <c r="W28" s="188"/>
      <c r="X28" s="186">
        <f t="shared" si="9"/>
        <v>30</v>
      </c>
      <c r="Y28" s="183">
        <f t="shared" si="10"/>
        <v>6</v>
      </c>
      <c r="Z28" s="189">
        <f t="shared" si="11"/>
        <v>21</v>
      </c>
      <c r="AA28" s="190" t="str">
        <f t="shared" si="12"/>
        <v>5.00</v>
      </c>
      <c r="AB28" s="191" t="str">
        <f t="shared" si="13"/>
        <v>FAILED</v>
      </c>
      <c r="AC28" s="192"/>
      <c r="AD28" s="193"/>
    </row>
    <row r="29" spans="1:30" s="194" customFormat="1" ht="15">
      <c r="A29" s="173">
        <v>16</v>
      </c>
      <c r="B29" s="195"/>
      <c r="C29" s="175"/>
      <c r="D29" s="176"/>
      <c r="E29" s="177"/>
      <c r="F29" s="177"/>
      <c r="G29" s="178">
        <f>SUM(D29:F29)</f>
        <v>0</v>
      </c>
      <c r="H29" s="179">
        <f>+G29/G13*70+30</f>
        <v>30</v>
      </c>
      <c r="I29" s="180">
        <f t="shared" si="0"/>
        <v>3</v>
      </c>
      <c r="J29" s="181"/>
      <c r="K29" s="182">
        <f t="shared" si="1"/>
        <v>0</v>
      </c>
      <c r="L29" s="181"/>
      <c r="M29" s="182">
        <f t="shared" si="2"/>
        <v>0</v>
      </c>
      <c r="N29" s="183">
        <f t="shared" si="3"/>
        <v>3</v>
      </c>
      <c r="O29" s="184"/>
      <c r="P29" s="185">
        <f t="shared" si="4"/>
        <v>0</v>
      </c>
      <c r="Q29" s="175"/>
      <c r="R29" s="186">
        <f t="shared" si="5"/>
        <v>30</v>
      </c>
      <c r="S29" s="183">
        <f t="shared" si="6"/>
        <v>6</v>
      </c>
      <c r="T29" s="187"/>
      <c r="U29" s="186">
        <f t="shared" si="7"/>
        <v>30</v>
      </c>
      <c r="V29" s="183">
        <f t="shared" si="8"/>
        <v>6</v>
      </c>
      <c r="W29" s="188"/>
      <c r="X29" s="186">
        <f t="shared" si="9"/>
        <v>30</v>
      </c>
      <c r="Y29" s="183">
        <f t="shared" si="10"/>
        <v>6</v>
      </c>
      <c r="Z29" s="189">
        <f t="shared" si="11"/>
        <v>21</v>
      </c>
      <c r="AA29" s="190" t="str">
        <f t="shared" si="12"/>
        <v>5.00</v>
      </c>
      <c r="AB29" s="191" t="str">
        <f t="shared" si="13"/>
        <v>FAILED</v>
      </c>
      <c r="AC29" s="192"/>
      <c r="AD29" s="193"/>
    </row>
    <row r="30" spans="1:30" s="194" customFormat="1" ht="15">
      <c r="A30" s="173">
        <v>17</v>
      </c>
      <c r="B30" s="195"/>
      <c r="C30" s="175"/>
      <c r="D30" s="176"/>
      <c r="E30" s="177"/>
      <c r="F30" s="177"/>
      <c r="G30" s="178">
        <f>SUM(D30:F30)</f>
        <v>0</v>
      </c>
      <c r="H30" s="179">
        <f>+G30/G13*70+30</f>
        <v>30</v>
      </c>
      <c r="I30" s="180">
        <f t="shared" si="0"/>
        <v>3</v>
      </c>
      <c r="J30" s="181"/>
      <c r="K30" s="182">
        <f t="shared" si="1"/>
        <v>0</v>
      </c>
      <c r="L30" s="181"/>
      <c r="M30" s="182">
        <f t="shared" si="2"/>
        <v>0</v>
      </c>
      <c r="N30" s="183">
        <f t="shared" si="3"/>
        <v>3</v>
      </c>
      <c r="O30" s="184"/>
      <c r="P30" s="185">
        <f t="shared" si="4"/>
        <v>0</v>
      </c>
      <c r="Q30" s="175"/>
      <c r="R30" s="186">
        <f t="shared" si="5"/>
        <v>30</v>
      </c>
      <c r="S30" s="183">
        <f t="shared" si="6"/>
        <v>6</v>
      </c>
      <c r="T30" s="187"/>
      <c r="U30" s="186">
        <f t="shared" si="7"/>
        <v>30</v>
      </c>
      <c r="V30" s="183">
        <f t="shared" si="8"/>
        <v>6</v>
      </c>
      <c r="W30" s="188"/>
      <c r="X30" s="186">
        <f t="shared" si="9"/>
        <v>30</v>
      </c>
      <c r="Y30" s="183">
        <f t="shared" si="10"/>
        <v>6</v>
      </c>
      <c r="Z30" s="189">
        <f t="shared" si="11"/>
        <v>21</v>
      </c>
      <c r="AA30" s="190" t="str">
        <f t="shared" si="12"/>
        <v>5.00</v>
      </c>
      <c r="AB30" s="191" t="str">
        <f t="shared" si="13"/>
        <v>FAILED</v>
      </c>
      <c r="AC30" s="192"/>
      <c r="AD30" s="193"/>
    </row>
    <row r="31" spans="1:30" s="194" customFormat="1" ht="15">
      <c r="A31" s="173">
        <v>18</v>
      </c>
      <c r="B31" s="195"/>
      <c r="C31" s="175"/>
      <c r="D31" s="176"/>
      <c r="E31" s="177"/>
      <c r="F31" s="177"/>
      <c r="G31" s="178">
        <f>SUM(D31:F31)</f>
        <v>0</v>
      </c>
      <c r="H31" s="179">
        <f>+G31/G13*70+30</f>
        <v>30</v>
      </c>
      <c r="I31" s="180">
        <f t="shared" ref="I31" si="14">+H31*0.1</f>
        <v>3</v>
      </c>
      <c r="J31" s="181"/>
      <c r="K31" s="182">
        <f t="shared" ref="K31" si="15">J31*0.1</f>
        <v>0</v>
      </c>
      <c r="L31" s="181"/>
      <c r="M31" s="182">
        <f t="shared" ref="M31" si="16">L31*0.1</f>
        <v>0</v>
      </c>
      <c r="N31" s="183">
        <f t="shared" ref="N31" si="17">+M31+K31+I31</f>
        <v>3</v>
      </c>
      <c r="O31" s="184"/>
      <c r="P31" s="185">
        <f t="shared" ref="P31" si="18">O31*0.1</f>
        <v>0</v>
      </c>
      <c r="Q31" s="175"/>
      <c r="R31" s="186">
        <f t="shared" ref="R31" si="19">Q31/60*70+30</f>
        <v>30</v>
      </c>
      <c r="S31" s="183">
        <f t="shared" ref="S31" si="20">R31*0.2</f>
        <v>6</v>
      </c>
      <c r="T31" s="187"/>
      <c r="U31" s="186">
        <f t="shared" ref="U31" si="21">T31/60*70+30</f>
        <v>30</v>
      </c>
      <c r="V31" s="183">
        <f t="shared" ref="V31" si="22">U31*0.2</f>
        <v>6</v>
      </c>
      <c r="W31" s="188"/>
      <c r="X31" s="186">
        <f t="shared" ref="X31" si="23">W31/60*70+30</f>
        <v>30</v>
      </c>
      <c r="Y31" s="183">
        <f t="shared" ref="Y31" si="24">X31*0.2</f>
        <v>6</v>
      </c>
      <c r="Z31" s="189">
        <f t="shared" ref="Z31" si="25">N31+P31+V31+Y31+S31</f>
        <v>21</v>
      </c>
      <c r="AA31" s="190" t="str">
        <f t="shared" ref="AA31" si="26">IF(OR(N31="",P31="",V31="",Y31="",Z31=""),"",IF(Z31&lt;=74.99,"5.00",IF(Z31&lt;=75.49,"3.00",IF(Z31&lt;=78.49,"2.75",IF(Z31&lt;=81.49,"2.50",IF(Z31&lt;=84.49,"2.25",IF(Z31&lt;=87.49,"2.00",IF(Z31&lt;=90.49,"1.75",IF(Z31&lt;=93.49,"1.50",IF(Z31&lt;=96.49,"1.25",IF(Z31&lt;=100,"1.00")))))))))))</f>
        <v>5.00</v>
      </c>
      <c r="AB31" s="191" t="str">
        <f t="shared" si="13"/>
        <v>FAILED</v>
      </c>
      <c r="AC31" s="192"/>
      <c r="AD31" s="193"/>
    </row>
    <row r="32" spans="1:30" s="194" customFormat="1" ht="15">
      <c r="A32" s="173">
        <v>19</v>
      </c>
      <c r="B32" s="195"/>
      <c r="C32" s="175"/>
      <c r="D32" s="176"/>
      <c r="E32" s="177"/>
      <c r="F32" s="177"/>
      <c r="G32" s="178">
        <f>SUM(D32:F32)</f>
        <v>0</v>
      </c>
      <c r="H32" s="179">
        <f>+G32/G13*70+30</f>
        <v>30</v>
      </c>
      <c r="I32" s="180">
        <f t="shared" ref="I32:I33" si="27">+H32*0.1</f>
        <v>3</v>
      </c>
      <c r="J32" s="181"/>
      <c r="K32" s="182">
        <f t="shared" ref="K32:K33" si="28">J32*0.1</f>
        <v>0</v>
      </c>
      <c r="L32" s="181"/>
      <c r="M32" s="182">
        <f t="shared" ref="M32:M33" si="29">L32*0.1</f>
        <v>0</v>
      </c>
      <c r="N32" s="183">
        <f t="shared" ref="N32:N33" si="30">+M32+K32+I32</f>
        <v>3</v>
      </c>
      <c r="O32" s="184"/>
      <c r="P32" s="185">
        <f t="shared" ref="P32:P33" si="31">O32*0.1</f>
        <v>0</v>
      </c>
      <c r="Q32" s="175"/>
      <c r="R32" s="186">
        <f t="shared" ref="R32:R33" si="32">Q32/60*70+30</f>
        <v>30</v>
      </c>
      <c r="S32" s="183">
        <f t="shared" ref="S32:S33" si="33">R32*0.2</f>
        <v>6</v>
      </c>
      <c r="T32" s="187"/>
      <c r="U32" s="186">
        <f t="shared" ref="U32:U33" si="34">T32/60*70+30</f>
        <v>30</v>
      </c>
      <c r="V32" s="183">
        <f t="shared" ref="V32:V33" si="35">U32*0.2</f>
        <v>6</v>
      </c>
      <c r="W32" s="188"/>
      <c r="X32" s="186">
        <f t="shared" ref="X32:X33" si="36">W32/60*70+30</f>
        <v>30</v>
      </c>
      <c r="Y32" s="183">
        <f t="shared" ref="Y32:Y33" si="37">X32*0.2</f>
        <v>6</v>
      </c>
      <c r="Z32" s="189">
        <f t="shared" ref="Z32:Z33" si="38">N32+P32+V32+Y32+S32</f>
        <v>21</v>
      </c>
      <c r="AA32" s="190" t="str">
        <f t="shared" ref="AA32:AA33" si="39">IF(OR(N32="",P32="",V32="",Y32="",Z32=""),"",IF(Z32&lt;=74.99,"5.00",IF(Z32&lt;=75.49,"3.00",IF(Z32&lt;=78.49,"2.75",IF(Z32&lt;=81.49,"2.50",IF(Z32&lt;=84.49,"2.25",IF(Z32&lt;=87.49,"2.00",IF(Z32&lt;=90.49,"1.75",IF(Z32&lt;=93.49,"1.50",IF(Z32&lt;=96.49,"1.25",IF(Z32&lt;=100,"1.00")))))))))))</f>
        <v>5.00</v>
      </c>
      <c r="AB32" s="191" t="str">
        <f t="shared" si="13"/>
        <v>FAILED</v>
      </c>
      <c r="AC32" s="192"/>
      <c r="AD32" s="193"/>
    </row>
    <row r="33" spans="1:30" s="194" customFormat="1" ht="15">
      <c r="A33" s="173">
        <v>20</v>
      </c>
      <c r="B33" s="195"/>
      <c r="C33" s="175"/>
      <c r="D33" s="176"/>
      <c r="E33" s="177"/>
      <c r="F33" s="177"/>
      <c r="G33" s="178">
        <f>SUM(D33:F33)</f>
        <v>0</v>
      </c>
      <c r="H33" s="179">
        <f>+G33/G13*70+30</f>
        <v>30</v>
      </c>
      <c r="I33" s="180">
        <f t="shared" si="27"/>
        <v>3</v>
      </c>
      <c r="J33" s="181"/>
      <c r="K33" s="182">
        <f t="shared" si="28"/>
        <v>0</v>
      </c>
      <c r="L33" s="181"/>
      <c r="M33" s="182">
        <f t="shared" si="29"/>
        <v>0</v>
      </c>
      <c r="N33" s="183">
        <f t="shared" si="30"/>
        <v>3</v>
      </c>
      <c r="O33" s="184"/>
      <c r="P33" s="185">
        <f t="shared" si="31"/>
        <v>0</v>
      </c>
      <c r="Q33" s="175"/>
      <c r="R33" s="186">
        <f t="shared" si="32"/>
        <v>30</v>
      </c>
      <c r="S33" s="183">
        <f t="shared" si="33"/>
        <v>6</v>
      </c>
      <c r="T33" s="187"/>
      <c r="U33" s="186">
        <f t="shared" si="34"/>
        <v>30</v>
      </c>
      <c r="V33" s="183">
        <f t="shared" si="35"/>
        <v>6</v>
      </c>
      <c r="W33" s="188"/>
      <c r="X33" s="186">
        <f t="shared" si="36"/>
        <v>30</v>
      </c>
      <c r="Y33" s="183">
        <f t="shared" si="37"/>
        <v>6</v>
      </c>
      <c r="Z33" s="189">
        <f t="shared" si="38"/>
        <v>21</v>
      </c>
      <c r="AA33" s="190" t="str">
        <f t="shared" si="39"/>
        <v>5.00</v>
      </c>
      <c r="AB33" s="191" t="str">
        <f t="shared" si="13"/>
        <v>FAILED</v>
      </c>
      <c r="AC33" s="192"/>
      <c r="AD33" s="193"/>
    </row>
    <row r="34" spans="1:30" s="194" customFormat="1" ht="15">
      <c r="A34" s="173">
        <v>21</v>
      </c>
      <c r="B34" s="195"/>
      <c r="C34" s="175"/>
      <c r="D34" s="176"/>
      <c r="E34" s="177"/>
      <c r="F34" s="177"/>
      <c r="G34" s="178">
        <f>SUM(D34:F34)</f>
        <v>0</v>
      </c>
      <c r="H34" s="179">
        <f>+G34/G13*70+30</f>
        <v>30</v>
      </c>
      <c r="I34" s="180">
        <f t="shared" si="0"/>
        <v>3</v>
      </c>
      <c r="J34" s="181"/>
      <c r="K34" s="182">
        <f t="shared" si="1"/>
        <v>0</v>
      </c>
      <c r="L34" s="181"/>
      <c r="M34" s="182">
        <f t="shared" si="2"/>
        <v>0</v>
      </c>
      <c r="N34" s="183">
        <f t="shared" si="3"/>
        <v>3</v>
      </c>
      <c r="O34" s="184"/>
      <c r="P34" s="185">
        <f t="shared" si="4"/>
        <v>0</v>
      </c>
      <c r="Q34" s="175"/>
      <c r="R34" s="186">
        <f t="shared" si="5"/>
        <v>30</v>
      </c>
      <c r="S34" s="183">
        <f t="shared" si="6"/>
        <v>6</v>
      </c>
      <c r="T34" s="187"/>
      <c r="U34" s="186">
        <f t="shared" si="7"/>
        <v>30</v>
      </c>
      <c r="V34" s="183">
        <f t="shared" si="8"/>
        <v>6</v>
      </c>
      <c r="W34" s="188"/>
      <c r="X34" s="186">
        <f t="shared" si="9"/>
        <v>30</v>
      </c>
      <c r="Y34" s="183">
        <f t="shared" si="10"/>
        <v>6</v>
      </c>
      <c r="Z34" s="189">
        <f t="shared" si="11"/>
        <v>21</v>
      </c>
      <c r="AA34" s="190" t="str">
        <f t="shared" si="12"/>
        <v>5.00</v>
      </c>
      <c r="AB34" s="191" t="str">
        <f t="shared" si="13"/>
        <v>FAILED</v>
      </c>
      <c r="AC34" s="192"/>
      <c r="AD34" s="193"/>
    </row>
    <row r="35" spans="1:30" ht="15">
      <c r="A35" s="73"/>
      <c r="B35" s="74"/>
      <c r="C35" s="50"/>
      <c r="D35" s="50"/>
      <c r="E35" s="50"/>
      <c r="F35" s="50"/>
      <c r="G35" s="76"/>
      <c r="H35" s="77"/>
      <c r="I35" s="42"/>
      <c r="J35" s="50"/>
      <c r="K35" s="54"/>
      <c r="L35" s="50"/>
      <c r="M35" s="54"/>
      <c r="N35" s="78"/>
      <c r="O35" s="79"/>
      <c r="P35" s="78"/>
      <c r="Q35" s="50"/>
      <c r="R35" s="56"/>
      <c r="S35" s="78"/>
      <c r="T35" s="75"/>
      <c r="U35" s="56"/>
      <c r="V35" s="78"/>
      <c r="W35" s="19"/>
      <c r="X35" s="56"/>
      <c r="Y35" s="78"/>
      <c r="Z35" s="80"/>
      <c r="AA35" s="81"/>
      <c r="AB35" s="63"/>
      <c r="AC35" s="82"/>
      <c r="AD35" s="63"/>
    </row>
    <row r="36" spans="1:30" ht="13.5" customHeight="1">
      <c r="A36" s="110" t="str">
        <f>A9</f>
        <v>GRADING SHEET FOR  FIRST SEMESTER F.Y. 2024-2025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 spans="1:30" ht="13.5" customHeight="1">
      <c r="A37" s="7"/>
      <c r="B37" s="49"/>
      <c r="C37" s="50"/>
      <c r="D37" s="20"/>
      <c r="E37" s="50"/>
      <c r="F37" s="50"/>
      <c r="G37" s="50"/>
      <c r="H37" s="50"/>
      <c r="I37" s="19"/>
      <c r="J37" s="50"/>
      <c r="K37" s="50"/>
      <c r="L37" s="50"/>
      <c r="M37" s="50"/>
      <c r="N37" s="54"/>
      <c r="O37" s="55"/>
      <c r="P37" s="54"/>
      <c r="Q37" s="54"/>
      <c r="R37" s="54"/>
      <c r="S37" s="54"/>
      <c r="T37" s="50"/>
      <c r="U37" s="56"/>
      <c r="V37" s="54"/>
      <c r="W37" s="19"/>
      <c r="X37" s="56"/>
      <c r="Y37" s="54"/>
      <c r="Z37" s="61"/>
      <c r="AA37" s="62"/>
      <c r="AB37" s="63"/>
      <c r="AC37" s="63"/>
      <c r="AD37" s="63"/>
    </row>
    <row r="38" spans="1:30" ht="13.5" customHeight="1">
      <c r="A38" s="7"/>
      <c r="B38" s="51" t="s">
        <v>22</v>
      </c>
      <c r="C38" s="16"/>
      <c r="D38" s="16"/>
      <c r="E38" s="16"/>
      <c r="F38" s="16"/>
      <c r="G38" s="16" t="s">
        <v>32</v>
      </c>
      <c r="H38" s="16"/>
      <c r="I38" s="16"/>
      <c r="J38" s="16"/>
      <c r="K38" s="16"/>
      <c r="M38" s="16"/>
      <c r="O38" s="16"/>
      <c r="P38" s="16"/>
      <c r="Q38" s="16"/>
      <c r="S38" s="16" t="s">
        <v>23</v>
      </c>
      <c r="T38" s="16"/>
      <c r="U38" s="16"/>
      <c r="W38" s="64"/>
      <c r="X38" s="16"/>
      <c r="Y38" s="64"/>
    </row>
    <row r="39" spans="1:30" ht="13.5" customHeight="1">
      <c r="A39" s="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7"/>
      <c r="O39" s="16"/>
      <c r="P39" s="16"/>
      <c r="Q39" s="16"/>
      <c r="R39" s="16"/>
      <c r="S39" s="16"/>
      <c r="T39" s="16"/>
      <c r="U39" s="16"/>
      <c r="V39" s="16"/>
      <c r="W39" s="64"/>
      <c r="X39" s="65"/>
      <c r="Y39" s="64"/>
      <c r="Z39"/>
    </row>
    <row r="40" spans="1:30" ht="40.5" customHeight="1">
      <c r="A40" s="7"/>
      <c r="Y40" s="64"/>
    </row>
    <row r="41" spans="1:30" ht="13.5" customHeight="1">
      <c r="A41" s="7"/>
      <c r="B41" s="67" t="s">
        <v>34</v>
      </c>
      <c r="C41" s="16"/>
      <c r="D41" s="16"/>
      <c r="E41" s="16"/>
      <c r="F41" s="16"/>
      <c r="G41" s="149" t="s">
        <v>39</v>
      </c>
      <c r="H41" s="149"/>
      <c r="I41" s="149"/>
      <c r="J41" s="149"/>
      <c r="K41" s="149"/>
      <c r="L41" s="149"/>
      <c r="M41" s="149"/>
      <c r="N41" s="149"/>
      <c r="O41" s="16"/>
      <c r="P41" s="16"/>
      <c r="Q41" s="16"/>
      <c r="R41" s="16"/>
      <c r="T41" s="58" t="s">
        <v>24</v>
      </c>
      <c r="U41" s="16"/>
      <c r="V41" s="58"/>
      <c r="X41" s="16"/>
      <c r="Y41" s="52"/>
      <c r="Z41" s="20"/>
    </row>
    <row r="42" spans="1:30" ht="13.5" customHeight="1">
      <c r="A42" s="7"/>
      <c r="B42" s="66" t="s">
        <v>43</v>
      </c>
      <c r="C42" s="16"/>
      <c r="D42" s="16"/>
      <c r="E42" s="16"/>
      <c r="F42" s="16"/>
      <c r="G42" s="145" t="s">
        <v>44</v>
      </c>
      <c r="H42" s="145"/>
      <c r="I42" s="145"/>
      <c r="J42" s="145"/>
      <c r="K42" s="145"/>
      <c r="L42" s="145"/>
      <c r="M42" s="145"/>
      <c r="N42" s="145"/>
      <c r="O42" s="16"/>
      <c r="P42" s="52"/>
      <c r="Q42" s="52"/>
      <c r="R42" s="52"/>
      <c r="U42" s="52" t="s">
        <v>25</v>
      </c>
      <c r="Y42" s="68"/>
      <c r="Z42"/>
    </row>
    <row r="43" spans="1:30" ht="13.5" customHeight="1">
      <c r="A43" s="7"/>
      <c r="B43"/>
      <c r="G43" s="172"/>
      <c r="H43" s="172"/>
      <c r="I43" s="172"/>
      <c r="J43" s="172"/>
      <c r="K43" s="172"/>
      <c r="L43" s="172"/>
      <c r="M43" s="172"/>
      <c r="N43" s="21"/>
      <c r="O43" s="59"/>
      <c r="P43" s="59"/>
      <c r="Q43" s="59"/>
      <c r="R43" s="59"/>
      <c r="S43" s="59"/>
      <c r="T43" s="144"/>
      <c r="U43" s="144"/>
      <c r="V43" s="144"/>
      <c r="W43" s="144"/>
      <c r="X43" s="144"/>
      <c r="Y43" s="144"/>
      <c r="Z43" s="53"/>
      <c r="AA43" s="53"/>
      <c r="AB43" s="53"/>
      <c r="AC43" s="53"/>
      <c r="AD43" s="53"/>
    </row>
    <row r="44" spans="1:30" ht="13.5" customHeight="1">
      <c r="A44" s="7"/>
      <c r="B44"/>
      <c r="G44" s="144"/>
      <c r="H44" s="144"/>
      <c r="I44" s="144"/>
      <c r="J44" s="144"/>
      <c r="K44" s="144"/>
      <c r="L44" s="144"/>
      <c r="M44" s="144"/>
      <c r="N44" s="21"/>
      <c r="X44" s="21"/>
      <c r="Z44" s="19"/>
      <c r="AA44" s="19"/>
      <c r="AB44" s="19"/>
      <c r="AC44" s="19"/>
      <c r="AD44" s="19"/>
    </row>
    <row r="45" spans="1:30" ht="13.5" customHeight="1">
      <c r="A45" s="7"/>
      <c r="B45"/>
      <c r="T45" s="60"/>
      <c r="X45" s="21"/>
    </row>
    <row r="46" spans="1:30" ht="13.5" customHeight="1">
      <c r="A46" s="7"/>
      <c r="B46"/>
    </row>
    <row r="47" spans="1:30" ht="13.5" customHeight="1">
      <c r="B47"/>
    </row>
    <row r="48" spans="1:30" ht="13.5" customHeight="1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/>
    <row r="55" spans="2:2" ht="15"/>
    <row r="56" spans="2:2" ht="15"/>
    <row r="57" spans="2:2" ht="15"/>
    <row r="58" spans="2:2" ht="15"/>
  </sheetData>
  <sortState xmlns:xlrd2="http://schemas.microsoft.com/office/spreadsheetml/2017/richdata2" ref="A9:AD36">
    <sortCondition ref="B14"/>
  </sortState>
  <mergeCells count="33">
    <mergeCell ref="G43:M43"/>
    <mergeCell ref="T43:Y43"/>
    <mergeCell ref="G41:N41"/>
    <mergeCell ref="G44:M44"/>
    <mergeCell ref="G42:N42"/>
    <mergeCell ref="AA10:AA13"/>
    <mergeCell ref="A36:AD36"/>
    <mergeCell ref="N11:N13"/>
    <mergeCell ref="P12:P13"/>
    <mergeCell ref="R12:R13"/>
    <mergeCell ref="S12:S13"/>
    <mergeCell ref="U12:U13"/>
    <mergeCell ref="V12:V13"/>
    <mergeCell ref="X12:X13"/>
    <mergeCell ref="A13:B13"/>
    <mergeCell ref="W11:Y11"/>
    <mergeCell ref="Y12:Y13"/>
    <mergeCell ref="A12:B12"/>
    <mergeCell ref="A9:AD9"/>
    <mergeCell ref="A10:B10"/>
    <mergeCell ref="D10:N10"/>
    <mergeCell ref="O10:P10"/>
    <mergeCell ref="Q10:Y10"/>
    <mergeCell ref="AC10:AD11"/>
    <mergeCell ref="A11:B11"/>
    <mergeCell ref="D11:I11"/>
    <mergeCell ref="O11:P11"/>
    <mergeCell ref="Q11:S11"/>
    <mergeCell ref="T11:V11"/>
    <mergeCell ref="J11:K12"/>
    <mergeCell ref="L11:M12"/>
    <mergeCell ref="Z10:Z13"/>
    <mergeCell ref="AB10:AB13"/>
  </mergeCells>
  <pageMargins left="0.15748031496063" right="0" top="0.35433070866141703" bottom="0" header="0.31496062992126" footer="0"/>
  <pageSetup paperSize="14" scale="71" fitToHeight="0" orientation="landscape" horizontalDpi="200" verticalDpi="200" r:id="rId1"/>
  <rowBreaks count="1" manualBreakCount="1">
    <brk id="48" max="4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8:O57"/>
  <sheetViews>
    <sheetView view="pageBreakPreview" topLeftCell="A3" zoomScaleNormal="100" zoomScaleSheetLayoutView="100" workbookViewId="0">
      <selection activeCell="B20" sqref="B20"/>
    </sheetView>
  </sheetViews>
  <sheetFormatPr defaultColWidth="9" defaultRowHeight="15"/>
  <cols>
    <col min="1" max="1" width="4.42578125" style="70" customWidth="1"/>
    <col min="2" max="2" width="45.85546875" bestFit="1" customWidth="1"/>
    <col min="3" max="7" width="14.5703125" customWidth="1"/>
  </cols>
  <sheetData>
    <row r="8" spans="1:7">
      <c r="A8" s="83" t="s">
        <v>41</v>
      </c>
      <c r="B8" s="84"/>
      <c r="C8" s="84"/>
      <c r="D8" s="84"/>
      <c r="E8" s="84"/>
      <c r="F8" s="84"/>
      <c r="G8" s="84"/>
    </row>
    <row r="9" spans="1:7" ht="15.75" customHeight="1">
      <c r="A9" s="85" t="str">
        <f>'grading sheet'!A10</f>
        <v>Course Code GE1</v>
      </c>
      <c r="B9" s="86"/>
      <c r="C9" s="93" t="s">
        <v>21</v>
      </c>
      <c r="D9" s="96" t="s">
        <v>26</v>
      </c>
      <c r="E9" s="99" t="s">
        <v>5</v>
      </c>
      <c r="F9" s="99" t="s">
        <v>27</v>
      </c>
      <c r="G9" s="102"/>
    </row>
    <row r="10" spans="1:7" ht="30" customHeight="1">
      <c r="A10" s="87" t="str">
        <f>'grading sheet'!A11</f>
        <v>Subject Title: PURPOSIVE COMMUNICATION</v>
      </c>
      <c r="B10" s="88"/>
      <c r="C10" s="94"/>
      <c r="D10" s="97"/>
      <c r="E10" s="100"/>
      <c r="F10" s="101"/>
      <c r="G10" s="103"/>
    </row>
    <row r="11" spans="1:7">
      <c r="A11" s="89" t="s">
        <v>15</v>
      </c>
      <c r="B11" s="90"/>
      <c r="C11" s="95"/>
      <c r="D11" s="98"/>
      <c r="E11" s="101"/>
      <c r="F11" s="1" t="s">
        <v>21</v>
      </c>
      <c r="G11" s="1" t="s">
        <v>4</v>
      </c>
    </row>
    <row r="12" spans="1:7" ht="15" customHeight="1">
      <c r="A12" s="91" t="str">
        <f>'grading sheet'!A13</f>
        <v>BPA1E</v>
      </c>
      <c r="B12" s="92"/>
      <c r="C12" s="2"/>
      <c r="D12" s="3"/>
      <c r="E12" s="4"/>
      <c r="F12" s="5"/>
      <c r="G12" s="5"/>
    </row>
    <row r="13" spans="1:7" s="194" customFormat="1">
      <c r="A13" s="205">
        <f>'grading sheet'!A14</f>
        <v>1</v>
      </c>
      <c r="B13" s="206">
        <f>'grading sheet'!B14</f>
        <v>0</v>
      </c>
      <c r="C13" s="207">
        <f>'grading sheet'!Z14</f>
        <v>21</v>
      </c>
      <c r="D13" s="207" t="str">
        <f>'grading sheet'!AA14</f>
        <v>5.00</v>
      </c>
      <c r="E13" s="208" t="str">
        <f>'grading sheet'!AB14</f>
        <v>FAILED</v>
      </c>
      <c r="F13" s="207"/>
      <c r="G13" s="207"/>
    </row>
    <row r="14" spans="1:7" s="194" customFormat="1">
      <c r="A14" s="205">
        <f>'grading sheet'!A15</f>
        <v>2</v>
      </c>
      <c r="B14" s="206">
        <f>'grading sheet'!B15</f>
        <v>0</v>
      </c>
      <c r="C14" s="207">
        <f>'grading sheet'!Z15</f>
        <v>21</v>
      </c>
      <c r="D14" s="207" t="str">
        <f>'grading sheet'!AA15</f>
        <v>5.00</v>
      </c>
      <c r="E14" s="208" t="str">
        <f>'grading sheet'!AB15</f>
        <v>FAILED</v>
      </c>
      <c r="F14" s="207"/>
      <c r="G14" s="207"/>
    </row>
    <row r="15" spans="1:7" s="194" customFormat="1">
      <c r="A15" s="205">
        <f>'grading sheet'!A16</f>
        <v>3</v>
      </c>
      <c r="B15" s="206">
        <f>'grading sheet'!B16</f>
        <v>0</v>
      </c>
      <c r="C15" s="207">
        <f>'grading sheet'!Z16</f>
        <v>21</v>
      </c>
      <c r="D15" s="207" t="str">
        <f>'grading sheet'!AA16</f>
        <v>5.00</v>
      </c>
      <c r="E15" s="208" t="str">
        <f>'grading sheet'!AB16</f>
        <v>FAILED</v>
      </c>
      <c r="F15" s="207"/>
      <c r="G15" s="207"/>
    </row>
    <row r="16" spans="1:7" s="194" customFormat="1">
      <c r="A16" s="205">
        <f>'grading sheet'!A17</f>
        <v>4</v>
      </c>
      <c r="B16" s="206">
        <f>'grading sheet'!B17</f>
        <v>0</v>
      </c>
      <c r="C16" s="207">
        <f>'grading sheet'!Z17</f>
        <v>21</v>
      </c>
      <c r="D16" s="207" t="str">
        <f>'grading sheet'!AA17</f>
        <v>5.00</v>
      </c>
      <c r="E16" s="208" t="str">
        <f>'grading sheet'!AB17</f>
        <v>FAILED</v>
      </c>
      <c r="F16" s="207"/>
      <c r="G16" s="207"/>
    </row>
    <row r="17" spans="1:7" s="194" customFormat="1">
      <c r="A17" s="205">
        <f>'grading sheet'!A18</f>
        <v>5</v>
      </c>
      <c r="B17" s="206">
        <f>'grading sheet'!B18</f>
        <v>0</v>
      </c>
      <c r="C17" s="207">
        <f>'grading sheet'!Z18</f>
        <v>21</v>
      </c>
      <c r="D17" s="207" t="str">
        <f>'grading sheet'!AA18</f>
        <v>5.00</v>
      </c>
      <c r="E17" s="208" t="str">
        <f>'grading sheet'!AB18</f>
        <v>FAILED</v>
      </c>
      <c r="F17" s="207"/>
      <c r="G17" s="207"/>
    </row>
    <row r="18" spans="1:7" s="194" customFormat="1">
      <c r="A18" s="205">
        <f>'grading sheet'!A19</f>
        <v>6</v>
      </c>
      <c r="B18" s="206">
        <f>'grading sheet'!B19</f>
        <v>0</v>
      </c>
      <c r="C18" s="207">
        <f>'grading sheet'!Z19</f>
        <v>21</v>
      </c>
      <c r="D18" s="207" t="str">
        <f>'grading sheet'!AA19</f>
        <v>5.00</v>
      </c>
      <c r="E18" s="208" t="str">
        <f>'grading sheet'!AB19</f>
        <v>FAILED</v>
      </c>
      <c r="F18" s="207"/>
      <c r="G18" s="207"/>
    </row>
    <row r="19" spans="1:7" s="194" customFormat="1">
      <c r="A19" s="205">
        <f>'grading sheet'!A20</f>
        <v>7</v>
      </c>
      <c r="B19" s="206">
        <f>'grading sheet'!B20</f>
        <v>0</v>
      </c>
      <c r="C19" s="207">
        <f>'grading sheet'!Z20</f>
        <v>21</v>
      </c>
      <c r="D19" s="207" t="str">
        <f>'grading sheet'!AA20</f>
        <v>5.00</v>
      </c>
      <c r="E19" s="208" t="str">
        <f>'grading sheet'!AB20</f>
        <v>FAILED</v>
      </c>
      <c r="F19" s="207"/>
      <c r="G19" s="207"/>
    </row>
    <row r="20" spans="1:7" s="194" customFormat="1">
      <c r="A20" s="205">
        <f>'grading sheet'!A21</f>
        <v>8</v>
      </c>
      <c r="B20" s="206">
        <f>'grading sheet'!B21</f>
        <v>0</v>
      </c>
      <c r="C20" s="207">
        <f>'grading sheet'!Z21</f>
        <v>21</v>
      </c>
      <c r="D20" s="207" t="str">
        <f>'grading sheet'!AA21</f>
        <v>5.00</v>
      </c>
      <c r="E20" s="208" t="str">
        <f>'grading sheet'!AB21</f>
        <v>FAILED</v>
      </c>
      <c r="F20" s="207"/>
      <c r="G20" s="207"/>
    </row>
    <row r="21" spans="1:7" s="194" customFormat="1">
      <c r="A21" s="205">
        <f>'grading sheet'!A22</f>
        <v>9</v>
      </c>
      <c r="B21" s="206">
        <f>'grading sheet'!B22</f>
        <v>0</v>
      </c>
      <c r="C21" s="207">
        <f>'grading sheet'!Z22</f>
        <v>21</v>
      </c>
      <c r="D21" s="207" t="str">
        <f>'grading sheet'!AA22</f>
        <v>5.00</v>
      </c>
      <c r="E21" s="208" t="str">
        <f>'grading sheet'!AB22</f>
        <v>FAILED</v>
      </c>
      <c r="F21" s="207"/>
      <c r="G21" s="207"/>
    </row>
    <row r="22" spans="1:7" s="194" customFormat="1">
      <c r="A22" s="205">
        <f>'grading sheet'!A23</f>
        <v>10</v>
      </c>
      <c r="B22" s="206">
        <f>'grading sheet'!B23</f>
        <v>0</v>
      </c>
      <c r="C22" s="207">
        <f>'grading sheet'!Z23</f>
        <v>21</v>
      </c>
      <c r="D22" s="207" t="str">
        <f>'grading sheet'!AA23</f>
        <v>5.00</v>
      </c>
      <c r="E22" s="208" t="str">
        <f>'grading sheet'!AB23</f>
        <v>FAILED</v>
      </c>
      <c r="F22" s="207"/>
      <c r="G22" s="207"/>
    </row>
    <row r="23" spans="1:7" s="194" customFormat="1">
      <c r="A23" s="205">
        <f>'grading sheet'!A24</f>
        <v>11</v>
      </c>
      <c r="B23" s="206">
        <f>'grading sheet'!B24</f>
        <v>0</v>
      </c>
      <c r="C23" s="207">
        <f>'grading sheet'!Z24</f>
        <v>21</v>
      </c>
      <c r="D23" s="207" t="str">
        <f>'grading sheet'!AA24</f>
        <v>5.00</v>
      </c>
      <c r="E23" s="208" t="str">
        <f>'grading sheet'!AB24</f>
        <v>FAILED</v>
      </c>
      <c r="F23" s="207"/>
      <c r="G23" s="207"/>
    </row>
    <row r="24" spans="1:7" s="194" customFormat="1">
      <c r="A24" s="205">
        <f>'grading sheet'!A25</f>
        <v>12</v>
      </c>
      <c r="B24" s="206">
        <f>'grading sheet'!B25</f>
        <v>0</v>
      </c>
      <c r="C24" s="207">
        <f>'grading sheet'!Z25</f>
        <v>21</v>
      </c>
      <c r="D24" s="207" t="str">
        <f>'grading sheet'!AA25</f>
        <v>5.00</v>
      </c>
      <c r="E24" s="208" t="str">
        <f>'grading sheet'!AB25</f>
        <v>FAILED</v>
      </c>
      <c r="F24" s="207"/>
      <c r="G24" s="207"/>
    </row>
    <row r="25" spans="1:7" s="194" customFormat="1">
      <c r="A25" s="205">
        <f>'grading sheet'!A26</f>
        <v>13</v>
      </c>
      <c r="B25" s="206">
        <f>'grading sheet'!B26</f>
        <v>0</v>
      </c>
      <c r="C25" s="207">
        <f>'grading sheet'!Z26</f>
        <v>21</v>
      </c>
      <c r="D25" s="207" t="str">
        <f>'grading sheet'!AA26</f>
        <v>5.00</v>
      </c>
      <c r="E25" s="208" t="str">
        <f>'grading sheet'!AB26</f>
        <v>FAILED</v>
      </c>
      <c r="F25" s="207"/>
      <c r="G25" s="207"/>
    </row>
    <row r="26" spans="1:7" s="194" customFormat="1">
      <c r="A26" s="205">
        <f>'grading sheet'!A27</f>
        <v>14</v>
      </c>
      <c r="B26" s="206">
        <f>'grading sheet'!B27</f>
        <v>0</v>
      </c>
      <c r="C26" s="207">
        <f>'grading sheet'!Z27</f>
        <v>21</v>
      </c>
      <c r="D26" s="207" t="str">
        <f>'grading sheet'!AA27</f>
        <v>5.00</v>
      </c>
      <c r="E26" s="208" t="str">
        <f>'grading sheet'!AB27</f>
        <v>FAILED</v>
      </c>
      <c r="F26" s="207"/>
      <c r="G26" s="207"/>
    </row>
    <row r="27" spans="1:7" s="194" customFormat="1">
      <c r="A27" s="205">
        <f>'grading sheet'!A28</f>
        <v>15</v>
      </c>
      <c r="B27" s="206">
        <f>'grading sheet'!B28</f>
        <v>0</v>
      </c>
      <c r="C27" s="207">
        <f>'grading sheet'!Z28</f>
        <v>21</v>
      </c>
      <c r="D27" s="207" t="str">
        <f>'grading sheet'!AA28</f>
        <v>5.00</v>
      </c>
      <c r="E27" s="208" t="str">
        <f>'grading sheet'!AB28</f>
        <v>FAILED</v>
      </c>
      <c r="F27" s="207"/>
      <c r="G27" s="207"/>
    </row>
    <row r="28" spans="1:7" s="194" customFormat="1">
      <c r="A28" s="205">
        <f>'grading sheet'!A29</f>
        <v>16</v>
      </c>
      <c r="B28" s="206">
        <f>'grading sheet'!B29</f>
        <v>0</v>
      </c>
      <c r="C28" s="207">
        <f>'grading sheet'!Z29</f>
        <v>21</v>
      </c>
      <c r="D28" s="207" t="str">
        <f>'grading sheet'!AA29</f>
        <v>5.00</v>
      </c>
      <c r="E28" s="208" t="str">
        <f>'grading sheet'!AB29</f>
        <v>FAILED</v>
      </c>
      <c r="F28" s="207"/>
      <c r="G28" s="207"/>
    </row>
    <row r="29" spans="1:7" s="194" customFormat="1">
      <c r="A29" s="205">
        <f>'grading sheet'!A30</f>
        <v>17</v>
      </c>
      <c r="B29" s="206">
        <f>'grading sheet'!B30</f>
        <v>0</v>
      </c>
      <c r="C29" s="207">
        <f>'grading sheet'!Z30</f>
        <v>21</v>
      </c>
      <c r="D29" s="207" t="str">
        <f>'grading sheet'!AA30</f>
        <v>5.00</v>
      </c>
      <c r="E29" s="208" t="str">
        <f>'grading sheet'!AB30</f>
        <v>FAILED</v>
      </c>
      <c r="F29" s="207"/>
      <c r="G29" s="207"/>
    </row>
    <row r="30" spans="1:7" s="194" customFormat="1">
      <c r="A30" s="205">
        <f>'grading sheet'!A31</f>
        <v>18</v>
      </c>
      <c r="B30" s="206">
        <f>'grading sheet'!B31</f>
        <v>0</v>
      </c>
      <c r="C30" s="207">
        <f>'grading sheet'!Z31</f>
        <v>21</v>
      </c>
      <c r="D30" s="207" t="str">
        <f>'grading sheet'!AA31</f>
        <v>5.00</v>
      </c>
      <c r="E30" s="208" t="str">
        <f>'grading sheet'!AB31</f>
        <v>FAILED</v>
      </c>
      <c r="F30" s="207"/>
      <c r="G30" s="207"/>
    </row>
    <row r="31" spans="1:7" s="194" customFormat="1">
      <c r="A31" s="205">
        <f>'grading sheet'!A32</f>
        <v>19</v>
      </c>
      <c r="B31" s="206">
        <f>'grading sheet'!B32</f>
        <v>0</v>
      </c>
      <c r="C31" s="207">
        <f>'grading sheet'!Z32</f>
        <v>21</v>
      </c>
      <c r="D31" s="207" t="str">
        <f>'grading sheet'!AA32</f>
        <v>5.00</v>
      </c>
      <c r="E31" s="208" t="str">
        <f>'grading sheet'!AB32</f>
        <v>FAILED</v>
      </c>
      <c r="F31" s="207"/>
      <c r="G31" s="207"/>
    </row>
    <row r="32" spans="1:7" s="194" customFormat="1">
      <c r="A32" s="205">
        <f>'grading sheet'!A33</f>
        <v>20</v>
      </c>
      <c r="B32" s="206">
        <f>'grading sheet'!B33</f>
        <v>0</v>
      </c>
      <c r="C32" s="207">
        <f>'grading sheet'!Z33</f>
        <v>21</v>
      </c>
      <c r="D32" s="207" t="str">
        <f>'grading sheet'!AA33</f>
        <v>5.00</v>
      </c>
      <c r="E32" s="208" t="str">
        <f>'grading sheet'!AB33</f>
        <v>FAILED</v>
      </c>
      <c r="F32" s="207"/>
      <c r="G32" s="207"/>
    </row>
    <row r="33" spans="1:15" s="194" customFormat="1">
      <c r="A33" s="205">
        <f>'grading sheet'!A34</f>
        <v>21</v>
      </c>
      <c r="B33" s="206">
        <f>'grading sheet'!B34</f>
        <v>0</v>
      </c>
      <c r="C33" s="207">
        <f>'grading sheet'!Z34</f>
        <v>21</v>
      </c>
      <c r="D33" s="207" t="str">
        <f>'grading sheet'!AA34</f>
        <v>5.00</v>
      </c>
      <c r="E33" s="208" t="str">
        <f>'grading sheet'!AB34</f>
        <v>FAILED</v>
      </c>
      <c r="F33" s="207"/>
      <c r="G33" s="207"/>
    </row>
    <row r="34" spans="1:15">
      <c r="A34" s="71"/>
      <c r="B34" s="72"/>
      <c r="C34" s="6"/>
      <c r="D34" s="6"/>
      <c r="E34" s="6"/>
      <c r="F34" s="6"/>
      <c r="G34" s="6"/>
    </row>
    <row r="35" spans="1:15">
      <c r="A35" s="83" t="str">
        <f>+A8</f>
        <v>RATING SHEET FOR FIRST SEMESTER  F.Y. 2023-2024</v>
      </c>
      <c r="B35" s="84"/>
      <c r="C35" s="84"/>
      <c r="D35" s="84"/>
      <c r="E35" s="84"/>
      <c r="F35" s="84"/>
      <c r="G35" s="84"/>
    </row>
    <row r="36" spans="1:15">
      <c r="A36" s="69"/>
    </row>
    <row r="37" spans="1:15">
      <c r="A37" s="69"/>
      <c r="B37" s="8" t="s">
        <v>22</v>
      </c>
      <c r="C37" s="9"/>
      <c r="D37" s="9"/>
      <c r="E37" s="9"/>
      <c r="F37" s="9"/>
      <c r="G37" s="9"/>
    </row>
    <row r="38" spans="1:15">
      <c r="A38" s="69"/>
      <c r="B38" s="8"/>
      <c r="C38" s="9"/>
      <c r="D38" s="9"/>
      <c r="E38" s="9"/>
      <c r="F38" s="9"/>
      <c r="G38" s="9"/>
    </row>
    <row r="39" spans="1:15">
      <c r="A39" s="69"/>
      <c r="B39" s="8"/>
      <c r="C39" s="9"/>
      <c r="D39" s="9"/>
      <c r="E39" s="9"/>
      <c r="F39" s="9"/>
      <c r="G39" s="9"/>
    </row>
    <row r="40" spans="1:15">
      <c r="A40" s="69"/>
      <c r="B40" s="8"/>
      <c r="C40" s="9"/>
      <c r="D40" s="9"/>
      <c r="E40" s="9"/>
      <c r="F40" s="9"/>
      <c r="G40" s="9"/>
    </row>
    <row r="41" spans="1:15">
      <c r="A41" s="69"/>
      <c r="B41" s="67" t="s">
        <v>34</v>
      </c>
      <c r="C41" s="9"/>
      <c r="D41" s="9"/>
      <c r="E41" s="9"/>
      <c r="F41" s="9"/>
      <c r="G41" s="9"/>
    </row>
    <row r="42" spans="1:15">
      <c r="A42" s="69"/>
      <c r="B42" s="11" t="s">
        <v>36</v>
      </c>
      <c r="C42" s="12"/>
      <c r="D42" s="13"/>
      <c r="E42" s="104"/>
      <c r="F42" s="104"/>
      <c r="G42" s="13"/>
      <c r="L42" s="20"/>
    </row>
    <row r="43" spans="1:15">
      <c r="B43" s="9"/>
      <c r="C43" s="9" t="s">
        <v>28</v>
      </c>
      <c r="D43" s="9"/>
      <c r="E43" s="105"/>
      <c r="F43" s="105"/>
      <c r="G43" s="15"/>
      <c r="L43" s="20"/>
    </row>
    <row r="44" spans="1:15">
      <c r="B44" s="11"/>
      <c r="C44" s="9"/>
      <c r="D44" s="9"/>
      <c r="E44" s="15"/>
      <c r="F44" s="9"/>
      <c r="G44" s="16"/>
      <c r="J44" s="21"/>
      <c r="N44" s="21"/>
    </row>
    <row r="45" spans="1:15">
      <c r="B45" s="11"/>
      <c r="C45" s="9"/>
      <c r="D45" s="9"/>
      <c r="E45" s="15"/>
      <c r="F45" s="9"/>
      <c r="G45" s="16"/>
      <c r="J45" s="21"/>
      <c r="N45" s="21"/>
    </row>
    <row r="46" spans="1:15">
      <c r="B46" s="11"/>
      <c r="C46" s="9"/>
      <c r="D46" s="9"/>
      <c r="E46" s="15"/>
      <c r="F46" s="9"/>
      <c r="G46" s="16"/>
      <c r="J46" s="21"/>
      <c r="N46" s="21"/>
    </row>
    <row r="47" spans="1:15">
      <c r="B47" s="9"/>
      <c r="C47" s="108" t="s">
        <v>42</v>
      </c>
      <c r="D47" s="108"/>
      <c r="E47" s="108"/>
      <c r="F47" s="108"/>
      <c r="G47" s="108"/>
      <c r="H47" s="108"/>
      <c r="L47" s="21"/>
      <c r="O47" s="21"/>
    </row>
    <row r="48" spans="1:15">
      <c r="B48" s="9"/>
      <c r="C48" s="109" t="s">
        <v>33</v>
      </c>
      <c r="D48" s="109"/>
      <c r="E48" s="109"/>
      <c r="F48" s="109"/>
      <c r="G48" s="109"/>
      <c r="H48" s="109"/>
      <c r="L48" s="21"/>
      <c r="O48" s="21"/>
    </row>
    <row r="49" spans="2:15">
      <c r="B49" s="9"/>
      <c r="C49" s="9"/>
      <c r="D49" s="9"/>
      <c r="E49" s="9" t="s">
        <v>29</v>
      </c>
      <c r="F49" s="15"/>
      <c r="G49" s="9"/>
      <c r="L49" s="21"/>
      <c r="O49" s="21"/>
    </row>
    <row r="50" spans="2:15">
      <c r="B50" s="9"/>
      <c r="C50" s="9"/>
      <c r="D50" s="9"/>
      <c r="E50" s="9"/>
      <c r="F50" s="15"/>
      <c r="G50" s="9"/>
      <c r="L50" s="21"/>
      <c r="O50" s="21"/>
    </row>
    <row r="51" spans="2:15">
      <c r="B51" s="9"/>
      <c r="C51" s="9"/>
      <c r="D51" s="9"/>
      <c r="E51" s="9"/>
      <c r="F51" s="15"/>
      <c r="G51" s="9"/>
      <c r="L51" s="21"/>
      <c r="O51" s="21"/>
    </row>
    <row r="52" spans="2:15">
      <c r="B52" s="9"/>
      <c r="C52" s="9"/>
      <c r="D52" s="9"/>
      <c r="E52" s="9"/>
      <c r="F52" s="15"/>
      <c r="G52" s="9"/>
      <c r="L52" s="21"/>
      <c r="O52" s="21"/>
    </row>
    <row r="53" spans="2:15">
      <c r="B53" s="17"/>
      <c r="C53" s="13"/>
      <c r="D53" s="10"/>
      <c r="E53" s="106" t="s">
        <v>31</v>
      </c>
      <c r="F53" s="104"/>
      <c r="G53" s="10"/>
      <c r="L53" s="21"/>
      <c r="O53" s="21"/>
    </row>
    <row r="54" spans="2:15">
      <c r="B54" s="14"/>
      <c r="C54" s="9"/>
      <c r="D54" s="11"/>
      <c r="E54" s="107" t="s">
        <v>30</v>
      </c>
      <c r="F54" s="107"/>
      <c r="G54" s="11"/>
    </row>
    <row r="56" spans="2:15">
      <c r="F56" s="18"/>
    </row>
    <row r="57" spans="2:15">
      <c r="F57" s="19"/>
    </row>
  </sheetData>
  <mergeCells count="16">
    <mergeCell ref="A35:G35"/>
    <mergeCell ref="E42:F42"/>
    <mergeCell ref="E43:F43"/>
    <mergeCell ref="E53:F53"/>
    <mergeCell ref="E54:F54"/>
    <mergeCell ref="C47:H47"/>
    <mergeCell ref="C48:H48"/>
    <mergeCell ref="A8:G8"/>
    <mergeCell ref="A9:B9"/>
    <mergeCell ref="A10:B10"/>
    <mergeCell ref="A11:B11"/>
    <mergeCell ref="A12:B12"/>
    <mergeCell ref="C9:C11"/>
    <mergeCell ref="D9:D11"/>
    <mergeCell ref="E9:E11"/>
    <mergeCell ref="F9:G10"/>
  </mergeCells>
  <printOptions horizontalCentered="1"/>
  <pageMargins left="0.25" right="0.25" top="0.75" bottom="0.75" header="0.3" footer="0.3"/>
  <pageSetup paperSize="14" scale="82" fitToHeight="0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grading sheet</vt:lpstr>
      <vt:lpstr>RATING SHEET</vt:lpstr>
      <vt:lpstr>'grading sheet'!Print_Area</vt:lpstr>
      <vt:lpstr>'RATING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</dc:creator>
  <cp:lastModifiedBy>allan roldan</cp:lastModifiedBy>
  <cp:lastPrinted>2025-12-26T06:53:40Z</cp:lastPrinted>
  <dcterms:created xsi:type="dcterms:W3CDTF">2019-11-18T05:05:00Z</dcterms:created>
  <dcterms:modified xsi:type="dcterms:W3CDTF">2026-09-28T02:36:54Z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96471C8F4996422C970E245800973645_13</vt:lpwstr>
  </property>
  <property fmtid="{D5CDD505-2E9C-101B-9397-08002B2CF9AE}" pid="3" name="KSOProductBuildVer">
    <vt:lpwstr>1033-12.2.0.17562</vt:lpwstr>
  </property>
</Properties>
</file>