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aren_babikian_mail_mcgill_ca/Documents/FASE 2020/"/>
    </mc:Choice>
  </mc:AlternateContent>
  <xr:revisionPtr revIDLastSave="435" documentId="13_ncr:1_{04545327-DB47-4D6B-9EC8-5C1B031BC182}" xr6:coauthVersionLast="45" xr6:coauthVersionMax="45" xr10:uidLastSave="{E96467BA-3B08-47FD-9785-1D3481229752}"/>
  <bookViews>
    <workbookView xWindow="-120" yWindow="-120" windowWidth="29040" windowHeight="15840" tabRatio="759" activeTab="8" xr2:uid="{00000000-000D-0000-FFFF-FFFF00000000}"/>
  </bookViews>
  <sheets>
    <sheet name="CVC4" sheetId="1" r:id="rId1"/>
    <sheet name="DARWINFM" sheetId="2" r:id="rId2"/>
    <sheet name="EDARWIN" sheetId="3" r:id="rId3"/>
    <sheet name="GEOIII" sheetId="4" r:id="rId4"/>
    <sheet name="Vampire" sheetId="6" r:id="rId5"/>
    <sheet name="Paradox" sheetId="7" r:id="rId6"/>
    <sheet name="IProver" sheetId="9" r:id="rId7"/>
    <sheet name="Z3" sheetId="10" r:id="rId8"/>
    <sheet name="Figures" sheetId="12" r:id="rId9"/>
    <sheet name="LocalVampire" sheetId="13" r:id="rId10"/>
    <sheet name="Alloy" sheetId="14" r:id="rId11"/>
    <sheet name="Viatra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2" i="15" l="1" a="1"/>
  <c r="K122" i="15" s="1"/>
  <c r="O8" i="15" s="1"/>
  <c r="K142" i="15" a="1"/>
  <c r="K142" i="15" s="1"/>
  <c r="O9" i="15" s="1"/>
  <c r="K162" i="15" a="1"/>
  <c r="K162" i="15" s="1"/>
  <c r="O10" i="15" s="1"/>
  <c r="K182" i="15" a="1"/>
  <c r="K182" i="15" s="1"/>
  <c r="O11" i="15" s="1"/>
  <c r="K202" i="15" a="1"/>
  <c r="K202" i="15" s="1"/>
  <c r="O12" i="15" s="1"/>
  <c r="I202" i="15"/>
  <c r="M12" i="15" s="1"/>
  <c r="K242" i="15"/>
  <c r="O14" i="15" s="1"/>
  <c r="K222" i="15"/>
  <c r="O13" i="15" s="1"/>
  <c r="K102" i="15"/>
  <c r="O7" i="15" s="1"/>
  <c r="K82" i="15"/>
  <c r="K62" i="15"/>
  <c r="O5" i="15" s="1"/>
  <c r="K42" i="15"/>
  <c r="O4" i="15" s="1"/>
  <c r="K22" i="15"/>
  <c r="O3" i="15" s="1"/>
  <c r="K2" i="15"/>
  <c r="O2" i="15" s="1"/>
  <c r="J242" i="15" a="1"/>
  <c r="J242" i="15" s="1"/>
  <c r="N14" i="15" s="1"/>
  <c r="I242" i="15"/>
  <c r="M14" i="15" s="1"/>
  <c r="H242" i="15"/>
  <c r="J222" i="15" a="1"/>
  <c r="J222" i="15" s="1"/>
  <c r="N13" i="15" s="1"/>
  <c r="I222" i="15"/>
  <c r="M13" i="15" s="1"/>
  <c r="H222" i="15"/>
  <c r="L13" i="15" s="1"/>
  <c r="J202" i="15" a="1"/>
  <c r="J202" i="15" s="1"/>
  <c r="N12" i="15" s="1"/>
  <c r="H202" i="15"/>
  <c r="L12" i="15" s="1"/>
  <c r="J182" i="15" a="1"/>
  <c r="J182" i="15" s="1"/>
  <c r="N11" i="15" s="1"/>
  <c r="I182" i="15"/>
  <c r="M11" i="15" s="1"/>
  <c r="H182" i="15"/>
  <c r="L11" i="15" s="1"/>
  <c r="J162" i="15" a="1"/>
  <c r="J162" i="15" s="1"/>
  <c r="N10" i="15" s="1"/>
  <c r="I162" i="15"/>
  <c r="M10" i="15" s="1"/>
  <c r="H162" i="15"/>
  <c r="L10" i="15" s="1"/>
  <c r="J142" i="15" a="1"/>
  <c r="J142" i="15" s="1"/>
  <c r="N9" i="15" s="1"/>
  <c r="I142" i="15"/>
  <c r="M9" i="15" s="1"/>
  <c r="H142" i="15"/>
  <c r="L9" i="15" s="1"/>
  <c r="J122" i="15" a="1"/>
  <c r="J122" i="15" s="1"/>
  <c r="N8" i="15" s="1"/>
  <c r="I122" i="15"/>
  <c r="M8" i="15" s="1"/>
  <c r="H122" i="15"/>
  <c r="L8" i="15" s="1"/>
  <c r="J102" i="15" a="1"/>
  <c r="J102" i="15" s="1"/>
  <c r="N7" i="15" s="1"/>
  <c r="I102" i="15"/>
  <c r="M7" i="15" s="1"/>
  <c r="H102" i="15"/>
  <c r="L7" i="15" s="1"/>
  <c r="O6" i="15"/>
  <c r="J82" i="15" a="1"/>
  <c r="J82" i="15" s="1"/>
  <c r="N6" i="15" s="1"/>
  <c r="I82" i="15"/>
  <c r="M6" i="15" s="1"/>
  <c r="H82" i="15"/>
  <c r="L6" i="15" s="1"/>
  <c r="J62" i="15" a="1"/>
  <c r="J62" i="15" s="1"/>
  <c r="N5" i="15" s="1"/>
  <c r="P5" i="15" s="1"/>
  <c r="I62" i="15"/>
  <c r="M5" i="15" s="1"/>
  <c r="H62" i="15"/>
  <c r="L5" i="15" s="1"/>
  <c r="J42" i="15" a="1"/>
  <c r="J42" i="15" s="1"/>
  <c r="N4" i="15" s="1"/>
  <c r="I42" i="15"/>
  <c r="H42" i="15"/>
  <c r="L4" i="15" s="1"/>
  <c r="J22" i="15" a="1"/>
  <c r="J22" i="15" s="1"/>
  <c r="N3" i="15" s="1"/>
  <c r="I22" i="15"/>
  <c r="M3" i="15" s="1"/>
  <c r="H22" i="15"/>
  <c r="L3" i="15" s="1"/>
  <c r="J2" i="15" a="1"/>
  <c r="J2" i="15" s="1"/>
  <c r="N2" i="15" s="1"/>
  <c r="P2" i="15" s="1"/>
  <c r="I2" i="15"/>
  <c r="H2" i="15"/>
  <c r="L2" i="15" s="1"/>
  <c r="L14" i="15"/>
  <c r="M4" i="15"/>
  <c r="M2" i="15"/>
  <c r="K102" i="14"/>
  <c r="O7" i="14" s="1"/>
  <c r="J102" i="14" a="1"/>
  <c r="J102" i="14" s="1"/>
  <c r="N7" i="14" s="1"/>
  <c r="P7" i="14" s="1"/>
  <c r="I102" i="14"/>
  <c r="H102" i="14"/>
  <c r="K82" i="14"/>
  <c r="O6" i="14" s="1"/>
  <c r="J82" i="14" a="1"/>
  <c r="J82" i="14" s="1"/>
  <c r="N6" i="14" s="1"/>
  <c r="I82" i="14"/>
  <c r="M6" i="14" s="1"/>
  <c r="H82" i="14"/>
  <c r="L6" i="14" s="1"/>
  <c r="K62" i="14"/>
  <c r="O5" i="14" s="1"/>
  <c r="J62" i="14" a="1"/>
  <c r="J62" i="14" s="1"/>
  <c r="N5" i="14" s="1"/>
  <c r="P5" i="14" s="1"/>
  <c r="I62" i="14"/>
  <c r="H62" i="14"/>
  <c r="K42" i="14"/>
  <c r="O4" i="14" s="1"/>
  <c r="J42" i="14" a="1"/>
  <c r="J42" i="14" s="1"/>
  <c r="N4" i="14" s="1"/>
  <c r="I42" i="14"/>
  <c r="M4" i="14" s="1"/>
  <c r="H42" i="14"/>
  <c r="L4" i="14" s="1"/>
  <c r="K22" i="14"/>
  <c r="O3" i="14" s="1"/>
  <c r="J22" i="14" a="1"/>
  <c r="J22" i="14" s="1"/>
  <c r="N3" i="14" s="1"/>
  <c r="I22" i="14"/>
  <c r="M3" i="14" s="1"/>
  <c r="H22" i="14"/>
  <c r="L3" i="14" s="1"/>
  <c r="M7" i="14"/>
  <c r="L7" i="14"/>
  <c r="M5" i="14"/>
  <c r="L5" i="14"/>
  <c r="L2" i="14"/>
  <c r="K2" i="14"/>
  <c r="O2" i="14" s="1"/>
  <c r="J2" i="14" a="1"/>
  <c r="J2" i="14" s="1"/>
  <c r="N2" i="14" s="1"/>
  <c r="I2" i="14"/>
  <c r="M2" i="14" s="1"/>
  <c r="H2" i="14"/>
  <c r="K102" i="13"/>
  <c r="O7" i="13" s="1"/>
  <c r="K82" i="13"/>
  <c r="O6" i="13" s="1"/>
  <c r="K62" i="13"/>
  <c r="O5" i="13" s="1"/>
  <c r="K42" i="13"/>
  <c r="O4" i="13" s="1"/>
  <c r="K22" i="13"/>
  <c r="O3" i="13" s="1"/>
  <c r="K2" i="13"/>
  <c r="O2" i="13" s="1"/>
  <c r="J102" i="13" a="1"/>
  <c r="J102" i="13" s="1"/>
  <c r="N7" i="13" s="1"/>
  <c r="I102" i="13"/>
  <c r="M7" i="13" s="1"/>
  <c r="H102" i="13"/>
  <c r="L7" i="13" s="1"/>
  <c r="J82" i="13" a="1"/>
  <c r="J82" i="13" s="1"/>
  <c r="N6" i="13" s="1"/>
  <c r="I82" i="13"/>
  <c r="M6" i="13" s="1"/>
  <c r="H82" i="13"/>
  <c r="L6" i="13" s="1"/>
  <c r="J62" i="13" a="1"/>
  <c r="J62" i="13" s="1"/>
  <c r="N5" i="13" s="1"/>
  <c r="I62" i="13"/>
  <c r="M5" i="13" s="1"/>
  <c r="H62" i="13"/>
  <c r="L5" i="13" s="1"/>
  <c r="J42" i="13" a="1"/>
  <c r="J42" i="13" s="1"/>
  <c r="N4" i="13" s="1"/>
  <c r="I42" i="13"/>
  <c r="M4" i="13" s="1"/>
  <c r="H42" i="13"/>
  <c r="L4" i="13" s="1"/>
  <c r="J22" i="13" a="1"/>
  <c r="J22" i="13" s="1"/>
  <c r="N3" i="13" s="1"/>
  <c r="I22" i="13"/>
  <c r="M3" i="13" s="1"/>
  <c r="H22" i="13"/>
  <c r="L3" i="13" s="1"/>
  <c r="J2" i="13" a="1"/>
  <c r="J2" i="13" s="1"/>
  <c r="N2" i="13" s="1"/>
  <c r="I2" i="13"/>
  <c r="M2" i="13" s="1"/>
  <c r="H2" i="13"/>
  <c r="L2" i="13" s="1"/>
  <c r="P4" i="15" l="1"/>
  <c r="P9" i="15"/>
  <c r="P12" i="15"/>
  <c r="P11" i="15"/>
  <c r="P6" i="15"/>
  <c r="P3" i="15"/>
  <c r="P8" i="15"/>
  <c r="P7" i="15"/>
  <c r="P14" i="15"/>
  <c r="P13" i="15"/>
  <c r="P10" i="15"/>
  <c r="P6" i="14"/>
  <c r="P4" i="14"/>
  <c r="P2" i="14"/>
  <c r="P3" i="14"/>
  <c r="P4" i="13"/>
  <c r="P2" i="13"/>
  <c r="P3" i="13"/>
  <c r="P7" i="13"/>
  <c r="P5" i="13"/>
  <c r="P6" i="13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P3" i="10"/>
  <c r="P2" i="10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2" i="9"/>
  <c r="P3" i="7"/>
  <c r="P4" i="7"/>
  <c r="P5" i="7"/>
  <c r="P6" i="7"/>
  <c r="P7" i="7"/>
  <c r="P8" i="7"/>
  <c r="P9" i="7"/>
  <c r="P10" i="7"/>
  <c r="P11" i="7"/>
  <c r="P12" i="7"/>
  <c r="P13" i="7"/>
  <c r="P14" i="7"/>
  <c r="P15" i="7"/>
  <c r="P2" i="7"/>
  <c r="P3" i="6"/>
  <c r="P4" i="6"/>
  <c r="P5" i="6"/>
  <c r="P6" i="6"/>
  <c r="P7" i="6"/>
  <c r="P8" i="6"/>
  <c r="P9" i="6"/>
  <c r="P10" i="6"/>
  <c r="P11" i="6"/>
  <c r="P2" i="6"/>
  <c r="P3" i="4"/>
  <c r="P4" i="4"/>
  <c r="P2" i="4"/>
  <c r="P3" i="3"/>
  <c r="P4" i="3"/>
  <c r="P5" i="3"/>
  <c r="P6" i="3"/>
  <c r="P2" i="3"/>
  <c r="P3" i="2"/>
  <c r="P4" i="2"/>
  <c r="P5" i="2"/>
  <c r="P2" i="2"/>
  <c r="P3" i="1"/>
  <c r="P4" i="1"/>
  <c r="P5" i="1"/>
  <c r="P2" i="1"/>
  <c r="K282" i="10" a="1"/>
  <c r="K282" i="10" s="1"/>
  <c r="O18" i="10" s="1"/>
  <c r="J282" i="10" a="1"/>
  <c r="J282" i="10" s="1"/>
  <c r="N18" i="10" s="1"/>
  <c r="I282" i="10"/>
  <c r="H282" i="10"/>
  <c r="K262" i="10" a="1"/>
  <c r="K262" i="10" s="1"/>
  <c r="O17" i="10" s="1"/>
  <c r="J262" i="10" a="1"/>
  <c r="J262" i="10" s="1"/>
  <c r="N17" i="10" s="1"/>
  <c r="I262" i="10"/>
  <c r="H262" i="10"/>
  <c r="K242" i="10" a="1"/>
  <c r="K242" i="10" s="1"/>
  <c r="O16" i="10" s="1"/>
  <c r="J242" i="10" a="1"/>
  <c r="J242" i="10" s="1"/>
  <c r="N16" i="10" s="1"/>
  <c r="I242" i="10"/>
  <c r="M16" i="10" s="1"/>
  <c r="H242" i="10"/>
  <c r="K222" i="10" a="1"/>
  <c r="K222" i="10" s="1"/>
  <c r="O15" i="10" s="1"/>
  <c r="J222" i="10" a="1"/>
  <c r="J222" i="10" s="1"/>
  <c r="N15" i="10" s="1"/>
  <c r="I222" i="10"/>
  <c r="H222" i="10"/>
  <c r="L15" i="10" s="1"/>
  <c r="K202" i="10" a="1"/>
  <c r="K202" i="10" s="1"/>
  <c r="O14" i="10" s="1"/>
  <c r="J202" i="10" a="1"/>
  <c r="J202" i="10" s="1"/>
  <c r="N14" i="10" s="1"/>
  <c r="I202" i="10"/>
  <c r="H202" i="10"/>
  <c r="K182" i="10" a="1"/>
  <c r="K182" i="10" s="1"/>
  <c r="O13" i="10" s="1"/>
  <c r="J182" i="10" a="1"/>
  <c r="J182" i="10" s="1"/>
  <c r="N13" i="10" s="1"/>
  <c r="I182" i="10"/>
  <c r="H182" i="10"/>
  <c r="L13" i="10" s="1"/>
  <c r="K162" i="10" a="1"/>
  <c r="K162" i="10" s="1"/>
  <c r="O12" i="10" s="1"/>
  <c r="J162" i="10" a="1"/>
  <c r="J162" i="10" s="1"/>
  <c r="N12" i="10" s="1"/>
  <c r="I162" i="10"/>
  <c r="M12" i="10" s="1"/>
  <c r="H162" i="10"/>
  <c r="K142" i="10" a="1"/>
  <c r="K142" i="10" s="1"/>
  <c r="O11" i="10" s="1"/>
  <c r="J142" i="10" a="1"/>
  <c r="J142" i="10" s="1"/>
  <c r="N11" i="10" s="1"/>
  <c r="I142" i="10"/>
  <c r="H142" i="10"/>
  <c r="K122" i="10" a="1"/>
  <c r="K122" i="10" s="1"/>
  <c r="O10" i="10" s="1"/>
  <c r="J122" i="10" a="1"/>
  <c r="J122" i="10" s="1"/>
  <c r="N10" i="10" s="1"/>
  <c r="I122" i="10"/>
  <c r="H122" i="10"/>
  <c r="L10" i="10" s="1"/>
  <c r="K102" i="10" a="1"/>
  <c r="K102" i="10" s="1"/>
  <c r="O9" i="10" s="1"/>
  <c r="J102" i="10" a="1"/>
  <c r="J102" i="10" s="1"/>
  <c r="N9" i="10" s="1"/>
  <c r="I102" i="10"/>
  <c r="H102" i="10"/>
  <c r="K82" i="10" a="1"/>
  <c r="K82" i="10" s="1"/>
  <c r="O8" i="10" s="1"/>
  <c r="J82" i="10" a="1"/>
  <c r="J82" i="10" s="1"/>
  <c r="N8" i="10" s="1"/>
  <c r="I82" i="10"/>
  <c r="M8" i="10" s="1"/>
  <c r="H82" i="10"/>
  <c r="K62" i="10" a="1"/>
  <c r="K62" i="10" s="1"/>
  <c r="O7" i="10" s="1"/>
  <c r="J62" i="10" a="1"/>
  <c r="J62" i="10" s="1"/>
  <c r="N7" i="10" s="1"/>
  <c r="I62" i="10"/>
  <c r="H62" i="10"/>
  <c r="K42" i="10" a="1"/>
  <c r="K42" i="10" s="1"/>
  <c r="O6" i="10" s="1"/>
  <c r="J42" i="10" a="1"/>
  <c r="J42" i="10" s="1"/>
  <c r="N6" i="10" s="1"/>
  <c r="I42" i="10"/>
  <c r="H42" i="10"/>
  <c r="L6" i="10" s="1"/>
  <c r="K32" i="10" a="1"/>
  <c r="K32" i="10" s="1"/>
  <c r="O5" i="10" s="1"/>
  <c r="J32" i="10" a="1"/>
  <c r="J32" i="10" s="1"/>
  <c r="N5" i="10" s="1"/>
  <c r="I32" i="10"/>
  <c r="H32" i="10"/>
  <c r="L5" i="10" s="1"/>
  <c r="K22" i="10" a="1"/>
  <c r="K22" i="10" s="1"/>
  <c r="O4" i="10" s="1"/>
  <c r="J22" i="10" a="1"/>
  <c r="J22" i="10" s="1"/>
  <c r="N4" i="10" s="1"/>
  <c r="I22" i="10"/>
  <c r="M4" i="10" s="1"/>
  <c r="H22" i="10"/>
  <c r="M18" i="10"/>
  <c r="L18" i="10"/>
  <c r="M17" i="10"/>
  <c r="L17" i="10"/>
  <c r="L16" i="10"/>
  <c r="M15" i="10"/>
  <c r="M14" i="10"/>
  <c r="L14" i="10"/>
  <c r="M13" i="10"/>
  <c r="L12" i="10"/>
  <c r="K12" i="10" a="1"/>
  <c r="K12" i="10" s="1"/>
  <c r="O3" i="10" s="1"/>
  <c r="J12" i="10" a="1"/>
  <c r="J12" i="10" s="1"/>
  <c r="N3" i="10" s="1"/>
  <c r="I12" i="10"/>
  <c r="H12" i="10"/>
  <c r="M11" i="10"/>
  <c r="L11" i="10"/>
  <c r="M10" i="10"/>
  <c r="M9" i="10"/>
  <c r="L9" i="10"/>
  <c r="L8" i="10"/>
  <c r="M7" i="10"/>
  <c r="L7" i="10"/>
  <c r="M6" i="10"/>
  <c r="M5" i="10"/>
  <c r="L4" i="10"/>
  <c r="M3" i="10"/>
  <c r="L3" i="10"/>
  <c r="K2" i="10" a="1"/>
  <c r="K2" i="10" s="1"/>
  <c r="O2" i="10" s="1"/>
  <c r="J2" i="10" a="1"/>
  <c r="J2" i="10" s="1"/>
  <c r="N2" i="10" s="1"/>
  <c r="I2" i="10"/>
  <c r="M2" i="10" s="1"/>
  <c r="H2" i="10"/>
  <c r="L2" i="10" s="1"/>
  <c r="L18" i="9"/>
  <c r="M18" i="9"/>
  <c r="N18" i="9"/>
  <c r="O18" i="9"/>
  <c r="L17" i="9"/>
  <c r="M17" i="9"/>
  <c r="N17" i="9"/>
  <c r="O17" i="9"/>
  <c r="L16" i="9"/>
  <c r="M16" i="9"/>
  <c r="N16" i="9"/>
  <c r="O16" i="9"/>
  <c r="K282" i="9" a="1"/>
  <c r="K282" i="9" s="1"/>
  <c r="J282" i="9" a="1"/>
  <c r="J282" i="9" s="1"/>
  <c r="I282" i="9"/>
  <c r="H282" i="9"/>
  <c r="K262" i="9" a="1"/>
  <c r="K262" i="9" s="1"/>
  <c r="J262" i="9" a="1"/>
  <c r="J262" i="9" s="1"/>
  <c r="I262" i="9"/>
  <c r="H262" i="9"/>
  <c r="K242" i="9" a="1"/>
  <c r="K242" i="9" s="1"/>
  <c r="J242" i="9" a="1"/>
  <c r="J242" i="9" s="1"/>
  <c r="I242" i="9"/>
  <c r="H242" i="9"/>
  <c r="K222" i="9" a="1"/>
  <c r="K222" i="9" s="1"/>
  <c r="O15" i="9" s="1"/>
  <c r="J222" i="9"/>
  <c r="J222" i="9" a="1"/>
  <c r="I222" i="9"/>
  <c r="H222" i="9"/>
  <c r="L15" i="9" s="1"/>
  <c r="K202" i="9" a="1"/>
  <c r="K202" i="9" s="1"/>
  <c r="O14" i="9" s="1"/>
  <c r="J202" i="9" a="1"/>
  <c r="J202" i="9" s="1"/>
  <c r="N14" i="9" s="1"/>
  <c r="I202" i="9"/>
  <c r="M14" i="9" s="1"/>
  <c r="H202" i="9"/>
  <c r="L14" i="9" s="1"/>
  <c r="K182" i="9" a="1"/>
  <c r="K182" i="9" s="1"/>
  <c r="O13" i="9" s="1"/>
  <c r="J182" i="9" a="1"/>
  <c r="J182" i="9" s="1"/>
  <c r="N13" i="9" s="1"/>
  <c r="I182" i="9"/>
  <c r="M13" i="9" s="1"/>
  <c r="H182" i="9"/>
  <c r="K162" i="9" a="1"/>
  <c r="K162" i="9" s="1"/>
  <c r="O12" i="9" s="1"/>
  <c r="J162" i="9" a="1"/>
  <c r="J162" i="9" s="1"/>
  <c r="N12" i="9" s="1"/>
  <c r="I162" i="9"/>
  <c r="H162" i="9"/>
  <c r="K142" i="9" a="1"/>
  <c r="K142" i="9" s="1"/>
  <c r="O11" i="9" s="1"/>
  <c r="J142" i="9" a="1"/>
  <c r="J142" i="9" s="1"/>
  <c r="N11" i="9" s="1"/>
  <c r="I142" i="9"/>
  <c r="H142" i="9"/>
  <c r="L11" i="9" s="1"/>
  <c r="K122" i="9" a="1"/>
  <c r="K122" i="9" s="1"/>
  <c r="O10" i="9" s="1"/>
  <c r="J122" i="9" a="1"/>
  <c r="J122" i="9" s="1"/>
  <c r="N10" i="9" s="1"/>
  <c r="I122" i="9"/>
  <c r="H122" i="9"/>
  <c r="K102" i="9" a="1"/>
  <c r="K102" i="9" s="1"/>
  <c r="O9" i="9" s="1"/>
  <c r="J102" i="9" a="1"/>
  <c r="J102" i="9" s="1"/>
  <c r="N9" i="9" s="1"/>
  <c r="I102" i="9"/>
  <c r="M9" i="9" s="1"/>
  <c r="H102" i="9"/>
  <c r="L9" i="9" s="1"/>
  <c r="K82" i="9" a="1"/>
  <c r="K82" i="9" s="1"/>
  <c r="O8" i="9" s="1"/>
  <c r="J82" i="9" a="1"/>
  <c r="J82" i="9" s="1"/>
  <c r="N8" i="9" s="1"/>
  <c r="I82" i="9"/>
  <c r="H82" i="9"/>
  <c r="L8" i="9" s="1"/>
  <c r="K62" i="9" a="1"/>
  <c r="K62" i="9" s="1"/>
  <c r="O7" i="9" s="1"/>
  <c r="J62" i="9" a="1"/>
  <c r="J62" i="9" s="1"/>
  <c r="N7" i="9" s="1"/>
  <c r="I62" i="9"/>
  <c r="M7" i="9" s="1"/>
  <c r="H62" i="9"/>
  <c r="L7" i="9" s="1"/>
  <c r="K42" i="9" a="1"/>
  <c r="K42" i="9" s="1"/>
  <c r="O6" i="9" s="1"/>
  <c r="K32" i="9" a="1"/>
  <c r="K32" i="9" s="1"/>
  <c r="O5" i="9" s="1"/>
  <c r="J32" i="9" a="1"/>
  <c r="J32" i="9" s="1"/>
  <c r="N5" i="9" s="1"/>
  <c r="I32" i="9"/>
  <c r="H32" i="9"/>
  <c r="K22" i="9" a="1"/>
  <c r="K22" i="9" s="1"/>
  <c r="O4" i="9" s="1"/>
  <c r="J22" i="9" a="1"/>
  <c r="J22" i="9" s="1"/>
  <c r="N4" i="9" s="1"/>
  <c r="I22" i="9"/>
  <c r="H22" i="9"/>
  <c r="K12" i="9" a="1"/>
  <c r="K12" i="9" s="1"/>
  <c r="O3" i="9" s="1"/>
  <c r="J12" i="9" a="1"/>
  <c r="J12" i="9" s="1"/>
  <c r="N3" i="9" s="1"/>
  <c r="I12" i="9"/>
  <c r="H12" i="9"/>
  <c r="K2" i="9" a="1"/>
  <c r="K2" i="9"/>
  <c r="O2" i="9"/>
  <c r="N15" i="9"/>
  <c r="M10" i="9"/>
  <c r="J42" i="9" a="1"/>
  <c r="J42" i="9" s="1"/>
  <c r="N6" i="9" s="1"/>
  <c r="I42" i="9"/>
  <c r="M6" i="9" s="1"/>
  <c r="H42" i="9"/>
  <c r="L4" i="9"/>
  <c r="M15" i="9"/>
  <c r="L13" i="9"/>
  <c r="M12" i="9"/>
  <c r="L12" i="9"/>
  <c r="M11" i="9"/>
  <c r="L10" i="9"/>
  <c r="M8" i="9"/>
  <c r="L6" i="9"/>
  <c r="M5" i="9"/>
  <c r="L5" i="9"/>
  <c r="M4" i="9"/>
  <c r="M3" i="9"/>
  <c r="L3" i="9"/>
  <c r="J2" i="9" a="1"/>
  <c r="J2" i="9" s="1"/>
  <c r="N2" i="9" s="1"/>
  <c r="I2" i="9"/>
  <c r="M2" i="9" s="1"/>
  <c r="H2" i="9"/>
  <c r="L2" i="9" s="1"/>
  <c r="L15" i="7"/>
  <c r="M15" i="7"/>
  <c r="N15" i="7"/>
  <c r="O15" i="7"/>
  <c r="L14" i="7"/>
  <c r="M14" i="7"/>
  <c r="N14" i="7"/>
  <c r="O14" i="7"/>
  <c r="K222" i="7" a="1"/>
  <c r="K222" i="7" s="1"/>
  <c r="J222" i="7" a="1"/>
  <c r="J222" i="7" s="1"/>
  <c r="I222" i="7"/>
  <c r="H222" i="7"/>
  <c r="K202" i="7" a="1"/>
  <c r="K202" i="7" s="1"/>
  <c r="J202" i="7" a="1"/>
  <c r="J202" i="7" s="1"/>
  <c r="I202" i="7"/>
  <c r="H202" i="7"/>
  <c r="K182" i="7" a="1"/>
  <c r="K182" i="7" s="1"/>
  <c r="O13" i="7" s="1"/>
  <c r="J182" i="7"/>
  <c r="N13" i="7" s="1"/>
  <c r="J182" i="7" a="1"/>
  <c r="I182" i="7"/>
  <c r="M13" i="7" s="1"/>
  <c r="H182" i="7"/>
  <c r="L13" i="7" s="1"/>
  <c r="K162" i="7" a="1"/>
  <c r="K162" i="7" s="1"/>
  <c r="O12" i="7" s="1"/>
  <c r="J162" i="7" a="1"/>
  <c r="J162" i="7" s="1"/>
  <c r="N12" i="7" s="1"/>
  <c r="I162" i="7"/>
  <c r="M12" i="7" s="1"/>
  <c r="H162" i="7"/>
  <c r="K142" i="7" a="1"/>
  <c r="K142" i="7" s="1"/>
  <c r="O11" i="7" s="1"/>
  <c r="J142" i="7"/>
  <c r="J142" i="7" a="1"/>
  <c r="I142" i="7"/>
  <c r="M11" i="7" s="1"/>
  <c r="H142" i="7"/>
  <c r="K122" i="7" a="1"/>
  <c r="K122" i="7" s="1"/>
  <c r="O10" i="7" s="1"/>
  <c r="J122" i="7" a="1"/>
  <c r="J122" i="7" s="1"/>
  <c r="N10" i="7" s="1"/>
  <c r="I122" i="7"/>
  <c r="H122" i="7"/>
  <c r="K102" i="7"/>
  <c r="O9" i="7" s="1"/>
  <c r="K102" i="7" a="1"/>
  <c r="J102" i="7" a="1"/>
  <c r="J102" i="7" s="1"/>
  <c r="N9" i="7" s="1"/>
  <c r="I102" i="7"/>
  <c r="M9" i="7" s="1"/>
  <c r="H102" i="7"/>
  <c r="K82" i="7" a="1"/>
  <c r="K82" i="7" s="1"/>
  <c r="O8" i="7" s="1"/>
  <c r="J82" i="7"/>
  <c r="J82" i="7" a="1"/>
  <c r="I82" i="7"/>
  <c r="H82" i="7"/>
  <c r="K62" i="7" a="1"/>
  <c r="K62" i="7" s="1"/>
  <c r="O7" i="7" s="1"/>
  <c r="J62" i="7" a="1"/>
  <c r="J62" i="7" s="1"/>
  <c r="N7" i="7" s="1"/>
  <c r="I62" i="7"/>
  <c r="M7" i="7" s="1"/>
  <c r="H62" i="7"/>
  <c r="K42" i="7" a="1"/>
  <c r="K42" i="7" s="1"/>
  <c r="O6" i="7" s="1"/>
  <c r="J42" i="7" a="1"/>
  <c r="J42" i="7" s="1"/>
  <c r="N6" i="7" s="1"/>
  <c r="I42" i="7"/>
  <c r="H42" i="7"/>
  <c r="K32" i="7"/>
  <c r="O5" i="7" s="1"/>
  <c r="K32" i="7" a="1"/>
  <c r="J32" i="7" a="1"/>
  <c r="J32" i="7" s="1"/>
  <c r="N5" i="7" s="1"/>
  <c r="I32" i="7"/>
  <c r="H32" i="7"/>
  <c r="L5" i="7" s="1"/>
  <c r="K22" i="7" a="1"/>
  <c r="K22" i="7" s="1"/>
  <c r="O4" i="7" s="1"/>
  <c r="J22" i="7" a="1"/>
  <c r="J22" i="7" s="1"/>
  <c r="N4" i="7" s="1"/>
  <c r="I22" i="7"/>
  <c r="H22" i="7"/>
  <c r="L4" i="7" s="1"/>
  <c r="K12" i="7" a="1"/>
  <c r="K12" i="7" s="1"/>
  <c r="O3" i="7" s="1"/>
  <c r="J12" i="7" a="1"/>
  <c r="J12" i="7" s="1"/>
  <c r="N3" i="7" s="1"/>
  <c r="I12" i="7"/>
  <c r="H12" i="7"/>
  <c r="K2" i="7" a="1"/>
  <c r="K2" i="7" s="1"/>
  <c r="O2" i="7" s="1"/>
  <c r="J2" i="7" a="1"/>
  <c r="J2" i="7" s="1"/>
  <c r="N2" i="7" s="1"/>
  <c r="I2" i="7"/>
  <c r="H2" i="7"/>
  <c r="L12" i="7"/>
  <c r="N11" i="7"/>
  <c r="N8" i="7"/>
  <c r="M8" i="7"/>
  <c r="L8" i="7"/>
  <c r="M5" i="7"/>
  <c r="M4" i="7"/>
  <c r="M3" i="7"/>
  <c r="L11" i="7"/>
  <c r="M10" i="7"/>
  <c r="L10" i="7"/>
  <c r="L9" i="7"/>
  <c r="L7" i="7"/>
  <c r="M6" i="7"/>
  <c r="L6" i="7"/>
  <c r="L3" i="7"/>
  <c r="M2" i="7"/>
  <c r="L2" i="7"/>
  <c r="O2" i="6"/>
  <c r="O11" i="6"/>
  <c r="K142" i="6" a="1"/>
  <c r="K142" i="6" s="1"/>
  <c r="K122" i="6" a="1"/>
  <c r="K122" i="6" s="1"/>
  <c r="O10" i="6" s="1"/>
  <c r="K102" i="6" a="1"/>
  <c r="K102" i="6" s="1"/>
  <c r="O9" i="6" s="1"/>
  <c r="K82" i="6" a="1"/>
  <c r="K82" i="6" s="1"/>
  <c r="O8" i="6" s="1"/>
  <c r="K62" i="6" a="1"/>
  <c r="K62" i="6" s="1"/>
  <c r="O7" i="6" s="1"/>
  <c r="K42" i="6" a="1"/>
  <c r="K42" i="6" s="1"/>
  <c r="O6" i="6" s="1"/>
  <c r="K32" i="6" a="1"/>
  <c r="K32" i="6" s="1"/>
  <c r="O5" i="6" s="1"/>
  <c r="K22" i="6" a="1"/>
  <c r="K22" i="6" s="1"/>
  <c r="O4" i="6" s="1"/>
  <c r="K12" i="6" a="1"/>
  <c r="K12" i="6" s="1"/>
  <c r="O3" i="6" s="1"/>
  <c r="K2" i="6" a="1"/>
  <c r="K2" i="6" s="1"/>
  <c r="J42" i="6" a="1"/>
  <c r="J42" i="6" s="1"/>
  <c r="N6" i="6" s="1"/>
  <c r="J62" i="6" a="1"/>
  <c r="J62" i="6" s="1"/>
  <c r="N7" i="6" s="1"/>
  <c r="J82" i="6" a="1"/>
  <c r="J82" i="6" s="1"/>
  <c r="N8" i="6" s="1"/>
  <c r="J102" i="6" a="1"/>
  <c r="J102" i="6" s="1"/>
  <c r="N9" i="6" s="1"/>
  <c r="L11" i="6"/>
  <c r="M11" i="6"/>
  <c r="N11" i="6"/>
  <c r="L10" i="6"/>
  <c r="M10" i="6"/>
  <c r="N10" i="6"/>
  <c r="L9" i="6"/>
  <c r="M9" i="6"/>
  <c r="L8" i="6"/>
  <c r="M8" i="6"/>
  <c r="L7" i="6"/>
  <c r="M7" i="6"/>
  <c r="L6" i="6"/>
  <c r="M6" i="6"/>
  <c r="J142" i="6" a="1"/>
  <c r="J142" i="6" s="1"/>
  <c r="J122" i="6" a="1"/>
  <c r="J122" i="6" s="1"/>
  <c r="I142" i="6"/>
  <c r="H142" i="6"/>
  <c r="I122" i="6"/>
  <c r="H122" i="6"/>
  <c r="I102" i="6"/>
  <c r="H102" i="6"/>
  <c r="I82" i="6"/>
  <c r="H82" i="6"/>
  <c r="I62" i="6"/>
  <c r="H62" i="6"/>
  <c r="I42" i="6"/>
  <c r="H42" i="6"/>
  <c r="J32" i="6" a="1"/>
  <c r="J32" i="6" s="1"/>
  <c r="N5" i="6" s="1"/>
  <c r="I32" i="6"/>
  <c r="M5" i="6" s="1"/>
  <c r="H32" i="6"/>
  <c r="J22" i="6" a="1"/>
  <c r="J22" i="6" s="1"/>
  <c r="N4" i="6" s="1"/>
  <c r="I22" i="6"/>
  <c r="M4" i="6" s="1"/>
  <c r="H22" i="6"/>
  <c r="L4" i="6" s="1"/>
  <c r="J12" i="6" a="1"/>
  <c r="J12" i="6" s="1"/>
  <c r="N3" i="6" s="1"/>
  <c r="I12" i="6"/>
  <c r="M3" i="6" s="1"/>
  <c r="H12" i="6"/>
  <c r="L3" i="6" s="1"/>
  <c r="L5" i="6"/>
  <c r="J2" i="6" a="1"/>
  <c r="J2" i="6" s="1"/>
  <c r="N2" i="6" s="1"/>
  <c r="I2" i="6"/>
  <c r="M2" i="6" s="1"/>
  <c r="H2" i="6"/>
  <c r="L2" i="6" s="1"/>
  <c r="K22" i="4" a="1"/>
  <c r="K22" i="4" s="1"/>
  <c r="O4" i="4" s="1"/>
  <c r="J22" i="4" a="1"/>
  <c r="J22" i="4" s="1"/>
  <c r="N4" i="4" s="1"/>
  <c r="I22" i="4"/>
  <c r="M4" i="4" s="1"/>
  <c r="H22" i="4"/>
  <c r="L4" i="4" s="1"/>
  <c r="K12" i="4" a="1"/>
  <c r="K12" i="4" s="1"/>
  <c r="O3" i="4" s="1"/>
  <c r="J12" i="4" a="1"/>
  <c r="J12" i="4" s="1"/>
  <c r="N3" i="4" s="1"/>
  <c r="I12" i="4"/>
  <c r="H12" i="4"/>
  <c r="M3" i="4"/>
  <c r="L3" i="4"/>
  <c r="K2" i="4" a="1"/>
  <c r="K2" i="4" s="1"/>
  <c r="O2" i="4" s="1"/>
  <c r="J2" i="4" a="1"/>
  <c r="J2" i="4" s="1"/>
  <c r="N2" i="4" s="1"/>
  <c r="I2" i="4"/>
  <c r="M2" i="4" s="1"/>
  <c r="H2" i="4"/>
  <c r="L2" i="4" s="1"/>
  <c r="L6" i="3"/>
  <c r="M6" i="3"/>
  <c r="N6" i="3"/>
  <c r="O6" i="3"/>
  <c r="K42" i="3" a="1"/>
  <c r="K42" i="3" s="1"/>
  <c r="J42" i="3" a="1"/>
  <c r="J42" i="3" s="1"/>
  <c r="I42" i="3"/>
  <c r="H42" i="3"/>
  <c r="K32" i="3" a="1"/>
  <c r="K32" i="3" s="1"/>
  <c r="O5" i="3" s="1"/>
  <c r="J32" i="3" a="1"/>
  <c r="J32" i="3" s="1"/>
  <c r="N5" i="3" s="1"/>
  <c r="I32" i="3"/>
  <c r="H32" i="3"/>
  <c r="K22" i="3" a="1"/>
  <c r="K22" i="3" s="1"/>
  <c r="O4" i="3" s="1"/>
  <c r="J22" i="3" a="1"/>
  <c r="J22" i="3" s="1"/>
  <c r="N4" i="3" s="1"/>
  <c r="I22" i="3"/>
  <c r="H22" i="3"/>
  <c r="K12" i="3" a="1"/>
  <c r="K12" i="3" s="1"/>
  <c r="O3" i="3" s="1"/>
  <c r="J12" i="3" a="1"/>
  <c r="J12" i="3" s="1"/>
  <c r="N3" i="3" s="1"/>
  <c r="I12" i="3"/>
  <c r="H12" i="3"/>
  <c r="L3" i="3" s="1"/>
  <c r="M5" i="3"/>
  <c r="L5" i="3"/>
  <c r="M4" i="3"/>
  <c r="L4" i="3"/>
  <c r="M3" i="3"/>
  <c r="K2" i="3" a="1"/>
  <c r="K2" i="3" s="1"/>
  <c r="O2" i="3" s="1"/>
  <c r="J2" i="3" a="1"/>
  <c r="J2" i="3" s="1"/>
  <c r="N2" i="3" s="1"/>
  <c r="I2" i="3"/>
  <c r="M2" i="3" s="1"/>
  <c r="H2" i="3"/>
  <c r="L2" i="3" s="1"/>
  <c r="K2" i="1" a="1"/>
  <c r="K2" i="1" s="1"/>
  <c r="O2" i="1" s="1"/>
  <c r="J2" i="1" a="1"/>
  <c r="J2" i="1" s="1"/>
  <c r="N2" i="1" s="1"/>
  <c r="I2" i="1"/>
  <c r="H2" i="1"/>
  <c r="K12" i="1" a="1"/>
  <c r="K12" i="1" s="1"/>
  <c r="O3" i="1" s="1"/>
  <c r="J12" i="1" a="1"/>
  <c r="J12" i="1" s="1"/>
  <c r="N3" i="1" s="1"/>
  <c r="I12" i="1"/>
  <c r="H12" i="1"/>
  <c r="K22" i="1" a="1"/>
  <c r="K22" i="1" s="1"/>
  <c r="O4" i="1" s="1"/>
  <c r="J22" i="1" a="1"/>
  <c r="J22" i="1" s="1"/>
  <c r="N4" i="1" s="1"/>
  <c r="I22" i="1"/>
  <c r="H22" i="1"/>
  <c r="K32" i="1" a="1"/>
  <c r="K32" i="1" s="1"/>
  <c r="O5" i="1" s="1"/>
  <c r="J32" i="1" a="1"/>
  <c r="J32" i="1" s="1"/>
  <c r="N5" i="1" s="1"/>
  <c r="I32" i="1"/>
  <c r="H32" i="1"/>
  <c r="K2" i="2" a="1"/>
  <c r="K2" i="2" s="1"/>
  <c r="O2" i="2" s="1"/>
  <c r="J2" i="2" a="1"/>
  <c r="J2" i="2" s="1"/>
  <c r="N2" i="2" s="1"/>
  <c r="I2" i="2"/>
  <c r="M2" i="2" s="1"/>
  <c r="H2" i="2"/>
  <c r="L2" i="2" s="1"/>
  <c r="K12" i="2" a="1"/>
  <c r="K12" i="2" s="1"/>
  <c r="O3" i="2" s="1"/>
  <c r="J12" i="2" a="1"/>
  <c r="J12" i="2" s="1"/>
  <c r="N3" i="2" s="1"/>
  <c r="I12" i="2"/>
  <c r="M3" i="2" s="1"/>
  <c r="H12" i="2"/>
  <c r="L3" i="2" s="1"/>
  <c r="K32" i="2" a="1"/>
  <c r="K32" i="2" s="1"/>
  <c r="O5" i="2" s="1"/>
  <c r="J32" i="2" a="1"/>
  <c r="J32" i="2" s="1"/>
  <c r="N5" i="2" s="1"/>
  <c r="I32" i="2"/>
  <c r="M5" i="2" s="1"/>
  <c r="H32" i="2"/>
  <c r="K22" i="2" a="1"/>
  <c r="K22" i="2" s="1"/>
  <c r="O4" i="2" s="1"/>
  <c r="H22" i="2"/>
  <c r="L4" i="2" s="1"/>
  <c r="L5" i="2"/>
  <c r="J22" i="2" a="1"/>
  <c r="J22" i="2" s="1"/>
  <c r="N4" i="2" s="1"/>
  <c r="I22" i="2"/>
  <c r="M4" i="2" s="1"/>
  <c r="L5" i="1" l="1"/>
  <c r="M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<sst xmlns="http://schemas.openxmlformats.org/spreadsheetml/2006/main" count="5266" uniqueCount="39">
  <si>
    <t>solver</t>
  </si>
  <si>
    <t>size</t>
  </si>
  <si>
    <t>transTime</t>
  </si>
  <si>
    <t>sat?</t>
  </si>
  <si>
    <t>satTime</t>
  </si>
  <si>
    <t>model?</t>
  </si>
  <si>
    <t>modelTime</t>
  </si>
  <si>
    <t>CVC4</t>
  </si>
  <si>
    <t>Satisfiable</t>
  </si>
  <si>
    <t>FiniteModel</t>
  </si>
  <si>
    <t>Timeout</t>
  </si>
  <si>
    <t>None</t>
  </si>
  <si>
    <t>Size</t>
  </si>
  <si>
    <t>numAtt</t>
  </si>
  <si>
    <t>numFail</t>
  </si>
  <si>
    <t>median</t>
  </si>
  <si>
    <t>DARWINFM</t>
  </si>
  <si>
    <t>EDARWIN</t>
  </si>
  <si>
    <t>Model</t>
  </si>
  <si>
    <t>GEOIII</t>
  </si>
  <si>
    <t>VAMPIRE</t>
  </si>
  <si>
    <t>Saturation</t>
  </si>
  <si>
    <t>Assurance</t>
  </si>
  <si>
    <t>PARADOX</t>
  </si>
  <si>
    <t>Unknown</t>
  </si>
  <si>
    <t>IPROVER</t>
  </si>
  <si>
    <t>Z3</t>
  </si>
  <si>
    <t>LOCVAMP</t>
  </si>
  <si>
    <t>-</t>
  </si>
  <si>
    <t>no</t>
  </si>
  <si>
    <t>Alloy</t>
  </si>
  <si>
    <t>Viatra</t>
  </si>
  <si>
    <t>iatra</t>
  </si>
  <si>
    <t>DarwinFM</t>
  </si>
  <si>
    <t>E-Darwin</t>
  </si>
  <si>
    <t>Geo-III</t>
  </si>
  <si>
    <t>Vampire</t>
  </si>
  <si>
    <t>Paradox</t>
  </si>
  <si>
    <t>iProver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</si>
</sst>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9317008450864E-2"/>
          <c:y val="1.8154311649016642E-2"/>
          <c:w val="0.88310749617836237"/>
          <c:h val="0.67516932682498487"/>
        </c:manualLayout>
      </c:layout>
      <c:scatterChart>
        <c:scatterStyle val="lineMarker"/>
        <c:varyColors val="0"/>
        <c:ser>
          <c:idx val="7"/>
          <c:order val="0"/>
          <c:tx>
            <c:strRef>
              <c:f>'Z3'!$A$2</c:f>
              <c:strCache>
                <c:ptCount val="1"/>
                <c:pt idx="0">
                  <c:v>Z3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'Z3'!$L$2:$L$18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'Z3'!$P$2:$P$18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0.05</c:v>
                </c:pt>
                <c:pt idx="15">
                  <c:v>0.5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D-4825-AC77-6F29A083D372}"/>
            </c:ext>
          </c:extLst>
        </c:ser>
        <c:ser>
          <c:idx val="6"/>
          <c:order val="1"/>
          <c:tx>
            <c:strRef>
              <c:f>IProver!$A$2</c:f>
              <c:strCache>
                <c:ptCount val="1"/>
                <c:pt idx="0">
                  <c:v>iProver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IProver!$P$2:$P$18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4D-4825-AC77-6F29A083D372}"/>
            </c:ext>
          </c:extLst>
        </c:ser>
        <c:ser>
          <c:idx val="5"/>
          <c:order val="2"/>
          <c:tx>
            <c:strRef>
              <c:f>Paradox!$A$42</c:f>
              <c:strCache>
                <c:ptCount val="1"/>
                <c:pt idx="0">
                  <c:v>PARADOX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IProver!$L$2:$L$15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</c:numCache>
            </c:numRef>
          </c:xVal>
          <c:yVal>
            <c:numRef>
              <c:f>Paradox!$P$2:$P$15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0.25</c:v>
                </c:pt>
                <c:pt idx="11">
                  <c:v>0.9</c:v>
                </c:pt>
                <c:pt idx="12">
                  <c:v>0.9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4D-4825-AC77-6F29A083D372}"/>
            </c:ext>
          </c:extLst>
        </c:ser>
        <c:ser>
          <c:idx val="4"/>
          <c:order val="3"/>
          <c:tx>
            <c:strRef>
              <c:f>Vampire!$A$2</c:f>
              <c:strCache>
                <c:ptCount val="1"/>
                <c:pt idx="0">
                  <c:v>Vampire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IProver!$L$2:$L$11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</c:numCache>
            </c:numRef>
          </c:xVal>
          <c:yVal>
            <c:numRef>
              <c:f>Vampire!$P$2:$P$11</c:f>
              <c:numCache>
                <c:formatCode>General</c:formatCode>
                <c:ptCount val="10"/>
                <c:pt idx="0">
                  <c:v>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4D-4825-AC77-6F29A083D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Failure Rate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4.0437867614135795E-3"/>
              <c:y val="9.9220838337271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9317008450864E-2"/>
          <c:y val="1.8154311649016642E-2"/>
          <c:w val="0.88310749617836237"/>
          <c:h val="0.80156621891500013"/>
        </c:manualLayout>
      </c:layout>
      <c:scatterChart>
        <c:scatterStyle val="lineMarker"/>
        <c:varyColors val="0"/>
        <c:ser>
          <c:idx val="7"/>
          <c:order val="0"/>
          <c:tx>
            <c:strRef>
              <c:f>'Z3'!$A$2</c:f>
              <c:strCache>
                <c:ptCount val="1"/>
                <c:pt idx="0">
                  <c:v>Z3</c:v>
                </c:pt>
              </c:strCache>
            </c:strRef>
          </c:tx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'Z3'!$L$2:$L$17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'Z3'!$O$2:$O$17</c:f>
              <c:numCache>
                <c:formatCode>General</c:formatCode>
                <c:ptCount val="16"/>
                <c:pt idx="0">
                  <c:v>0</c:v>
                </c:pt>
                <c:pt idx="1">
                  <c:v>0.85499999999999998</c:v>
                </c:pt>
                <c:pt idx="2">
                  <c:v>1.5449999999999999</c:v>
                </c:pt>
                <c:pt idx="3">
                  <c:v>2.355</c:v>
                </c:pt>
                <c:pt idx="4">
                  <c:v>6.08</c:v>
                </c:pt>
                <c:pt idx="5">
                  <c:v>11.995000000000001</c:v>
                </c:pt>
                <c:pt idx="6">
                  <c:v>21.594999999999999</c:v>
                </c:pt>
                <c:pt idx="7">
                  <c:v>35.94</c:v>
                </c:pt>
                <c:pt idx="8">
                  <c:v>55.31</c:v>
                </c:pt>
                <c:pt idx="9">
                  <c:v>77.33</c:v>
                </c:pt>
                <c:pt idx="10">
                  <c:v>104.63</c:v>
                </c:pt>
                <c:pt idx="11">
                  <c:v>131.95500000000001</c:v>
                </c:pt>
                <c:pt idx="12">
                  <c:v>177.60499999999999</c:v>
                </c:pt>
                <c:pt idx="13">
                  <c:v>199.59</c:v>
                </c:pt>
                <c:pt idx="14">
                  <c:v>254.68</c:v>
                </c:pt>
                <c:pt idx="15">
                  <c:v>281.65999999999997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2-4680-86D1-8BE45CE7DABA}"/>
            </c:ext>
          </c:extLst>
        </c:ser>
        <c:ser>
          <c:idx val="6"/>
          <c:order val="1"/>
          <c:tx>
            <c:strRef>
              <c:f>IProver!$A$2</c:f>
              <c:strCache>
                <c:ptCount val="1"/>
                <c:pt idx="0">
                  <c:v>iProver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IProver!$L$2:$L$17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IProver!$O$2:$O$17</c:f>
              <c:numCache>
                <c:formatCode>General</c:formatCode>
                <c:ptCount val="16"/>
                <c:pt idx="0">
                  <c:v>1.07</c:v>
                </c:pt>
                <c:pt idx="1">
                  <c:v>2.0599999999999996</c:v>
                </c:pt>
                <c:pt idx="2">
                  <c:v>2.6850000000000001</c:v>
                </c:pt>
                <c:pt idx="3">
                  <c:v>3.5750000000000002</c:v>
                </c:pt>
                <c:pt idx="4">
                  <c:v>8.5850000000000009</c:v>
                </c:pt>
                <c:pt idx="5">
                  <c:v>20.700000000000003</c:v>
                </c:pt>
                <c:pt idx="6">
                  <c:v>42.870000000000005</c:v>
                </c:pt>
                <c:pt idx="7">
                  <c:v>76.919999999999987</c:v>
                </c:pt>
                <c:pt idx="8">
                  <c:v>127.405</c:v>
                </c:pt>
                <c:pt idx="9">
                  <c:v>151.11000000000001</c:v>
                </c:pt>
                <c:pt idx="10">
                  <c:v>157.04</c:v>
                </c:pt>
                <c:pt idx="11">
                  <c:v>155.505</c:v>
                </c:pt>
                <c:pt idx="12">
                  <c:v>175.16000000000003</c:v>
                </c:pt>
                <c:pt idx="13">
                  <c:v>198.76999999999998</c:v>
                </c:pt>
                <c:pt idx="14">
                  <c:v>162.82999999999998</c:v>
                </c:pt>
                <c:pt idx="15">
                  <c:v>169.89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2-4680-86D1-8BE45CE7DABA}"/>
            </c:ext>
          </c:extLst>
        </c:ser>
        <c:ser>
          <c:idx val="5"/>
          <c:order val="2"/>
          <c:tx>
            <c:strRef>
              <c:f>Paradox!$A$42</c:f>
              <c:strCache>
                <c:ptCount val="1"/>
                <c:pt idx="0">
                  <c:v>PARADOX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IProver!$L$2:$L$14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</c:numCache>
            </c:numRef>
          </c:xVal>
          <c:yVal>
            <c:numRef>
              <c:f>Paradox!$O$2:$O$14</c:f>
              <c:numCache>
                <c:formatCode>General</c:formatCode>
                <c:ptCount val="13"/>
                <c:pt idx="0">
                  <c:v>0.1</c:v>
                </c:pt>
                <c:pt idx="1">
                  <c:v>0.16</c:v>
                </c:pt>
                <c:pt idx="2">
                  <c:v>0.3</c:v>
                </c:pt>
                <c:pt idx="3">
                  <c:v>0.46</c:v>
                </c:pt>
                <c:pt idx="4">
                  <c:v>1.085</c:v>
                </c:pt>
                <c:pt idx="5">
                  <c:v>1.9649999999999999</c:v>
                </c:pt>
                <c:pt idx="6">
                  <c:v>3.1399999999999997</c:v>
                </c:pt>
                <c:pt idx="7">
                  <c:v>4.8650000000000002</c:v>
                </c:pt>
                <c:pt idx="8">
                  <c:v>7.1</c:v>
                </c:pt>
                <c:pt idx="9">
                  <c:v>9.74</c:v>
                </c:pt>
                <c:pt idx="10">
                  <c:v>13.4</c:v>
                </c:pt>
                <c:pt idx="11">
                  <c:v>18.170000000000002</c:v>
                </c:pt>
                <c:pt idx="12">
                  <c:v>23.454999999999998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2-4680-86D1-8BE45CE7DABA}"/>
            </c:ext>
          </c:extLst>
        </c:ser>
        <c:ser>
          <c:idx val="4"/>
          <c:order val="3"/>
          <c:tx>
            <c:strRef>
              <c:f>Vampire!$A$2</c:f>
              <c:strCache>
                <c:ptCount val="1"/>
                <c:pt idx="0">
                  <c:v>Vampire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IProver!$L$3:$L$10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Vampire!$O$3:$O$10</c:f>
              <c:numCache>
                <c:formatCode>General</c:formatCode>
                <c:ptCount val="8"/>
                <c:pt idx="0">
                  <c:v>4.4350000000000005</c:v>
                </c:pt>
                <c:pt idx="1">
                  <c:v>4.9350000000000005</c:v>
                </c:pt>
                <c:pt idx="2">
                  <c:v>5.88</c:v>
                </c:pt>
                <c:pt idx="3">
                  <c:v>11.504999999999999</c:v>
                </c:pt>
                <c:pt idx="4">
                  <c:v>26.005000000000003</c:v>
                </c:pt>
                <c:pt idx="5">
                  <c:v>147.22</c:v>
                </c:pt>
                <c:pt idx="6">
                  <c:v>154.67000000000002</c:v>
                </c:pt>
                <c:pt idx="7">
                  <c:v>172.37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2-4680-86D1-8BE45CE7D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50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4365041884863127"/>
              <c:y val="0.92034031430890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2.1184193055721434E-3"/>
              <c:y val="0.3272996288494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969753273217196"/>
          <c:y val="3.1901008319735406E-2"/>
          <c:w val="0.65104669621177458"/>
          <c:h val="0.79563643780686788"/>
        </c:manualLayout>
      </c:layout>
      <c:scatterChart>
        <c:scatterStyle val="lineMarker"/>
        <c:varyColors val="0"/>
        <c:ser>
          <c:idx val="3"/>
          <c:order val="0"/>
          <c:tx>
            <c:strRef>
              <c:f>GEOIII!$A$2</c:f>
              <c:strCache>
                <c:ptCount val="1"/>
                <c:pt idx="0">
                  <c:v>Geo-III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GEOIII!$O$2:$O$3</c:f>
              <c:numCache>
                <c:formatCode>General</c:formatCode>
                <c:ptCount val="2"/>
                <c:pt idx="0">
                  <c:v>1.9249999999999998</c:v>
                </c:pt>
                <c:pt idx="1">
                  <c:v>19.09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37-4317-BF11-CDFDEA002927}"/>
            </c:ext>
          </c:extLst>
        </c:ser>
        <c:ser>
          <c:idx val="2"/>
          <c:order val="1"/>
          <c:tx>
            <c:strRef>
              <c:f>DARWINFM!$A$2</c:f>
              <c:strCache>
                <c:ptCount val="1"/>
                <c:pt idx="0">
                  <c:v>DarwinFM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DARWINFM!$O$2:$O$4</c:f>
              <c:numCache>
                <c:formatCode>General</c:formatCode>
                <c:ptCount val="3"/>
                <c:pt idx="0">
                  <c:v>2.9249999999999998</c:v>
                </c:pt>
                <c:pt idx="1">
                  <c:v>4.1150000000000002</c:v>
                </c:pt>
                <c:pt idx="2">
                  <c:v>11.315000000000001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37-4317-BF11-CDFDEA002927}"/>
            </c:ext>
          </c:extLst>
        </c:ser>
        <c:ser>
          <c:idx val="1"/>
          <c:order val="2"/>
          <c:tx>
            <c:strRef>
              <c:f>'CVC4'!$A$2</c:f>
              <c:strCache>
                <c:ptCount val="1"/>
                <c:pt idx="0">
                  <c:v>CVC4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'CVC4'!$O$2:$O$4</c:f>
              <c:numCache>
                <c:formatCode>General</c:formatCode>
                <c:ptCount val="3"/>
                <c:pt idx="0">
                  <c:v>0.05</c:v>
                </c:pt>
                <c:pt idx="1">
                  <c:v>0.04</c:v>
                </c:pt>
                <c:pt idx="2">
                  <c:v>0.185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37-4317-BF11-CDFDEA002927}"/>
            </c:ext>
          </c:extLst>
        </c:ser>
        <c:ser>
          <c:idx val="0"/>
          <c:order val="3"/>
          <c:tx>
            <c:strRef>
              <c:f>EDARWIN!$A$2</c:f>
              <c:strCache>
                <c:ptCount val="1"/>
                <c:pt idx="0">
                  <c:v>E-Darwin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EDARWIN!$O$2:$O$5</c:f>
              <c:numCache>
                <c:formatCode>General</c:formatCode>
                <c:ptCount val="4"/>
                <c:pt idx="0">
                  <c:v>6.92</c:v>
                </c:pt>
                <c:pt idx="1">
                  <c:v>26.2</c:v>
                </c:pt>
                <c:pt idx="2">
                  <c:v>45.42</c:v>
                </c:pt>
                <c:pt idx="3">
                  <c:v>54.45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37-4317-BF11-CDFDEA00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37401163419349304"/>
              <c:y val="0.91168787455273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  <a:p>
                <a:pPr>
                  <a:defRPr/>
                </a:pPr>
                <a:endParaRPr lang="en-CA"/>
              </a:p>
            </c:rich>
          </c:tx>
          <c:layout>
            <c:manualLayout>
              <c:xMode val="edge"/>
              <c:yMode val="edge"/>
              <c:x val="1.559535526942269E-3"/>
              <c:y val="0.318305796009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9346981603396"/>
          <c:y val="1.8154311649016642E-2"/>
          <c:w val="0.66167601777365703"/>
          <c:h val="0.6751727139072945"/>
        </c:manualLayout>
      </c:layout>
      <c:scatterChart>
        <c:scatterStyle val="lineMarker"/>
        <c:varyColors val="0"/>
        <c:ser>
          <c:idx val="3"/>
          <c:order val="0"/>
          <c:tx>
            <c:strRef>
              <c:f>GEOIII!$A$2</c:f>
              <c:strCache>
                <c:ptCount val="1"/>
                <c:pt idx="0">
                  <c:v>Geo-III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GEOIII!$P$2:$P$4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4D-4825-AC77-6F29A083D372}"/>
            </c:ext>
          </c:extLst>
        </c:ser>
        <c:ser>
          <c:idx val="2"/>
          <c:order val="1"/>
          <c:tx>
            <c:strRef>
              <c:f>DARWINFM!$A$2</c:f>
              <c:strCache>
                <c:ptCount val="1"/>
                <c:pt idx="0">
                  <c:v>DarwinFM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DARWINFM!$P$2:$P$5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0.4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4D-4825-AC77-6F29A083D372}"/>
            </c:ext>
          </c:extLst>
        </c:ser>
        <c:ser>
          <c:idx val="1"/>
          <c:order val="2"/>
          <c:tx>
            <c:strRef>
              <c:f>'CVC4'!$A$2</c:f>
              <c:strCache>
                <c:ptCount val="1"/>
                <c:pt idx="0">
                  <c:v>CVC4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'CVC4'!$P$2:$P$5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4D-4825-AC77-6F29A083D372}"/>
            </c:ext>
          </c:extLst>
        </c:ser>
        <c:ser>
          <c:idx val="0"/>
          <c:order val="3"/>
          <c:tx>
            <c:strRef>
              <c:f>EDARWIN!$A$2</c:f>
              <c:strCache>
                <c:ptCount val="1"/>
                <c:pt idx="0">
                  <c:v>E-Darwin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EDARWIN!$L$2:$L$6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EDARWIN!$P$2:$P$6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0.7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4D-4825-AC77-6F29A083D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Failure Rate</a:t>
                </a:r>
              </a:p>
            </c:rich>
          </c:tx>
          <c:layout>
            <c:manualLayout>
              <c:xMode val="edge"/>
              <c:yMode val="edge"/>
              <c:x val="2.841032560892574E-2"/>
              <c:y val="0.1452831361632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033701526897944E-2"/>
          <c:y val="1.8154311649016642E-2"/>
          <c:w val="0.88982684230185771"/>
          <c:h val="0.55060813778091766"/>
        </c:manualLayout>
      </c:layout>
      <c:scatterChart>
        <c:scatterStyle val="lineMarker"/>
        <c:varyColors val="0"/>
        <c:ser>
          <c:idx val="1"/>
          <c:order val="0"/>
          <c:tx>
            <c:v>Alloy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Alloy!$L$2:$L$5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</c:numCache>
            </c:numRef>
          </c:xVal>
          <c:yVal>
            <c:numRef>
              <c:f>Alloy!$O$2:$O$5</c:f>
              <c:numCache>
                <c:formatCode>General</c:formatCode>
                <c:ptCount val="4"/>
                <c:pt idx="0">
                  <c:v>0.374</c:v>
                </c:pt>
                <c:pt idx="1">
                  <c:v>3.1740000000000004</c:v>
                </c:pt>
                <c:pt idx="2">
                  <c:v>10.076499999999999</c:v>
                </c:pt>
                <c:pt idx="3">
                  <c:v>16.702999999999999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2-4A8E-A834-8D9C740F17E3}"/>
            </c:ext>
          </c:extLst>
        </c:ser>
        <c:ser>
          <c:idx val="0"/>
          <c:order val="1"/>
          <c:tx>
            <c:v>Vampire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LocalVampire!$L$2:$L$6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LocalVampire!$O$2:$O$6</c:f>
              <c:numCache>
                <c:formatCode>General</c:formatCode>
                <c:ptCount val="5"/>
                <c:pt idx="0">
                  <c:v>4.4455</c:v>
                </c:pt>
                <c:pt idx="1">
                  <c:v>5.1280000000000001</c:v>
                </c:pt>
                <c:pt idx="2">
                  <c:v>8.3170000000000002</c:v>
                </c:pt>
                <c:pt idx="3">
                  <c:v>16.055500000000002</c:v>
                </c:pt>
                <c:pt idx="4">
                  <c:v>27.765500000000003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2-4A8E-A834-8D9C740F17E3}"/>
            </c:ext>
          </c:extLst>
        </c:ser>
        <c:ser>
          <c:idx val="2"/>
          <c:order val="2"/>
          <c:tx>
            <c:v>VIATRA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Viatra!$L$2:$L$9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180</c:v>
                </c:pt>
              </c:numCache>
            </c:numRef>
          </c:xVal>
          <c:yVal>
            <c:numRef>
              <c:f>Viatra!$O$2:$O$9</c:f>
              <c:numCache>
                <c:formatCode>General</c:formatCode>
                <c:ptCount val="8"/>
                <c:pt idx="0">
                  <c:v>2.0215000000000001</c:v>
                </c:pt>
                <c:pt idx="1">
                  <c:v>3.2494999999999998</c:v>
                </c:pt>
                <c:pt idx="2">
                  <c:v>3.7410000000000001</c:v>
                </c:pt>
                <c:pt idx="3">
                  <c:v>5.5289999999999999</c:v>
                </c:pt>
                <c:pt idx="4">
                  <c:v>5.8405000000000005</c:v>
                </c:pt>
                <c:pt idx="5">
                  <c:v>7.4815000000000005</c:v>
                </c:pt>
                <c:pt idx="6">
                  <c:v>9.6864999999999988</c:v>
                </c:pt>
                <c:pt idx="7">
                  <c:v>19.403500000000001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52-4A8E-A834-8D9C740F1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80"/>
          <c:min val="2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4535779777045231"/>
              <c:y val="0.76367452077016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Time</a:t>
                </a:r>
                <a:r>
                  <a:rPr lang="en-CA" sz="1200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2.1184193055721434E-3"/>
              <c:y val="0.3272996288494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305604247048276"/>
          <c:y val="0.88308589955379357"/>
          <c:w val="0.31929044790784045"/>
          <c:h val="8.2617348010366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406501594852033E-2"/>
          <c:y val="5.9142273817154527E-2"/>
          <c:w val="0.87945404223390367"/>
          <c:h val="0.41589366766710528"/>
        </c:manualLayout>
      </c:layout>
      <c:scatterChart>
        <c:scatterStyle val="lineMarker"/>
        <c:varyColors val="0"/>
        <c:ser>
          <c:idx val="2"/>
          <c:order val="0"/>
          <c:tx>
            <c:v>Viatra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Viatra!$L$2:$L$9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180</c:v>
                </c:pt>
              </c:numCache>
            </c:numRef>
          </c:xVal>
          <c:yVal>
            <c:numRef>
              <c:f>Viatra!$P$2:$P$9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52-4A8E-A834-8D9C740F17E3}"/>
            </c:ext>
          </c:extLst>
        </c:ser>
        <c:ser>
          <c:idx val="0"/>
          <c:order val="1"/>
          <c:tx>
            <c:v>Vampire-Local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LocalVampire!$L$2:$L$7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LocalVampire!$P$2:$P$7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2-4A8E-A834-8D9C740F17E3}"/>
            </c:ext>
          </c:extLst>
        </c:ser>
        <c:ser>
          <c:idx val="1"/>
          <c:order val="2"/>
          <c:tx>
            <c:v>Alloy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Alloy!$L$2:$L$6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Alloy!$P$2:$P$6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2-4A8E-A834-8D9C740F1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80"/>
          <c:min val="2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2996998694279548"/>
              <c:y val="0.71224699498795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aseline="0"/>
                  <a:t>Failure Rate</a:t>
                </a:r>
              </a:p>
            </c:rich>
          </c:tx>
          <c:layout>
            <c:manualLayout>
              <c:xMode val="edge"/>
              <c:yMode val="edge"/>
              <c:x val="3.8390250330241635E-3"/>
              <c:y val="7.1114922305838134E-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9317008450864E-2"/>
          <c:y val="1.8154311649016642E-2"/>
          <c:w val="0.88310749617836237"/>
          <c:h val="0.35376877320457917"/>
        </c:manualLayout>
      </c:layout>
      <c:scatterChart>
        <c:scatterStyle val="lineMarker"/>
        <c:varyColors val="0"/>
        <c:ser>
          <c:idx val="6"/>
          <c:order val="0"/>
          <c:tx>
            <c:strRef>
              <c:f>IProver!$A$2</c:f>
              <c:strCache>
                <c:ptCount val="1"/>
                <c:pt idx="0">
                  <c:v>iProver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IProver!$L$2:$L$17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IProver!$O$2:$O$17</c:f>
              <c:numCache>
                <c:formatCode>General</c:formatCode>
                <c:ptCount val="16"/>
                <c:pt idx="0">
                  <c:v>1.07</c:v>
                </c:pt>
                <c:pt idx="1">
                  <c:v>2.0599999999999996</c:v>
                </c:pt>
                <c:pt idx="2">
                  <c:v>2.6850000000000001</c:v>
                </c:pt>
                <c:pt idx="3">
                  <c:v>3.5750000000000002</c:v>
                </c:pt>
                <c:pt idx="4">
                  <c:v>8.5850000000000009</c:v>
                </c:pt>
                <c:pt idx="5">
                  <c:v>20.700000000000003</c:v>
                </c:pt>
                <c:pt idx="6">
                  <c:v>42.870000000000005</c:v>
                </c:pt>
                <c:pt idx="7">
                  <c:v>76.919999999999987</c:v>
                </c:pt>
                <c:pt idx="8">
                  <c:v>127.405</c:v>
                </c:pt>
                <c:pt idx="9">
                  <c:v>151.11000000000001</c:v>
                </c:pt>
                <c:pt idx="10">
                  <c:v>157.04</c:v>
                </c:pt>
                <c:pt idx="11">
                  <c:v>155.505</c:v>
                </c:pt>
                <c:pt idx="12">
                  <c:v>175.16000000000003</c:v>
                </c:pt>
                <c:pt idx="13">
                  <c:v>198.76999999999998</c:v>
                </c:pt>
                <c:pt idx="14">
                  <c:v>162.82999999999998</c:v>
                </c:pt>
                <c:pt idx="15">
                  <c:v>169.89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2-4680-86D1-8BE45CE7DABA}"/>
            </c:ext>
          </c:extLst>
        </c:ser>
        <c:ser>
          <c:idx val="5"/>
          <c:order val="1"/>
          <c:tx>
            <c:strRef>
              <c:f>Paradox!$A$2</c:f>
              <c:strCache>
                <c:ptCount val="1"/>
                <c:pt idx="0">
                  <c:v>Paradox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IProver!$L$2:$L$14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</c:numCache>
            </c:numRef>
          </c:xVal>
          <c:yVal>
            <c:numRef>
              <c:f>Paradox!$O$2:$O$14</c:f>
              <c:numCache>
                <c:formatCode>General</c:formatCode>
                <c:ptCount val="13"/>
                <c:pt idx="0">
                  <c:v>0.1</c:v>
                </c:pt>
                <c:pt idx="1">
                  <c:v>0.16</c:v>
                </c:pt>
                <c:pt idx="2">
                  <c:v>0.3</c:v>
                </c:pt>
                <c:pt idx="3">
                  <c:v>0.46</c:v>
                </c:pt>
                <c:pt idx="4">
                  <c:v>1.085</c:v>
                </c:pt>
                <c:pt idx="5">
                  <c:v>1.9649999999999999</c:v>
                </c:pt>
                <c:pt idx="6">
                  <c:v>3.1399999999999997</c:v>
                </c:pt>
                <c:pt idx="7">
                  <c:v>4.8650000000000002</c:v>
                </c:pt>
                <c:pt idx="8">
                  <c:v>7.1</c:v>
                </c:pt>
                <c:pt idx="9">
                  <c:v>9.74</c:v>
                </c:pt>
                <c:pt idx="10">
                  <c:v>13.4</c:v>
                </c:pt>
                <c:pt idx="11">
                  <c:v>18.170000000000002</c:v>
                </c:pt>
                <c:pt idx="12">
                  <c:v>23.454999999999998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2-4680-86D1-8BE45CE7DABA}"/>
            </c:ext>
          </c:extLst>
        </c:ser>
        <c:ser>
          <c:idx val="4"/>
          <c:order val="2"/>
          <c:tx>
            <c:strRef>
              <c:f>Vampire!$A$2</c:f>
              <c:strCache>
                <c:ptCount val="1"/>
                <c:pt idx="0">
                  <c:v>Vampire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IProver!$L$3:$L$10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Vampire!$O$3:$O$10</c:f>
              <c:numCache>
                <c:formatCode>General</c:formatCode>
                <c:ptCount val="8"/>
                <c:pt idx="0">
                  <c:v>4.4350000000000005</c:v>
                </c:pt>
                <c:pt idx="1">
                  <c:v>4.9350000000000005</c:v>
                </c:pt>
                <c:pt idx="2">
                  <c:v>5.88</c:v>
                </c:pt>
                <c:pt idx="3">
                  <c:v>11.504999999999999</c:v>
                </c:pt>
                <c:pt idx="4">
                  <c:v>26.005000000000003</c:v>
                </c:pt>
                <c:pt idx="5">
                  <c:v>147.22</c:v>
                </c:pt>
                <c:pt idx="6">
                  <c:v>154.67000000000002</c:v>
                </c:pt>
                <c:pt idx="7">
                  <c:v>172.37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2-4680-86D1-8BE45CE7DABA}"/>
            </c:ext>
          </c:extLst>
        </c:ser>
        <c:ser>
          <c:idx val="7"/>
          <c:order val="3"/>
          <c:tx>
            <c:strRef>
              <c:f>'Z3'!$A$2</c:f>
              <c:strCache>
                <c:ptCount val="1"/>
                <c:pt idx="0">
                  <c:v>Z3</c:v>
                </c:pt>
              </c:strCache>
            </c:strRef>
          </c:tx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'Z3'!$L$2:$L$17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</c:numCache>
            </c:numRef>
          </c:xVal>
          <c:yVal>
            <c:numRef>
              <c:f>'Z3'!$O$2:$O$17</c:f>
              <c:numCache>
                <c:formatCode>General</c:formatCode>
                <c:ptCount val="16"/>
                <c:pt idx="0">
                  <c:v>0</c:v>
                </c:pt>
                <c:pt idx="1">
                  <c:v>0.85499999999999998</c:v>
                </c:pt>
                <c:pt idx="2">
                  <c:v>1.5449999999999999</c:v>
                </c:pt>
                <c:pt idx="3">
                  <c:v>2.355</c:v>
                </c:pt>
                <c:pt idx="4">
                  <c:v>6.08</c:v>
                </c:pt>
                <c:pt idx="5">
                  <c:v>11.995000000000001</c:v>
                </c:pt>
                <c:pt idx="6">
                  <c:v>21.594999999999999</c:v>
                </c:pt>
                <c:pt idx="7">
                  <c:v>35.94</c:v>
                </c:pt>
                <c:pt idx="8">
                  <c:v>55.31</c:v>
                </c:pt>
                <c:pt idx="9">
                  <c:v>77.33</c:v>
                </c:pt>
                <c:pt idx="10">
                  <c:v>104.63</c:v>
                </c:pt>
                <c:pt idx="11">
                  <c:v>131.95500000000001</c:v>
                </c:pt>
                <c:pt idx="12">
                  <c:v>177.60499999999999</c:v>
                </c:pt>
                <c:pt idx="13">
                  <c:v>199.59</c:v>
                </c:pt>
                <c:pt idx="14">
                  <c:v>254.68</c:v>
                </c:pt>
                <c:pt idx="15">
                  <c:v>281.65999999999997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2-4680-86D1-8BE45CE7D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150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43846062582571416"/>
              <c:y val="0.54934235995691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</c:rich>
          </c:tx>
          <c:layout>
            <c:manualLayout>
              <c:xMode val="edge"/>
              <c:yMode val="edge"/>
              <c:x val="2.1184193055721434E-3"/>
              <c:y val="0.3272996288494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4879774638436858E-3"/>
          <c:y val="0.83889641859237896"/>
          <c:w val="0.99751202253615634"/>
          <c:h val="0.16110358140762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969753273217196"/>
          <c:y val="3.1901008319735406E-2"/>
          <c:w val="0.65104669621177458"/>
          <c:h val="0.27559355593277279"/>
        </c:manualLayout>
      </c:layout>
      <c:scatterChart>
        <c:scatterStyle val="lineMarker"/>
        <c:varyColors val="0"/>
        <c:ser>
          <c:idx val="1"/>
          <c:order val="0"/>
          <c:tx>
            <c:strRef>
              <c:f>'CVC4'!$A$2</c:f>
              <c:strCache>
                <c:ptCount val="1"/>
                <c:pt idx="0">
                  <c:v>CVC4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'CVC4'!$O$2:$O$4</c:f>
              <c:numCache>
                <c:formatCode>General</c:formatCode>
                <c:ptCount val="3"/>
                <c:pt idx="0">
                  <c:v>0.05</c:v>
                </c:pt>
                <c:pt idx="1">
                  <c:v>0.04</c:v>
                </c:pt>
                <c:pt idx="2">
                  <c:v>0.185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37-4317-BF11-CDFDEA002927}"/>
            </c:ext>
          </c:extLst>
        </c:ser>
        <c:ser>
          <c:idx val="2"/>
          <c:order val="1"/>
          <c:tx>
            <c:strRef>
              <c:f>DARWINFM!$A$2</c:f>
              <c:strCache>
                <c:ptCount val="1"/>
                <c:pt idx="0">
                  <c:v>DarwinFM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DARWINFM!$O$2:$O$4</c:f>
              <c:numCache>
                <c:formatCode>General</c:formatCode>
                <c:ptCount val="3"/>
                <c:pt idx="0">
                  <c:v>2.9249999999999998</c:v>
                </c:pt>
                <c:pt idx="1">
                  <c:v>4.1150000000000002</c:v>
                </c:pt>
                <c:pt idx="2">
                  <c:v>11.315000000000001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37-4317-BF11-CDFDEA002927}"/>
            </c:ext>
          </c:extLst>
        </c:ser>
        <c:ser>
          <c:idx val="0"/>
          <c:order val="2"/>
          <c:tx>
            <c:strRef>
              <c:f>EDARWIN!$A$2</c:f>
              <c:strCache>
                <c:ptCount val="1"/>
                <c:pt idx="0">
                  <c:v>E-Darwin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EDARWIN!$O$2:$O$5</c:f>
              <c:numCache>
                <c:formatCode>General</c:formatCode>
                <c:ptCount val="4"/>
                <c:pt idx="0">
                  <c:v>6.92</c:v>
                </c:pt>
                <c:pt idx="1">
                  <c:v>26.2</c:v>
                </c:pt>
                <c:pt idx="2">
                  <c:v>45.42</c:v>
                </c:pt>
                <c:pt idx="3">
                  <c:v>54.45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37-4317-BF11-CDFDEA002927}"/>
            </c:ext>
          </c:extLst>
        </c:ser>
        <c:ser>
          <c:idx val="3"/>
          <c:order val="3"/>
          <c:tx>
            <c:strRef>
              <c:f>GEOIII!$A$2</c:f>
              <c:strCache>
                <c:ptCount val="1"/>
                <c:pt idx="0">
                  <c:v>Geo-III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IProver!$L$2:$L$18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</c:numCache>
            </c:numRef>
          </c:xVal>
          <c:yVal>
            <c:numRef>
              <c:f>GEOIII!$O$2:$O$3</c:f>
              <c:numCache>
                <c:formatCode>General</c:formatCode>
                <c:ptCount val="2"/>
                <c:pt idx="0">
                  <c:v>1.9249999999999998</c:v>
                </c:pt>
                <c:pt idx="1">
                  <c:v>19.09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37-4317-BF11-CDFDEA00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64136"/>
        <c:axId val="608361512"/>
      </c:scatterChart>
      <c:valAx>
        <c:axId val="608364136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Size (# nodes)</a:t>
                </a:r>
              </a:p>
            </c:rich>
          </c:tx>
          <c:layout>
            <c:manualLayout>
              <c:xMode val="edge"/>
              <c:yMode val="edge"/>
              <c:x val="0.37401167170376709"/>
              <c:y val="0.5654488639750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1512"/>
        <c:crosses val="autoZero"/>
        <c:crossBetween val="midCat"/>
      </c:valAx>
      <c:valAx>
        <c:axId val="6083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(s)</a:t>
                </a:r>
              </a:p>
              <a:p>
                <a:pPr>
                  <a:defRPr/>
                </a:pPr>
                <a:endParaRPr lang="en-CA"/>
              </a:p>
            </c:rich>
          </c:tx>
          <c:layout>
            <c:manualLayout>
              <c:xMode val="edge"/>
              <c:yMode val="edge"/>
              <c:x val="1.559535526942269E-3"/>
              <c:y val="0.318305796009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4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411163410652545"/>
          <c:w val="1"/>
          <c:h val="0.16588836589347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12</xdr:row>
      <xdr:rowOff>22000</xdr:rowOff>
    </xdr:from>
    <xdr:to>
      <xdr:col>12</xdr:col>
      <xdr:colOff>284920</xdr:colOff>
      <xdr:row>18</xdr:row>
      <xdr:rowOff>118024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9E169-556C-487A-9931-66F218F21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361949</xdr:colOff>
      <xdr:row>0</xdr:row>
      <xdr:rowOff>94888</xdr:rowOff>
    </xdr:from>
    <xdr:to>
      <xdr:col>12</xdr:col>
      <xdr:colOff>283348</xdr:colOff>
      <xdr:row>12</xdr:row>
      <xdr:rowOff>2068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37271A4-B828-456B-807D-ED31853F8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178076</xdr:colOff>
      <xdr:row>0</xdr:row>
      <xdr:rowOff>83652</xdr:rowOff>
    </xdr:from>
    <xdr:to>
      <xdr:col>3</xdr:col>
      <xdr:colOff>285750</xdr:colOff>
      <xdr:row>11</xdr:row>
      <xdr:rowOff>174760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3ABE7C2-5FC8-4916-AD2F-B86693DE6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12</xdr:row>
      <xdr:rowOff>18688</xdr:rowOff>
    </xdr:from>
    <xdr:to>
      <xdr:col>3</xdr:col>
      <xdr:colOff>284923</xdr:colOff>
      <xdr:row>18</xdr:row>
      <xdr:rowOff>114297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6CFBCC-4D96-49A7-8FFA-7D7575EA2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26</xdr:row>
      <xdr:rowOff>21869</xdr:rowOff>
    </xdr:from>
    <xdr:to>
      <xdr:col>12</xdr:col>
      <xdr:colOff>273823</xdr:colOff>
      <xdr:row>39</xdr:row>
      <xdr:rowOff>137443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FF54BE9B-7FC1-446E-A1A0-7EB00CE32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177249</xdr:colOff>
      <xdr:row>40</xdr:row>
      <xdr:rowOff>46333</xdr:rowOff>
    </xdr:from>
    <xdr:to>
      <xdr:col>12</xdr:col>
      <xdr:colOff>260572</xdr:colOff>
      <xdr:row>47</xdr:row>
      <xdr:rowOff>79464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CFFFFE1-C0BE-41EC-91D9-7454B98B9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207848</xdr:colOff>
      <xdr:row>17</xdr:row>
      <xdr:rowOff>179128</xdr:rowOff>
    </xdr:from>
    <xdr:to>
      <xdr:col>12</xdr:col>
      <xdr:colOff>345939</xdr:colOff>
      <xdr:row>24</xdr:row>
      <xdr:rowOff>189806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DD2CC175-166F-41C4-9A71-15135E115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246590</xdr:colOff>
      <xdr:row>18</xdr:row>
      <xdr:rowOff>27331</xdr:rowOff>
    </xdr:from>
    <xdr:to>
      <xdr:col>6</xdr:col>
      <xdr:colOff>184005</xdr:colOff>
      <xdr:row>24</xdr:row>
      <xdr:rowOff>190139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EFA33B4C-7E57-4F72-B5F4-A82E9F92B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P2" sqref="P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7</v>
      </c>
      <c r="B2">
        <v>5</v>
      </c>
      <c r="C2">
        <v>8.9999999999999993E-3</v>
      </c>
      <c r="D2" t="s">
        <v>8</v>
      </c>
      <c r="E2">
        <v>0.04</v>
      </c>
      <c r="F2" t="s">
        <v>9</v>
      </c>
      <c r="G2">
        <v>0.04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0.05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0.05</v>
      </c>
      <c r="P2">
        <f>N2/M2</f>
        <v>0</v>
      </c>
    </row>
    <row r="3" spans="1:16" x14ac:dyDescent="0.25">
      <c r="A3" t="s">
        <v>7</v>
      </c>
      <c r="B3">
        <v>5</v>
      </c>
      <c r="C3">
        <v>0.01</v>
      </c>
      <c r="D3" t="s">
        <v>8</v>
      </c>
      <c r="E3">
        <v>0.04</v>
      </c>
      <c r="F3" t="s">
        <v>9</v>
      </c>
      <c r="G3">
        <v>0.04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0.04</v>
      </c>
      <c r="P3">
        <f t="shared" ref="P3:P5" si="2">N3/M3</f>
        <v>0</v>
      </c>
    </row>
    <row r="4" spans="1:16" x14ac:dyDescent="0.25">
      <c r="A4" t="s">
        <v>7</v>
      </c>
      <c r="B4">
        <v>5</v>
      </c>
      <c r="C4">
        <v>6.0000000000000001E-3</v>
      </c>
      <c r="D4" t="s">
        <v>8</v>
      </c>
      <c r="E4">
        <v>0.04</v>
      </c>
      <c r="F4" t="s">
        <v>9</v>
      </c>
      <c r="G4">
        <v>0.04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0.185</v>
      </c>
      <c r="P4">
        <f t="shared" si="2"/>
        <v>0</v>
      </c>
    </row>
    <row r="5" spans="1:16" x14ac:dyDescent="0.25">
      <c r="A5" t="s">
        <v>7</v>
      </c>
      <c r="B5">
        <v>5</v>
      </c>
      <c r="C5">
        <v>8.4000000000000005E-2</v>
      </c>
      <c r="D5" t="s">
        <v>8</v>
      </c>
      <c r="E5">
        <v>0.05</v>
      </c>
      <c r="F5" t="s">
        <v>9</v>
      </c>
      <c r="G5">
        <v>0.05</v>
      </c>
      <c r="L5">
        <f t="shared" ref="L5:O5" si="4">H32</f>
        <v>20</v>
      </c>
      <c r="M5">
        <f t="shared" si="4"/>
        <v>10</v>
      </c>
      <c r="N5">
        <f t="shared" si="4"/>
        <v>10</v>
      </c>
      <c r="O5" t="e">
        <f t="shared" si="4"/>
        <v>#NUM!</v>
      </c>
      <c r="P5">
        <f t="shared" si="2"/>
        <v>1</v>
      </c>
    </row>
    <row r="6" spans="1:16" x14ac:dyDescent="0.25">
      <c r="A6" t="s">
        <v>7</v>
      </c>
      <c r="B6">
        <v>5</v>
      </c>
      <c r="C6">
        <v>1.0999999999999999E-2</v>
      </c>
      <c r="D6" t="s">
        <v>8</v>
      </c>
      <c r="E6">
        <v>0.05</v>
      </c>
      <c r="F6" t="s">
        <v>9</v>
      </c>
      <c r="G6">
        <v>0.05</v>
      </c>
    </row>
    <row r="7" spans="1:16" x14ac:dyDescent="0.25">
      <c r="A7" t="s">
        <v>7</v>
      </c>
      <c r="B7">
        <v>5</v>
      </c>
      <c r="C7">
        <v>0.01</v>
      </c>
      <c r="D7" t="s">
        <v>8</v>
      </c>
      <c r="E7">
        <v>0.05</v>
      </c>
      <c r="F7" t="s">
        <v>9</v>
      </c>
      <c r="G7">
        <v>0.05</v>
      </c>
    </row>
    <row r="8" spans="1:16" x14ac:dyDescent="0.25">
      <c r="A8" t="s">
        <v>7</v>
      </c>
      <c r="B8">
        <v>5</v>
      </c>
      <c r="C8">
        <v>8.9999999999999993E-3</v>
      </c>
      <c r="D8" t="s">
        <v>8</v>
      </c>
      <c r="E8">
        <v>0.05</v>
      </c>
      <c r="F8" t="s">
        <v>9</v>
      </c>
      <c r="G8">
        <v>0.05</v>
      </c>
    </row>
    <row r="9" spans="1:16" x14ac:dyDescent="0.25">
      <c r="A9" t="s">
        <v>7</v>
      </c>
      <c r="B9">
        <v>5</v>
      </c>
      <c r="C9">
        <v>7.0000000000000001E-3</v>
      </c>
      <c r="D9" t="s">
        <v>8</v>
      </c>
      <c r="E9">
        <v>0.05</v>
      </c>
      <c r="F9" t="s">
        <v>9</v>
      </c>
      <c r="G9">
        <v>0.05</v>
      </c>
    </row>
    <row r="10" spans="1:16" x14ac:dyDescent="0.25">
      <c r="A10" t="s">
        <v>7</v>
      </c>
      <c r="B10">
        <v>5</v>
      </c>
      <c r="C10">
        <v>4.0000000000000001E-3</v>
      </c>
      <c r="D10" t="s">
        <v>8</v>
      </c>
      <c r="E10">
        <v>0.05</v>
      </c>
      <c r="F10" t="s">
        <v>9</v>
      </c>
      <c r="G10">
        <v>0.05</v>
      </c>
    </row>
    <row r="11" spans="1:16" x14ac:dyDescent="0.25">
      <c r="A11" t="s">
        <v>7</v>
      </c>
      <c r="B11">
        <v>5</v>
      </c>
      <c r="C11">
        <v>7.0000000000000001E-3</v>
      </c>
      <c r="D11" t="s">
        <v>8</v>
      </c>
      <c r="E11">
        <v>0.06</v>
      </c>
      <c r="F11" t="s">
        <v>9</v>
      </c>
      <c r="G11">
        <v>0.06</v>
      </c>
    </row>
    <row r="12" spans="1:16" x14ac:dyDescent="0.25">
      <c r="A12" t="s">
        <v>7</v>
      </c>
      <c r="B12">
        <v>10</v>
      </c>
      <c r="C12">
        <v>6.0000000000000001E-3</v>
      </c>
      <c r="D12" t="s">
        <v>8</v>
      </c>
      <c r="E12">
        <v>0.04</v>
      </c>
      <c r="F12" t="s">
        <v>9</v>
      </c>
      <c r="G12">
        <v>0.04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MEDIAN(IF(G12:G21&lt;&gt;0, G12:G21))</f>
        <v>0.04</v>
      </c>
    </row>
    <row r="13" spans="1:16" x14ac:dyDescent="0.25">
      <c r="A13" t="s">
        <v>7</v>
      </c>
      <c r="B13">
        <v>10</v>
      </c>
      <c r="C13">
        <v>5.0000000000000001E-3</v>
      </c>
      <c r="D13" t="s">
        <v>8</v>
      </c>
      <c r="E13">
        <v>0.04</v>
      </c>
      <c r="F13" t="s">
        <v>9</v>
      </c>
      <c r="G13">
        <v>0.04</v>
      </c>
    </row>
    <row r="14" spans="1:16" x14ac:dyDescent="0.25">
      <c r="A14" t="s">
        <v>7</v>
      </c>
      <c r="B14">
        <v>10</v>
      </c>
      <c r="C14">
        <v>5.0000000000000001E-3</v>
      </c>
      <c r="D14" t="s">
        <v>8</v>
      </c>
      <c r="E14">
        <v>0.04</v>
      </c>
      <c r="F14" t="s">
        <v>9</v>
      </c>
      <c r="G14">
        <v>0.04</v>
      </c>
    </row>
    <row r="15" spans="1:16" x14ac:dyDescent="0.25">
      <c r="A15" t="s">
        <v>7</v>
      </c>
      <c r="B15">
        <v>10</v>
      </c>
      <c r="C15">
        <v>5.0000000000000001E-3</v>
      </c>
      <c r="D15" t="s">
        <v>8</v>
      </c>
      <c r="E15">
        <v>0.04</v>
      </c>
      <c r="F15" t="s">
        <v>9</v>
      </c>
      <c r="G15">
        <v>0.04</v>
      </c>
    </row>
    <row r="16" spans="1:16" x14ac:dyDescent="0.25">
      <c r="A16" t="s">
        <v>7</v>
      </c>
      <c r="B16">
        <v>10</v>
      </c>
      <c r="C16">
        <v>3.0000000000000001E-3</v>
      </c>
      <c r="D16" t="s">
        <v>8</v>
      </c>
      <c r="E16">
        <v>0.04</v>
      </c>
      <c r="F16" t="s">
        <v>9</v>
      </c>
      <c r="G16">
        <v>0.04</v>
      </c>
    </row>
    <row r="17" spans="1:11" x14ac:dyDescent="0.25">
      <c r="A17" t="s">
        <v>7</v>
      </c>
      <c r="B17">
        <v>10</v>
      </c>
      <c r="C17">
        <v>3.0000000000000001E-3</v>
      </c>
      <c r="D17" t="s">
        <v>8</v>
      </c>
      <c r="E17">
        <v>0.04</v>
      </c>
      <c r="F17" t="s">
        <v>9</v>
      </c>
      <c r="G17">
        <v>0.04</v>
      </c>
    </row>
    <row r="18" spans="1:11" x14ac:dyDescent="0.25">
      <c r="A18" t="s">
        <v>7</v>
      </c>
      <c r="B18">
        <v>10</v>
      </c>
      <c r="C18">
        <v>6.0000000000000001E-3</v>
      </c>
      <c r="D18" t="s">
        <v>8</v>
      </c>
      <c r="E18">
        <v>0.05</v>
      </c>
      <c r="F18" t="s">
        <v>9</v>
      </c>
      <c r="G18">
        <v>0.05</v>
      </c>
    </row>
    <row r="19" spans="1:11" x14ac:dyDescent="0.25">
      <c r="A19" t="s">
        <v>7</v>
      </c>
      <c r="B19">
        <v>10</v>
      </c>
      <c r="C19">
        <v>2E-3</v>
      </c>
      <c r="D19" t="s">
        <v>8</v>
      </c>
      <c r="E19">
        <v>0.05</v>
      </c>
      <c r="F19" t="s">
        <v>9</v>
      </c>
      <c r="G19">
        <v>0.05</v>
      </c>
    </row>
    <row r="20" spans="1:11" x14ac:dyDescent="0.25">
      <c r="A20" t="s">
        <v>7</v>
      </c>
      <c r="B20">
        <v>10</v>
      </c>
      <c r="C20">
        <v>3.0000000000000001E-3</v>
      </c>
      <c r="D20" t="s">
        <v>8</v>
      </c>
      <c r="E20">
        <v>0.33</v>
      </c>
      <c r="F20" t="s">
        <v>9</v>
      </c>
      <c r="G20">
        <v>0.33</v>
      </c>
    </row>
    <row r="21" spans="1:11" x14ac:dyDescent="0.25">
      <c r="A21" t="s">
        <v>7</v>
      </c>
      <c r="B21">
        <v>10</v>
      </c>
      <c r="C21">
        <v>3.0000000000000001E-3</v>
      </c>
      <c r="D21" t="s">
        <v>8</v>
      </c>
      <c r="E21">
        <v>0.41</v>
      </c>
      <c r="F21" t="s">
        <v>9</v>
      </c>
      <c r="G21">
        <v>0.41</v>
      </c>
    </row>
    <row r="22" spans="1:11" x14ac:dyDescent="0.25">
      <c r="A22" t="s">
        <v>7</v>
      </c>
      <c r="B22">
        <v>15</v>
      </c>
      <c r="C22">
        <v>3.0000000000000001E-3</v>
      </c>
      <c r="D22" t="s">
        <v>8</v>
      </c>
      <c r="E22">
        <v>0.04</v>
      </c>
      <c r="F22" t="s">
        <v>9</v>
      </c>
      <c r="G22">
        <v>0.04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MEDIAN(IF(G22:G31&lt;&gt;0, G22:G31))</f>
        <v>0.185</v>
      </c>
    </row>
    <row r="23" spans="1:11" x14ac:dyDescent="0.25">
      <c r="A23" t="s">
        <v>7</v>
      </c>
      <c r="B23">
        <v>15</v>
      </c>
      <c r="C23">
        <v>2E-3</v>
      </c>
      <c r="D23" t="s">
        <v>8</v>
      </c>
      <c r="E23">
        <v>0.04</v>
      </c>
      <c r="F23" t="s">
        <v>9</v>
      </c>
      <c r="G23">
        <v>0.04</v>
      </c>
    </row>
    <row r="24" spans="1:11" x14ac:dyDescent="0.25">
      <c r="A24" t="s">
        <v>7</v>
      </c>
      <c r="B24">
        <v>15</v>
      </c>
      <c r="C24">
        <v>3.0000000000000001E-3</v>
      </c>
      <c r="D24" t="s">
        <v>8</v>
      </c>
      <c r="E24">
        <v>0.04</v>
      </c>
      <c r="F24" t="s">
        <v>9</v>
      </c>
      <c r="G24">
        <v>0.04</v>
      </c>
    </row>
    <row r="25" spans="1:11" x14ac:dyDescent="0.25">
      <c r="A25" t="s">
        <v>7</v>
      </c>
      <c r="B25">
        <v>15</v>
      </c>
      <c r="C25">
        <v>2E-3</v>
      </c>
      <c r="D25" t="s">
        <v>8</v>
      </c>
      <c r="E25">
        <v>0.05</v>
      </c>
      <c r="F25" t="s">
        <v>9</v>
      </c>
      <c r="G25">
        <v>0.05</v>
      </c>
    </row>
    <row r="26" spans="1:11" x14ac:dyDescent="0.25">
      <c r="A26" t="s">
        <v>7</v>
      </c>
      <c r="B26">
        <v>15</v>
      </c>
      <c r="C26">
        <v>3.0000000000000001E-3</v>
      </c>
      <c r="D26" t="s">
        <v>8</v>
      </c>
      <c r="E26">
        <v>0.05</v>
      </c>
      <c r="F26" t="s">
        <v>9</v>
      </c>
      <c r="G26">
        <v>0.05</v>
      </c>
    </row>
    <row r="27" spans="1:11" x14ac:dyDescent="0.25">
      <c r="A27" t="s">
        <v>7</v>
      </c>
      <c r="B27">
        <v>15</v>
      </c>
      <c r="C27">
        <v>2E-3</v>
      </c>
      <c r="D27" t="s">
        <v>8</v>
      </c>
      <c r="E27">
        <v>0.32</v>
      </c>
      <c r="F27" t="s">
        <v>9</v>
      </c>
      <c r="G27">
        <v>0.32</v>
      </c>
    </row>
    <row r="28" spans="1:11" x14ac:dyDescent="0.25">
      <c r="A28" t="s">
        <v>7</v>
      </c>
      <c r="B28">
        <v>15</v>
      </c>
      <c r="C28">
        <v>2E-3</v>
      </c>
      <c r="D28" t="s">
        <v>8</v>
      </c>
      <c r="E28">
        <v>0.41</v>
      </c>
      <c r="F28" t="s">
        <v>9</v>
      </c>
      <c r="G28">
        <v>0.41</v>
      </c>
    </row>
    <row r="29" spans="1:11" x14ac:dyDescent="0.25">
      <c r="A29" t="s">
        <v>7</v>
      </c>
      <c r="B29">
        <v>15</v>
      </c>
      <c r="C29">
        <v>7.0000000000000001E-3</v>
      </c>
      <c r="D29" t="s">
        <v>8</v>
      </c>
      <c r="E29">
        <v>1.02</v>
      </c>
      <c r="F29" t="s">
        <v>9</v>
      </c>
      <c r="G29">
        <v>1.02</v>
      </c>
    </row>
    <row r="30" spans="1:11" x14ac:dyDescent="0.25">
      <c r="A30" t="s">
        <v>7</v>
      </c>
      <c r="B30">
        <v>15</v>
      </c>
      <c r="C30">
        <v>3.0000000000000001E-3</v>
      </c>
      <c r="D30" t="s">
        <v>8</v>
      </c>
      <c r="E30">
        <v>1.25</v>
      </c>
      <c r="F30" t="s">
        <v>9</v>
      </c>
      <c r="G30">
        <v>1.25</v>
      </c>
    </row>
    <row r="31" spans="1:11" x14ac:dyDescent="0.25">
      <c r="A31" t="s">
        <v>7</v>
      </c>
      <c r="B31">
        <v>15</v>
      </c>
      <c r="C31">
        <v>4.0000000000000001E-3</v>
      </c>
      <c r="D31" t="s">
        <v>8</v>
      </c>
      <c r="E31">
        <v>1.26</v>
      </c>
      <c r="F31" t="s">
        <v>9</v>
      </c>
      <c r="G31">
        <v>1.26</v>
      </c>
    </row>
    <row r="32" spans="1:11" x14ac:dyDescent="0.25">
      <c r="A32" t="s">
        <v>7</v>
      </c>
      <c r="B32">
        <v>20</v>
      </c>
      <c r="C32">
        <v>3.0000000000000001E-3</v>
      </c>
      <c r="D32" t="s">
        <v>10</v>
      </c>
      <c r="E32">
        <v>60.09</v>
      </c>
      <c r="F32" t="s">
        <v>11</v>
      </c>
      <c r="G32">
        <v>0</v>
      </c>
      <c r="H32">
        <f>B32</f>
        <v>20</v>
      </c>
      <c r="I32">
        <f>COUNT(B32:B41)</f>
        <v>10</v>
      </c>
      <c r="J32">
        <f t="array" ref="J32">SUM(IF(ISNUMBER( SEARCH("model",F32:F41)), 0, 1))</f>
        <v>10</v>
      </c>
      <c r="K32" t="e">
        <f t="array" ref="K32">MEDIAN(IF(G32:G41&lt;&gt;0, G32:G41))</f>
        <v>#NUM!</v>
      </c>
    </row>
    <row r="33" spans="1:7" x14ac:dyDescent="0.25">
      <c r="A33" t="s">
        <v>7</v>
      </c>
      <c r="B33">
        <v>20</v>
      </c>
      <c r="C33">
        <v>3.0000000000000001E-3</v>
      </c>
      <c r="D33" t="s">
        <v>10</v>
      </c>
      <c r="E33">
        <v>60.07</v>
      </c>
      <c r="F33" t="s">
        <v>11</v>
      </c>
      <c r="G33">
        <v>0</v>
      </c>
    </row>
    <row r="34" spans="1:7" x14ac:dyDescent="0.25">
      <c r="A34" t="s">
        <v>7</v>
      </c>
      <c r="B34">
        <v>20</v>
      </c>
      <c r="C34">
        <v>4.0000000000000001E-3</v>
      </c>
      <c r="D34" t="s">
        <v>10</v>
      </c>
      <c r="E34">
        <v>60.04</v>
      </c>
      <c r="F34" t="s">
        <v>11</v>
      </c>
      <c r="G34">
        <v>0</v>
      </c>
    </row>
    <row r="35" spans="1:7" x14ac:dyDescent="0.25">
      <c r="A35" t="s">
        <v>7</v>
      </c>
      <c r="B35">
        <v>20</v>
      </c>
      <c r="C35">
        <v>4.0000000000000001E-3</v>
      </c>
      <c r="D35" t="s">
        <v>10</v>
      </c>
      <c r="E35">
        <v>60.12</v>
      </c>
      <c r="F35" t="s">
        <v>11</v>
      </c>
      <c r="G35">
        <v>0</v>
      </c>
    </row>
    <row r="36" spans="1:7" x14ac:dyDescent="0.25">
      <c r="A36" t="s">
        <v>7</v>
      </c>
      <c r="B36">
        <v>20</v>
      </c>
      <c r="C36">
        <v>4.0000000000000001E-3</v>
      </c>
      <c r="D36" t="s">
        <v>10</v>
      </c>
      <c r="E36">
        <v>60.05</v>
      </c>
      <c r="F36" t="s">
        <v>11</v>
      </c>
      <c r="G36">
        <v>0</v>
      </c>
    </row>
    <row r="37" spans="1:7" x14ac:dyDescent="0.25">
      <c r="A37" t="s">
        <v>7</v>
      </c>
      <c r="B37">
        <v>20</v>
      </c>
      <c r="C37">
        <v>3.0000000000000001E-3</v>
      </c>
      <c r="D37" t="s">
        <v>10</v>
      </c>
      <c r="E37">
        <v>60.07</v>
      </c>
      <c r="F37" t="s">
        <v>11</v>
      </c>
      <c r="G37">
        <v>0</v>
      </c>
    </row>
    <row r="38" spans="1:7" x14ac:dyDescent="0.25">
      <c r="A38" t="s">
        <v>7</v>
      </c>
      <c r="B38">
        <v>20</v>
      </c>
      <c r="C38">
        <v>3.0000000000000001E-3</v>
      </c>
      <c r="D38" t="s">
        <v>10</v>
      </c>
      <c r="E38">
        <v>60.1</v>
      </c>
      <c r="F38" t="s">
        <v>11</v>
      </c>
      <c r="G38">
        <v>0</v>
      </c>
    </row>
    <row r="39" spans="1:7" x14ac:dyDescent="0.25">
      <c r="A39" t="s">
        <v>7</v>
      </c>
      <c r="B39">
        <v>20</v>
      </c>
      <c r="C39">
        <v>3.0000000000000001E-3</v>
      </c>
      <c r="D39" t="s">
        <v>10</v>
      </c>
      <c r="E39">
        <v>60.06</v>
      </c>
      <c r="F39" t="s">
        <v>11</v>
      </c>
      <c r="G39">
        <v>0</v>
      </c>
    </row>
    <row r="40" spans="1:7" x14ac:dyDescent="0.25">
      <c r="A40" t="s">
        <v>7</v>
      </c>
      <c r="B40">
        <v>20</v>
      </c>
      <c r="C40">
        <v>3.0000000000000001E-3</v>
      </c>
      <c r="D40" t="s">
        <v>10</v>
      </c>
      <c r="E40">
        <v>60.04</v>
      </c>
      <c r="F40" t="s">
        <v>11</v>
      </c>
      <c r="G40">
        <v>0</v>
      </c>
    </row>
    <row r="41" spans="1:7" x14ac:dyDescent="0.25">
      <c r="A41" t="s">
        <v>7</v>
      </c>
      <c r="B41">
        <v>20</v>
      </c>
      <c r="C41">
        <v>5.0000000000000001E-3</v>
      </c>
      <c r="D41" t="s">
        <v>10</v>
      </c>
      <c r="E41">
        <v>60.06</v>
      </c>
      <c r="F41" t="s">
        <v>11</v>
      </c>
      <c r="G41">
        <v>0</v>
      </c>
    </row>
  </sheetData>
  <sortState xmlns:xlrd2="http://schemas.microsoft.com/office/spreadsheetml/2017/richdata2" ref="B2:G41">
    <sortCondition ref="B2:B41"/>
    <sortCondition ref="G2:G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F346-1D6D-4D82-9AC1-2766D7378FF7}">
  <dimension ref="A1:P41"/>
  <sheetViews>
    <sheetView workbookViewId="0">
      <selection activeCell="A2" sqref="A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33</v>
      </c>
      <c r="B2">
        <v>5</v>
      </c>
      <c r="C2">
        <v>2E-3</v>
      </c>
      <c r="D2" t="s">
        <v>8</v>
      </c>
      <c r="E2">
        <v>2.92</v>
      </c>
      <c r="F2" t="s">
        <v>9</v>
      </c>
      <c r="G2">
        <v>2.92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2.9249999999999998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2.9249999999999998</v>
      </c>
      <c r="P2">
        <f>N2/M2</f>
        <v>0</v>
      </c>
    </row>
    <row r="3" spans="1:16" x14ac:dyDescent="0.25">
      <c r="A3" t="s">
        <v>16</v>
      </c>
      <c r="B3">
        <v>5</v>
      </c>
      <c r="C3">
        <v>4.0000000000000001E-3</v>
      </c>
      <c r="D3" t="s">
        <v>8</v>
      </c>
      <c r="E3">
        <v>2.9</v>
      </c>
      <c r="F3" t="s">
        <v>9</v>
      </c>
      <c r="G3">
        <v>2.9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4.1150000000000002</v>
      </c>
      <c r="P3">
        <f t="shared" ref="P3:P5" si="2">N3/M3</f>
        <v>0</v>
      </c>
    </row>
    <row r="4" spans="1:16" x14ac:dyDescent="0.25">
      <c r="A4" t="s">
        <v>16</v>
      </c>
      <c r="B4">
        <v>5</v>
      </c>
      <c r="C4">
        <v>2E-3</v>
      </c>
      <c r="D4" t="s">
        <v>8</v>
      </c>
      <c r="E4">
        <v>3.71</v>
      </c>
      <c r="F4" t="s">
        <v>9</v>
      </c>
      <c r="G4">
        <v>3.71</v>
      </c>
      <c r="L4">
        <f t="shared" ref="L4:O4" si="3">H22</f>
        <v>15</v>
      </c>
      <c r="M4">
        <f t="shared" si="3"/>
        <v>10</v>
      </c>
      <c r="N4">
        <f t="shared" si="3"/>
        <v>4</v>
      </c>
      <c r="O4">
        <f t="shared" si="3"/>
        <v>11.315000000000001</v>
      </c>
      <c r="P4">
        <f t="shared" si="2"/>
        <v>0.4</v>
      </c>
    </row>
    <row r="5" spans="1:16" x14ac:dyDescent="0.25">
      <c r="A5" t="s">
        <v>16</v>
      </c>
      <c r="B5">
        <v>5</v>
      </c>
      <c r="C5">
        <v>3.0000000000000001E-3</v>
      </c>
      <c r="D5" t="s">
        <v>8</v>
      </c>
      <c r="E5">
        <v>2.9</v>
      </c>
      <c r="F5" t="s">
        <v>9</v>
      </c>
      <c r="G5">
        <v>2.9</v>
      </c>
      <c r="L5">
        <f t="shared" ref="L5:O5" si="4">H32</f>
        <v>20</v>
      </c>
      <c r="M5">
        <f t="shared" si="4"/>
        <v>10</v>
      </c>
      <c r="N5">
        <f t="shared" si="4"/>
        <v>10</v>
      </c>
      <c r="O5" t="e">
        <f t="shared" si="4"/>
        <v>#NUM!</v>
      </c>
      <c r="P5">
        <f t="shared" si="2"/>
        <v>1</v>
      </c>
    </row>
    <row r="6" spans="1:16" x14ac:dyDescent="0.25">
      <c r="A6" t="s">
        <v>16</v>
      </c>
      <c r="B6">
        <v>5</v>
      </c>
      <c r="C6">
        <v>3.0000000000000001E-3</v>
      </c>
      <c r="D6" t="s">
        <v>8</v>
      </c>
      <c r="E6">
        <v>2.84</v>
      </c>
      <c r="F6" t="s">
        <v>9</v>
      </c>
      <c r="G6">
        <v>2.84</v>
      </c>
    </row>
    <row r="7" spans="1:16" x14ac:dyDescent="0.25">
      <c r="A7" t="s">
        <v>16</v>
      </c>
      <c r="B7">
        <v>5</v>
      </c>
      <c r="C7">
        <v>2E-3</v>
      </c>
      <c r="D7" t="s">
        <v>8</v>
      </c>
      <c r="E7">
        <v>3.51</v>
      </c>
      <c r="F7" t="s">
        <v>9</v>
      </c>
      <c r="G7">
        <v>3.58</v>
      </c>
    </row>
    <row r="8" spans="1:16" x14ac:dyDescent="0.25">
      <c r="A8" t="s">
        <v>16</v>
      </c>
      <c r="B8">
        <v>5</v>
      </c>
      <c r="C8">
        <v>1E-3</v>
      </c>
      <c r="D8" t="s">
        <v>8</v>
      </c>
      <c r="E8">
        <v>2.93</v>
      </c>
      <c r="F8" t="s">
        <v>9</v>
      </c>
      <c r="G8">
        <v>2.93</v>
      </c>
    </row>
    <row r="9" spans="1:16" x14ac:dyDescent="0.25">
      <c r="A9" t="s">
        <v>16</v>
      </c>
      <c r="B9">
        <v>5</v>
      </c>
      <c r="C9">
        <v>3.0000000000000001E-3</v>
      </c>
      <c r="D9" t="s">
        <v>8</v>
      </c>
      <c r="E9">
        <v>3.44</v>
      </c>
      <c r="F9" t="s">
        <v>9</v>
      </c>
      <c r="G9">
        <v>3.44</v>
      </c>
    </row>
    <row r="10" spans="1:16" x14ac:dyDescent="0.25">
      <c r="A10" t="s">
        <v>16</v>
      </c>
      <c r="B10">
        <v>5</v>
      </c>
      <c r="C10">
        <v>2E-3</v>
      </c>
      <c r="D10" t="s">
        <v>8</v>
      </c>
      <c r="E10">
        <v>2.93</v>
      </c>
      <c r="F10" t="s">
        <v>9</v>
      </c>
      <c r="G10">
        <v>2.93</v>
      </c>
    </row>
    <row r="11" spans="1:16" x14ac:dyDescent="0.25">
      <c r="A11" t="s">
        <v>16</v>
      </c>
      <c r="B11">
        <v>5</v>
      </c>
      <c r="C11">
        <v>2E-3</v>
      </c>
      <c r="D11" t="s">
        <v>8</v>
      </c>
      <c r="E11">
        <v>2.91</v>
      </c>
      <c r="F11" t="s">
        <v>9</v>
      </c>
      <c r="G11">
        <v>2.91</v>
      </c>
    </row>
    <row r="12" spans="1:16" x14ac:dyDescent="0.25">
      <c r="A12" t="s">
        <v>16</v>
      </c>
      <c r="B12">
        <v>10</v>
      </c>
      <c r="C12">
        <v>2E-3</v>
      </c>
      <c r="D12" t="s">
        <v>8</v>
      </c>
      <c r="E12">
        <v>5.98</v>
      </c>
      <c r="F12" t="s">
        <v>9</v>
      </c>
      <c r="G12">
        <v>5.98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MEDIAN(IF(G12:G21&lt;&gt;0, G12:G21))</f>
        <v>4.1150000000000002</v>
      </c>
    </row>
    <row r="13" spans="1:16" x14ac:dyDescent="0.25">
      <c r="A13" t="s">
        <v>16</v>
      </c>
      <c r="B13">
        <v>10</v>
      </c>
      <c r="C13">
        <v>1E-3</v>
      </c>
      <c r="D13" t="s">
        <v>8</v>
      </c>
      <c r="E13">
        <v>4.0199999999999996</v>
      </c>
      <c r="F13" t="s">
        <v>9</v>
      </c>
      <c r="G13">
        <v>4.0199999999999996</v>
      </c>
    </row>
    <row r="14" spans="1:16" x14ac:dyDescent="0.25">
      <c r="A14" t="s">
        <v>16</v>
      </c>
      <c r="B14">
        <v>10</v>
      </c>
      <c r="C14">
        <v>2E-3</v>
      </c>
      <c r="D14" t="s">
        <v>8</v>
      </c>
      <c r="E14">
        <v>27.91</v>
      </c>
      <c r="F14" t="s">
        <v>9</v>
      </c>
      <c r="G14">
        <v>27.91</v>
      </c>
    </row>
    <row r="15" spans="1:16" x14ac:dyDescent="0.25">
      <c r="A15" t="s">
        <v>16</v>
      </c>
      <c r="B15">
        <v>10</v>
      </c>
      <c r="C15">
        <v>4.0000000000000001E-3</v>
      </c>
      <c r="D15" t="s">
        <v>8</v>
      </c>
      <c r="E15">
        <v>4.09</v>
      </c>
      <c r="F15" t="s">
        <v>9</v>
      </c>
      <c r="G15">
        <v>4.09</v>
      </c>
    </row>
    <row r="16" spans="1:16" x14ac:dyDescent="0.25">
      <c r="A16" t="s">
        <v>16</v>
      </c>
      <c r="B16">
        <v>10</v>
      </c>
      <c r="C16">
        <v>3.0000000000000001E-3</v>
      </c>
      <c r="D16" t="s">
        <v>8</v>
      </c>
      <c r="E16">
        <v>4.0199999999999996</v>
      </c>
      <c r="F16" t="s">
        <v>9</v>
      </c>
      <c r="G16">
        <v>4.0199999999999996</v>
      </c>
    </row>
    <row r="17" spans="1:11" x14ac:dyDescent="0.25">
      <c r="A17" t="s">
        <v>16</v>
      </c>
      <c r="B17">
        <v>10</v>
      </c>
      <c r="C17">
        <v>2E-3</v>
      </c>
      <c r="D17" t="s">
        <v>8</v>
      </c>
      <c r="E17">
        <v>4.07</v>
      </c>
      <c r="F17" t="s">
        <v>9</v>
      </c>
      <c r="G17">
        <v>4.1399999999999997</v>
      </c>
    </row>
    <row r="18" spans="1:11" x14ac:dyDescent="0.25">
      <c r="A18" t="s">
        <v>16</v>
      </c>
      <c r="B18">
        <v>10</v>
      </c>
      <c r="C18">
        <v>3.0000000000000001E-3</v>
      </c>
      <c r="D18" t="s">
        <v>8</v>
      </c>
      <c r="E18">
        <v>6.57</v>
      </c>
      <c r="F18" t="s">
        <v>9</v>
      </c>
      <c r="G18">
        <v>6.57</v>
      </c>
    </row>
    <row r="19" spans="1:11" x14ac:dyDescent="0.25">
      <c r="A19" t="s">
        <v>16</v>
      </c>
      <c r="B19">
        <v>10</v>
      </c>
      <c r="C19">
        <v>3.0000000000000001E-3</v>
      </c>
      <c r="D19" t="s">
        <v>8</v>
      </c>
      <c r="E19">
        <v>4.03</v>
      </c>
      <c r="F19" t="s">
        <v>9</v>
      </c>
      <c r="G19">
        <v>4.03</v>
      </c>
    </row>
    <row r="20" spans="1:11" x14ac:dyDescent="0.25">
      <c r="A20" t="s">
        <v>16</v>
      </c>
      <c r="B20">
        <v>10</v>
      </c>
      <c r="C20">
        <v>4.0000000000000001E-3</v>
      </c>
      <c r="D20" t="s">
        <v>8</v>
      </c>
      <c r="E20">
        <v>4.0199999999999996</v>
      </c>
      <c r="F20" t="s">
        <v>9</v>
      </c>
      <c r="G20">
        <v>4.09</v>
      </c>
    </row>
    <row r="21" spans="1:11" x14ac:dyDescent="0.25">
      <c r="A21" t="s">
        <v>16</v>
      </c>
      <c r="B21">
        <v>10</v>
      </c>
      <c r="C21">
        <v>2E-3</v>
      </c>
      <c r="D21" t="s">
        <v>8</v>
      </c>
      <c r="E21">
        <v>6.43</v>
      </c>
      <c r="F21" t="s">
        <v>9</v>
      </c>
      <c r="G21">
        <v>6.43</v>
      </c>
    </row>
    <row r="22" spans="1:11" x14ac:dyDescent="0.25">
      <c r="A22" t="s">
        <v>16</v>
      </c>
      <c r="B22">
        <v>15</v>
      </c>
      <c r="C22">
        <v>2E-3</v>
      </c>
      <c r="D22" t="s">
        <v>8</v>
      </c>
      <c r="E22">
        <v>9.3699999999999992</v>
      </c>
      <c r="F22" t="s">
        <v>9</v>
      </c>
      <c r="G22">
        <v>9.3699999999999992</v>
      </c>
      <c r="H22">
        <f>B22</f>
        <v>15</v>
      </c>
      <c r="I22">
        <f>COUNT(B22:B31)</f>
        <v>10</v>
      </c>
      <c r="J22">
        <f t="array" ref="J22">SUM(IF(ISNUMBER( SEARCH("model",F22:F31)), 0, 1))</f>
        <v>4</v>
      </c>
      <c r="K22">
        <f t="array" ref="K22">MEDIAN(IF(G22:G31&lt;&gt;0, G22:G31))</f>
        <v>11.315000000000001</v>
      </c>
    </row>
    <row r="23" spans="1:11" x14ac:dyDescent="0.25">
      <c r="A23" t="s">
        <v>16</v>
      </c>
      <c r="B23">
        <v>15</v>
      </c>
      <c r="C23">
        <v>2E-3</v>
      </c>
      <c r="D23" t="s">
        <v>8</v>
      </c>
      <c r="E23">
        <v>11.9</v>
      </c>
      <c r="F23" t="s">
        <v>9</v>
      </c>
      <c r="G23">
        <v>11.9</v>
      </c>
    </row>
    <row r="24" spans="1:11" x14ac:dyDescent="0.25">
      <c r="A24" t="s">
        <v>16</v>
      </c>
      <c r="B24">
        <v>15</v>
      </c>
      <c r="C24">
        <v>3.0000000000000001E-3</v>
      </c>
      <c r="D24" t="s">
        <v>8</v>
      </c>
      <c r="E24">
        <v>9.35</v>
      </c>
      <c r="F24" t="s">
        <v>9</v>
      </c>
      <c r="G24">
        <v>9.35</v>
      </c>
    </row>
    <row r="25" spans="1:11" x14ac:dyDescent="0.25">
      <c r="A25" t="s">
        <v>16</v>
      </c>
      <c r="B25">
        <v>15</v>
      </c>
      <c r="C25">
        <v>3.0000000000000001E-3</v>
      </c>
      <c r="D25" t="s">
        <v>10</v>
      </c>
      <c r="E25">
        <v>60.06</v>
      </c>
      <c r="F25" t="s">
        <v>11</v>
      </c>
      <c r="G25">
        <v>0</v>
      </c>
    </row>
    <row r="26" spans="1:11" x14ac:dyDescent="0.25">
      <c r="A26" t="s">
        <v>16</v>
      </c>
      <c r="B26">
        <v>15</v>
      </c>
      <c r="C26">
        <v>4.0000000000000001E-3</v>
      </c>
      <c r="D26" t="s">
        <v>8</v>
      </c>
      <c r="E26">
        <v>13.08</v>
      </c>
      <c r="F26" t="s">
        <v>9</v>
      </c>
      <c r="G26">
        <v>13.08</v>
      </c>
    </row>
    <row r="27" spans="1:11" x14ac:dyDescent="0.25">
      <c r="A27" t="s">
        <v>16</v>
      </c>
      <c r="B27">
        <v>15</v>
      </c>
      <c r="C27">
        <v>2E-3</v>
      </c>
      <c r="D27" t="s">
        <v>10</v>
      </c>
      <c r="E27">
        <v>60.04</v>
      </c>
      <c r="F27" t="s">
        <v>11</v>
      </c>
      <c r="G27">
        <v>0</v>
      </c>
    </row>
    <row r="28" spans="1:11" x14ac:dyDescent="0.25">
      <c r="A28" t="s">
        <v>16</v>
      </c>
      <c r="B28">
        <v>15</v>
      </c>
      <c r="C28">
        <v>2E-3</v>
      </c>
      <c r="D28" t="s">
        <v>8</v>
      </c>
      <c r="E28">
        <v>11.47</v>
      </c>
      <c r="F28" t="s">
        <v>9</v>
      </c>
      <c r="G28">
        <v>11.47</v>
      </c>
    </row>
    <row r="29" spans="1:11" x14ac:dyDescent="0.25">
      <c r="A29" t="s">
        <v>16</v>
      </c>
      <c r="B29">
        <v>15</v>
      </c>
      <c r="C29">
        <v>3.0000000000000001E-3</v>
      </c>
      <c r="D29" t="s">
        <v>8</v>
      </c>
      <c r="E29">
        <v>11.16</v>
      </c>
      <c r="F29" t="s">
        <v>9</v>
      </c>
      <c r="G29">
        <v>11.16</v>
      </c>
    </row>
    <row r="30" spans="1:11" x14ac:dyDescent="0.25">
      <c r="A30" t="s">
        <v>16</v>
      </c>
      <c r="B30">
        <v>15</v>
      </c>
      <c r="C30">
        <v>1E-3</v>
      </c>
      <c r="D30" t="s">
        <v>10</v>
      </c>
      <c r="E30">
        <v>60.06</v>
      </c>
      <c r="F30" t="s">
        <v>11</v>
      </c>
      <c r="G30">
        <v>0</v>
      </c>
    </row>
    <row r="31" spans="1:11" x14ac:dyDescent="0.25">
      <c r="A31" t="s">
        <v>16</v>
      </c>
      <c r="B31">
        <v>15</v>
      </c>
      <c r="C31">
        <v>4.0000000000000001E-3</v>
      </c>
      <c r="D31" t="s">
        <v>10</v>
      </c>
      <c r="E31">
        <v>60.09</v>
      </c>
      <c r="F31" t="s">
        <v>11</v>
      </c>
      <c r="G31">
        <v>0</v>
      </c>
    </row>
    <row r="32" spans="1:11" x14ac:dyDescent="0.25">
      <c r="A32" t="s">
        <v>16</v>
      </c>
      <c r="B32">
        <v>20</v>
      </c>
      <c r="C32">
        <v>2E-3</v>
      </c>
      <c r="D32" t="s">
        <v>10</v>
      </c>
      <c r="E32">
        <v>60.06</v>
      </c>
      <c r="F32" t="s">
        <v>11</v>
      </c>
      <c r="G32">
        <v>0</v>
      </c>
      <c r="H32">
        <f>B32</f>
        <v>20</v>
      </c>
      <c r="I32">
        <f>COUNT(B32:B41)</f>
        <v>10</v>
      </c>
      <c r="J32">
        <f t="array" ref="J32">SUM(IF(ISNUMBER( SEARCH("model",F32:F41)), 0, 1))</f>
        <v>10</v>
      </c>
      <c r="K32" t="e">
        <f t="array" ref="K32">MEDIAN(IF(G32:G41&lt;&gt;0, G32:G41))</f>
        <v>#NUM!</v>
      </c>
    </row>
    <row r="33" spans="1:7" x14ac:dyDescent="0.25">
      <c r="A33" t="s">
        <v>16</v>
      </c>
      <c r="B33">
        <v>20</v>
      </c>
      <c r="C33">
        <v>2E-3</v>
      </c>
      <c r="D33" t="s">
        <v>10</v>
      </c>
      <c r="E33">
        <v>60.11</v>
      </c>
      <c r="F33" t="s">
        <v>11</v>
      </c>
      <c r="G33">
        <v>0</v>
      </c>
    </row>
    <row r="34" spans="1:7" x14ac:dyDescent="0.25">
      <c r="A34" t="s">
        <v>16</v>
      </c>
      <c r="B34">
        <v>20</v>
      </c>
      <c r="C34">
        <v>2E-3</v>
      </c>
      <c r="D34" t="s">
        <v>10</v>
      </c>
      <c r="E34">
        <v>60.06</v>
      </c>
      <c r="F34" t="s">
        <v>11</v>
      </c>
      <c r="G34">
        <v>0</v>
      </c>
    </row>
    <row r="35" spans="1:7" x14ac:dyDescent="0.25">
      <c r="A35" t="s">
        <v>16</v>
      </c>
      <c r="B35">
        <v>20</v>
      </c>
      <c r="C35">
        <v>2E-3</v>
      </c>
      <c r="D35" t="s">
        <v>10</v>
      </c>
      <c r="E35">
        <v>60.07</v>
      </c>
      <c r="F35" t="s">
        <v>11</v>
      </c>
      <c r="G35">
        <v>0</v>
      </c>
    </row>
    <row r="36" spans="1:7" x14ac:dyDescent="0.25">
      <c r="A36" t="s">
        <v>16</v>
      </c>
      <c r="B36">
        <v>20</v>
      </c>
      <c r="C36">
        <v>4.0000000000000001E-3</v>
      </c>
      <c r="D36" t="s">
        <v>10</v>
      </c>
      <c r="E36">
        <v>60.05</v>
      </c>
      <c r="F36" t="s">
        <v>11</v>
      </c>
      <c r="G36">
        <v>0</v>
      </c>
    </row>
    <row r="37" spans="1:7" x14ac:dyDescent="0.25">
      <c r="A37" t="s">
        <v>16</v>
      </c>
      <c r="B37">
        <v>20</v>
      </c>
      <c r="C37">
        <v>4.0000000000000001E-3</v>
      </c>
      <c r="D37" t="s">
        <v>10</v>
      </c>
      <c r="E37">
        <v>60.06</v>
      </c>
      <c r="F37" t="s">
        <v>11</v>
      </c>
      <c r="G37">
        <v>0</v>
      </c>
    </row>
    <row r="38" spans="1:7" x14ac:dyDescent="0.25">
      <c r="A38" t="s">
        <v>16</v>
      </c>
      <c r="B38">
        <v>20</v>
      </c>
      <c r="C38">
        <v>2E-3</v>
      </c>
      <c r="D38" t="s">
        <v>10</v>
      </c>
      <c r="E38">
        <v>60.09</v>
      </c>
      <c r="F38" t="s">
        <v>11</v>
      </c>
      <c r="G38">
        <v>0</v>
      </c>
    </row>
    <row r="39" spans="1:7" x14ac:dyDescent="0.25">
      <c r="A39" t="s">
        <v>16</v>
      </c>
      <c r="B39">
        <v>20</v>
      </c>
      <c r="C39">
        <v>2E-3</v>
      </c>
      <c r="D39" t="s">
        <v>10</v>
      </c>
      <c r="E39">
        <v>60.06</v>
      </c>
      <c r="F39" t="s">
        <v>11</v>
      </c>
      <c r="G39">
        <v>0</v>
      </c>
    </row>
    <row r="40" spans="1:7" x14ac:dyDescent="0.25">
      <c r="A40" t="s">
        <v>16</v>
      </c>
      <c r="B40">
        <v>20</v>
      </c>
      <c r="C40">
        <v>2E-3</v>
      </c>
      <c r="D40" t="s">
        <v>10</v>
      </c>
      <c r="E40">
        <v>60.07</v>
      </c>
      <c r="F40" t="s">
        <v>11</v>
      </c>
      <c r="G40">
        <v>0</v>
      </c>
    </row>
    <row r="41" spans="1:7" x14ac:dyDescent="0.25">
      <c r="A41" t="s">
        <v>16</v>
      </c>
      <c r="B41">
        <v>20</v>
      </c>
      <c r="C41">
        <v>2E-3</v>
      </c>
      <c r="D41" t="s">
        <v>10</v>
      </c>
      <c r="E41">
        <v>60.1</v>
      </c>
      <c r="F41" t="s">
        <v>11</v>
      </c>
      <c r="G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5542-0591-4A04-AB13-BF6A7E5A7A7B}">
  <dimension ref="A1:P51"/>
  <sheetViews>
    <sheetView workbookViewId="0">
      <selection activeCell="A3" sqref="A3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34</v>
      </c>
      <c r="B2">
        <v>5</v>
      </c>
      <c r="C2">
        <v>1E-3</v>
      </c>
      <c r="D2" t="s">
        <v>8</v>
      </c>
      <c r="E2">
        <v>8.85</v>
      </c>
      <c r="F2" t="s">
        <v>18</v>
      </c>
      <c r="G2">
        <v>8.85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6.92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6.92</v>
      </c>
      <c r="P2">
        <f>N2/M2</f>
        <v>0</v>
      </c>
    </row>
    <row r="3" spans="1:16" x14ac:dyDescent="0.25">
      <c r="A3" t="s">
        <v>17</v>
      </c>
      <c r="B3">
        <v>5</v>
      </c>
      <c r="C3">
        <v>1E-3</v>
      </c>
      <c r="D3" t="s">
        <v>8</v>
      </c>
      <c r="E3">
        <v>7.11</v>
      </c>
      <c r="F3" t="s">
        <v>18</v>
      </c>
      <c r="G3">
        <v>7.11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26.2</v>
      </c>
      <c r="P3">
        <f t="shared" ref="P3:P6" si="2">N3/M3</f>
        <v>0</v>
      </c>
    </row>
    <row r="4" spans="1:16" x14ac:dyDescent="0.25">
      <c r="A4" t="s">
        <v>17</v>
      </c>
      <c r="B4">
        <v>5</v>
      </c>
      <c r="C4">
        <v>2E-3</v>
      </c>
      <c r="D4" t="s">
        <v>8</v>
      </c>
      <c r="E4">
        <v>7.12</v>
      </c>
      <c r="F4" t="s">
        <v>18</v>
      </c>
      <c r="G4">
        <v>7.12</v>
      </c>
      <c r="L4">
        <f t="shared" ref="L4:O4" si="3">H22</f>
        <v>15</v>
      </c>
      <c r="M4">
        <f t="shared" si="3"/>
        <v>10</v>
      </c>
      <c r="N4">
        <f t="shared" si="3"/>
        <v>3</v>
      </c>
      <c r="O4">
        <f t="shared" si="3"/>
        <v>45.42</v>
      </c>
      <c r="P4">
        <f t="shared" si="2"/>
        <v>0.3</v>
      </c>
    </row>
    <row r="5" spans="1:16" x14ac:dyDescent="0.25">
      <c r="A5" t="s">
        <v>17</v>
      </c>
      <c r="B5">
        <v>5</v>
      </c>
      <c r="C5">
        <v>3.0000000000000001E-3</v>
      </c>
      <c r="D5" t="s">
        <v>8</v>
      </c>
      <c r="E5">
        <v>5.72</v>
      </c>
      <c r="F5" t="s">
        <v>18</v>
      </c>
      <c r="G5">
        <v>5.84</v>
      </c>
      <c r="L5">
        <f t="shared" ref="L5:O5" si="4">H32</f>
        <v>20</v>
      </c>
      <c r="M5">
        <f t="shared" si="4"/>
        <v>10</v>
      </c>
      <c r="N5">
        <f t="shared" si="4"/>
        <v>7</v>
      </c>
      <c r="O5">
        <f t="shared" si="4"/>
        <v>54.45</v>
      </c>
      <c r="P5">
        <f t="shared" si="2"/>
        <v>0.7</v>
      </c>
    </row>
    <row r="6" spans="1:16" x14ac:dyDescent="0.25">
      <c r="A6" t="s">
        <v>17</v>
      </c>
      <c r="B6">
        <v>5</v>
      </c>
      <c r="C6">
        <v>1E-3</v>
      </c>
      <c r="D6" t="s">
        <v>8</v>
      </c>
      <c r="E6">
        <v>6.55</v>
      </c>
      <c r="F6" t="s">
        <v>18</v>
      </c>
      <c r="G6">
        <v>6.55</v>
      </c>
      <c r="L6">
        <f t="shared" ref="L6:O6" si="5">H42</f>
        <v>25</v>
      </c>
      <c r="M6">
        <f t="shared" si="5"/>
        <v>10</v>
      </c>
      <c r="N6">
        <f t="shared" si="5"/>
        <v>10</v>
      </c>
      <c r="O6" t="e">
        <f t="shared" si="5"/>
        <v>#NUM!</v>
      </c>
      <c r="P6">
        <f t="shared" si="2"/>
        <v>1</v>
      </c>
    </row>
    <row r="7" spans="1:16" x14ac:dyDescent="0.25">
      <c r="A7" t="s">
        <v>17</v>
      </c>
      <c r="B7">
        <v>5</v>
      </c>
      <c r="C7">
        <v>3.0000000000000001E-3</v>
      </c>
      <c r="D7" t="s">
        <v>8</v>
      </c>
      <c r="E7">
        <v>6.73</v>
      </c>
      <c r="F7" t="s">
        <v>18</v>
      </c>
      <c r="G7">
        <v>6.73</v>
      </c>
    </row>
    <row r="8" spans="1:16" x14ac:dyDescent="0.25">
      <c r="A8" t="s">
        <v>17</v>
      </c>
      <c r="B8">
        <v>5</v>
      </c>
      <c r="C8">
        <v>2E-3</v>
      </c>
      <c r="D8" t="s">
        <v>8</v>
      </c>
      <c r="E8">
        <v>7.45</v>
      </c>
      <c r="F8" t="s">
        <v>18</v>
      </c>
      <c r="G8">
        <v>7.45</v>
      </c>
    </row>
    <row r="9" spans="1:16" x14ac:dyDescent="0.25">
      <c r="A9" t="s">
        <v>17</v>
      </c>
      <c r="B9">
        <v>5</v>
      </c>
      <c r="C9">
        <v>2E-3</v>
      </c>
      <c r="D9" t="s">
        <v>8</v>
      </c>
      <c r="E9">
        <v>5.58</v>
      </c>
      <c r="F9" t="s">
        <v>18</v>
      </c>
      <c r="G9">
        <v>5.58</v>
      </c>
    </row>
    <row r="10" spans="1:16" x14ac:dyDescent="0.25">
      <c r="A10" t="s">
        <v>17</v>
      </c>
      <c r="B10">
        <v>5</v>
      </c>
      <c r="C10">
        <v>2E-3</v>
      </c>
      <c r="D10" t="s">
        <v>8</v>
      </c>
      <c r="E10">
        <v>5.25</v>
      </c>
      <c r="F10" t="s">
        <v>18</v>
      </c>
      <c r="G10">
        <v>5.25</v>
      </c>
    </row>
    <row r="11" spans="1:16" x14ac:dyDescent="0.25">
      <c r="A11" t="s">
        <v>17</v>
      </c>
      <c r="B11">
        <v>5</v>
      </c>
      <c r="C11">
        <v>2E-3</v>
      </c>
      <c r="D11" t="s">
        <v>8</v>
      </c>
      <c r="E11">
        <v>7.37</v>
      </c>
      <c r="F11" t="s">
        <v>18</v>
      </c>
      <c r="G11">
        <v>7.37</v>
      </c>
    </row>
    <row r="12" spans="1:16" x14ac:dyDescent="0.25">
      <c r="A12" t="s">
        <v>17</v>
      </c>
      <c r="B12">
        <v>10</v>
      </c>
      <c r="C12">
        <v>2E-3</v>
      </c>
      <c r="D12" t="s">
        <v>8</v>
      </c>
      <c r="E12">
        <v>21.43</v>
      </c>
      <c r="F12" t="s">
        <v>18</v>
      </c>
      <c r="G12">
        <v>21.43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MEDIAN(IF(G12:G21&lt;&gt;0, G12:G21))</f>
        <v>26.2</v>
      </c>
    </row>
    <row r="13" spans="1:16" x14ac:dyDescent="0.25">
      <c r="A13" t="s">
        <v>17</v>
      </c>
      <c r="B13">
        <v>10</v>
      </c>
      <c r="C13">
        <v>3.0000000000000001E-3</v>
      </c>
      <c r="D13" t="s">
        <v>8</v>
      </c>
      <c r="E13">
        <v>19.600000000000001</v>
      </c>
      <c r="F13" t="s">
        <v>18</v>
      </c>
      <c r="G13">
        <v>19.600000000000001</v>
      </c>
    </row>
    <row r="14" spans="1:16" x14ac:dyDescent="0.25">
      <c r="A14" t="s">
        <v>17</v>
      </c>
      <c r="B14">
        <v>10</v>
      </c>
      <c r="C14">
        <v>5.0000000000000001E-3</v>
      </c>
      <c r="D14" t="s">
        <v>8</v>
      </c>
      <c r="E14">
        <v>21.99</v>
      </c>
      <c r="F14" t="s">
        <v>18</v>
      </c>
      <c r="G14">
        <v>21.99</v>
      </c>
    </row>
    <row r="15" spans="1:16" x14ac:dyDescent="0.25">
      <c r="A15" t="s">
        <v>17</v>
      </c>
      <c r="B15">
        <v>10</v>
      </c>
      <c r="C15">
        <v>2E-3</v>
      </c>
      <c r="D15" t="s">
        <v>8</v>
      </c>
      <c r="E15">
        <v>25.61</v>
      </c>
      <c r="F15" t="s">
        <v>18</v>
      </c>
      <c r="G15">
        <v>25.61</v>
      </c>
    </row>
    <row r="16" spans="1:16" x14ac:dyDescent="0.25">
      <c r="A16" t="s">
        <v>17</v>
      </c>
      <c r="B16">
        <v>10</v>
      </c>
      <c r="C16">
        <v>1E-3</v>
      </c>
      <c r="D16" t="s">
        <v>8</v>
      </c>
      <c r="E16">
        <v>26.79</v>
      </c>
      <c r="F16" t="s">
        <v>18</v>
      </c>
      <c r="G16">
        <v>26.79</v>
      </c>
    </row>
    <row r="17" spans="1:11" x14ac:dyDescent="0.25">
      <c r="A17" t="s">
        <v>17</v>
      </c>
      <c r="B17">
        <v>10</v>
      </c>
      <c r="C17">
        <v>2E-3</v>
      </c>
      <c r="D17" t="s">
        <v>8</v>
      </c>
      <c r="E17">
        <v>29.09</v>
      </c>
      <c r="F17" t="s">
        <v>18</v>
      </c>
      <c r="G17">
        <v>29.09</v>
      </c>
    </row>
    <row r="18" spans="1:11" x14ac:dyDescent="0.25">
      <c r="A18" t="s">
        <v>17</v>
      </c>
      <c r="B18">
        <v>10</v>
      </c>
      <c r="C18">
        <v>2E-3</v>
      </c>
      <c r="D18" t="s">
        <v>8</v>
      </c>
      <c r="E18">
        <v>23.05</v>
      </c>
      <c r="F18" t="s">
        <v>18</v>
      </c>
      <c r="G18">
        <v>23.11</v>
      </c>
    </row>
    <row r="19" spans="1:11" x14ac:dyDescent="0.25">
      <c r="A19" t="s">
        <v>17</v>
      </c>
      <c r="B19">
        <v>10</v>
      </c>
      <c r="C19">
        <v>4.0000000000000001E-3</v>
      </c>
      <c r="D19" t="s">
        <v>8</v>
      </c>
      <c r="E19">
        <v>33.07</v>
      </c>
      <c r="F19" t="s">
        <v>18</v>
      </c>
      <c r="G19">
        <v>33.07</v>
      </c>
    </row>
    <row r="20" spans="1:11" x14ac:dyDescent="0.25">
      <c r="A20" t="s">
        <v>17</v>
      </c>
      <c r="B20">
        <v>10</v>
      </c>
      <c r="C20">
        <v>1E-3</v>
      </c>
      <c r="D20" t="s">
        <v>8</v>
      </c>
      <c r="E20">
        <v>28.98</v>
      </c>
      <c r="F20" t="s">
        <v>18</v>
      </c>
      <c r="G20">
        <v>29.12</v>
      </c>
    </row>
    <row r="21" spans="1:11" x14ac:dyDescent="0.25">
      <c r="A21" t="s">
        <v>17</v>
      </c>
      <c r="B21">
        <v>10</v>
      </c>
      <c r="C21">
        <v>2E-3</v>
      </c>
      <c r="D21" t="s">
        <v>8</v>
      </c>
      <c r="E21">
        <v>28.67</v>
      </c>
      <c r="F21" t="s">
        <v>18</v>
      </c>
      <c r="G21">
        <v>28.67</v>
      </c>
    </row>
    <row r="22" spans="1:11" x14ac:dyDescent="0.25">
      <c r="A22" t="s">
        <v>17</v>
      </c>
      <c r="B22">
        <v>15</v>
      </c>
      <c r="C22">
        <v>2E-3</v>
      </c>
      <c r="D22" t="s">
        <v>8</v>
      </c>
      <c r="E22">
        <v>46.84</v>
      </c>
      <c r="F22" t="s">
        <v>18</v>
      </c>
      <c r="G22">
        <v>46.84</v>
      </c>
      <c r="H22">
        <f>B22</f>
        <v>15</v>
      </c>
      <c r="I22">
        <f>COUNT(B22:B31)</f>
        <v>10</v>
      </c>
      <c r="J22">
        <f t="array" ref="J22">SUM(IF(ISNUMBER( SEARCH("model",F22:F31)), 0, 1))</f>
        <v>3</v>
      </c>
      <c r="K22">
        <f t="array" ref="K22">MEDIAN(IF(G22:G31&lt;&gt;0, G22:G31))</f>
        <v>45.42</v>
      </c>
    </row>
    <row r="23" spans="1:11" x14ac:dyDescent="0.25">
      <c r="A23" t="s">
        <v>17</v>
      </c>
      <c r="B23">
        <v>15</v>
      </c>
      <c r="C23">
        <v>4.0000000000000001E-3</v>
      </c>
      <c r="D23" t="s">
        <v>10</v>
      </c>
      <c r="E23">
        <v>60.06</v>
      </c>
      <c r="F23" t="s">
        <v>11</v>
      </c>
      <c r="G23">
        <v>0</v>
      </c>
    </row>
    <row r="24" spans="1:11" x14ac:dyDescent="0.25">
      <c r="A24" t="s">
        <v>17</v>
      </c>
      <c r="B24">
        <v>15</v>
      </c>
      <c r="C24">
        <v>3.0000000000000001E-3</v>
      </c>
      <c r="D24" t="s">
        <v>8</v>
      </c>
      <c r="E24">
        <v>45.42</v>
      </c>
      <c r="F24" t="s">
        <v>18</v>
      </c>
      <c r="G24">
        <v>45.42</v>
      </c>
    </row>
    <row r="25" spans="1:11" x14ac:dyDescent="0.25">
      <c r="A25" t="s">
        <v>17</v>
      </c>
      <c r="B25">
        <v>15</v>
      </c>
      <c r="C25">
        <v>2E-3</v>
      </c>
      <c r="D25" t="s">
        <v>8</v>
      </c>
      <c r="E25">
        <v>40.44</v>
      </c>
      <c r="F25" t="s">
        <v>18</v>
      </c>
      <c r="G25">
        <v>40.44</v>
      </c>
    </row>
    <row r="26" spans="1:11" x14ac:dyDescent="0.25">
      <c r="A26" t="s">
        <v>17</v>
      </c>
      <c r="B26">
        <v>15</v>
      </c>
      <c r="C26">
        <v>6.0000000000000001E-3</v>
      </c>
      <c r="D26" t="s">
        <v>8</v>
      </c>
      <c r="E26">
        <v>38.72</v>
      </c>
      <c r="F26" t="s">
        <v>18</v>
      </c>
      <c r="G26">
        <v>38.72</v>
      </c>
    </row>
    <row r="27" spans="1:11" x14ac:dyDescent="0.25">
      <c r="A27" t="s">
        <v>17</v>
      </c>
      <c r="B27">
        <v>15</v>
      </c>
      <c r="C27">
        <v>2E-3</v>
      </c>
      <c r="D27" t="s">
        <v>10</v>
      </c>
      <c r="E27">
        <v>60.09</v>
      </c>
      <c r="F27" t="s">
        <v>11</v>
      </c>
      <c r="G27">
        <v>0</v>
      </c>
    </row>
    <row r="28" spans="1:11" x14ac:dyDescent="0.25">
      <c r="A28" t="s">
        <v>17</v>
      </c>
      <c r="B28">
        <v>15</v>
      </c>
      <c r="C28">
        <v>2E-3</v>
      </c>
      <c r="D28" t="s">
        <v>10</v>
      </c>
      <c r="E28">
        <v>60.05</v>
      </c>
      <c r="F28" t="s">
        <v>11</v>
      </c>
      <c r="G28">
        <v>0</v>
      </c>
    </row>
    <row r="29" spans="1:11" x14ac:dyDescent="0.25">
      <c r="A29" t="s">
        <v>17</v>
      </c>
      <c r="B29">
        <v>15</v>
      </c>
      <c r="C29">
        <v>2E-3</v>
      </c>
      <c r="D29" t="s">
        <v>8</v>
      </c>
      <c r="E29">
        <v>56.56</v>
      </c>
      <c r="F29" t="s">
        <v>18</v>
      </c>
      <c r="G29">
        <v>56.6</v>
      </c>
    </row>
    <row r="30" spans="1:11" x14ac:dyDescent="0.25">
      <c r="A30" t="s">
        <v>17</v>
      </c>
      <c r="B30">
        <v>15</v>
      </c>
      <c r="C30">
        <v>1E-3</v>
      </c>
      <c r="D30" t="s">
        <v>8</v>
      </c>
      <c r="E30">
        <v>39.340000000000003</v>
      </c>
      <c r="F30" t="s">
        <v>18</v>
      </c>
      <c r="G30">
        <v>39.369999999999997</v>
      </c>
    </row>
    <row r="31" spans="1:11" x14ac:dyDescent="0.25">
      <c r="A31" t="s">
        <v>17</v>
      </c>
      <c r="B31">
        <v>15</v>
      </c>
      <c r="C31">
        <v>3.0000000000000001E-3</v>
      </c>
      <c r="D31" t="s">
        <v>8</v>
      </c>
      <c r="E31">
        <v>52.23</v>
      </c>
      <c r="F31" t="s">
        <v>18</v>
      </c>
      <c r="G31">
        <v>52.28</v>
      </c>
    </row>
    <row r="32" spans="1:11" x14ac:dyDescent="0.25">
      <c r="A32" t="s">
        <v>17</v>
      </c>
      <c r="B32">
        <v>20</v>
      </c>
      <c r="C32">
        <v>2E-3</v>
      </c>
      <c r="D32" t="s">
        <v>10</v>
      </c>
      <c r="E32">
        <v>60.12</v>
      </c>
      <c r="F32" t="s">
        <v>11</v>
      </c>
      <c r="G32">
        <v>0</v>
      </c>
      <c r="H32">
        <f>B32</f>
        <v>20</v>
      </c>
      <c r="I32">
        <f>COUNT(B32:B41)</f>
        <v>10</v>
      </c>
      <c r="J32">
        <f t="array" ref="J32">SUM(IF(ISNUMBER( SEARCH("model",F32:F41)), 0, 1))</f>
        <v>7</v>
      </c>
      <c r="K32">
        <f t="array" ref="K32">MEDIAN(IF(G32:G41&lt;&gt;0, G32:G41))</f>
        <v>54.45</v>
      </c>
    </row>
    <row r="33" spans="1:11" x14ac:dyDescent="0.25">
      <c r="A33" t="s">
        <v>17</v>
      </c>
      <c r="B33">
        <v>20</v>
      </c>
      <c r="C33">
        <v>3.0000000000000001E-3</v>
      </c>
      <c r="D33" t="s">
        <v>8</v>
      </c>
      <c r="E33">
        <v>58.88</v>
      </c>
      <c r="F33" t="s">
        <v>18</v>
      </c>
      <c r="G33">
        <v>58.93</v>
      </c>
    </row>
    <row r="34" spans="1:11" x14ac:dyDescent="0.25">
      <c r="A34" t="s">
        <v>17</v>
      </c>
      <c r="B34">
        <v>20</v>
      </c>
      <c r="C34">
        <v>2E-3</v>
      </c>
      <c r="D34" t="s">
        <v>10</v>
      </c>
      <c r="E34">
        <v>60.07</v>
      </c>
      <c r="F34" t="s">
        <v>11</v>
      </c>
      <c r="G34">
        <v>0</v>
      </c>
    </row>
    <row r="35" spans="1:11" x14ac:dyDescent="0.25">
      <c r="A35" t="s">
        <v>17</v>
      </c>
      <c r="B35">
        <v>20</v>
      </c>
      <c r="C35">
        <v>4.0000000000000001E-3</v>
      </c>
      <c r="D35" t="s">
        <v>10</v>
      </c>
      <c r="E35">
        <v>60.1</v>
      </c>
      <c r="F35" t="s">
        <v>11</v>
      </c>
      <c r="G35">
        <v>0</v>
      </c>
    </row>
    <row r="36" spans="1:11" x14ac:dyDescent="0.25">
      <c r="A36" t="s">
        <v>17</v>
      </c>
      <c r="B36">
        <v>20</v>
      </c>
      <c r="C36">
        <v>4.0000000000000001E-3</v>
      </c>
      <c r="D36" t="s">
        <v>8</v>
      </c>
      <c r="E36">
        <v>54.4</v>
      </c>
      <c r="F36" t="s">
        <v>18</v>
      </c>
      <c r="G36">
        <v>54.45</v>
      </c>
    </row>
    <row r="37" spans="1:11" x14ac:dyDescent="0.25">
      <c r="A37" t="s">
        <v>17</v>
      </c>
      <c r="B37">
        <v>20</v>
      </c>
      <c r="C37">
        <v>3.0000000000000001E-3</v>
      </c>
      <c r="D37" t="s">
        <v>10</v>
      </c>
      <c r="E37">
        <v>60.07</v>
      </c>
      <c r="F37" t="s">
        <v>11</v>
      </c>
      <c r="G37">
        <v>0</v>
      </c>
    </row>
    <row r="38" spans="1:11" x14ac:dyDescent="0.25">
      <c r="A38" t="s">
        <v>17</v>
      </c>
      <c r="B38">
        <v>20</v>
      </c>
      <c r="C38">
        <v>1E-3</v>
      </c>
      <c r="D38" t="s">
        <v>10</v>
      </c>
      <c r="E38">
        <v>60.04</v>
      </c>
      <c r="F38" t="s">
        <v>11</v>
      </c>
      <c r="G38">
        <v>0</v>
      </c>
    </row>
    <row r="39" spans="1:11" x14ac:dyDescent="0.25">
      <c r="A39" t="s">
        <v>17</v>
      </c>
      <c r="B39">
        <v>20</v>
      </c>
      <c r="C39">
        <v>4.0000000000000001E-3</v>
      </c>
      <c r="D39" t="s">
        <v>10</v>
      </c>
      <c r="E39">
        <v>60.09</v>
      </c>
      <c r="F39" t="s">
        <v>11</v>
      </c>
      <c r="G39">
        <v>0</v>
      </c>
    </row>
    <row r="40" spans="1:11" x14ac:dyDescent="0.25">
      <c r="A40" t="s">
        <v>17</v>
      </c>
      <c r="B40">
        <v>20</v>
      </c>
      <c r="C40">
        <v>2E-3</v>
      </c>
      <c r="D40" t="s">
        <v>8</v>
      </c>
      <c r="E40">
        <v>51.59</v>
      </c>
      <c r="F40" t="s">
        <v>18</v>
      </c>
      <c r="G40">
        <v>51.59</v>
      </c>
    </row>
    <row r="41" spans="1:11" x14ac:dyDescent="0.25">
      <c r="A41" t="s">
        <v>17</v>
      </c>
      <c r="B41">
        <v>20</v>
      </c>
      <c r="C41">
        <v>2E-3</v>
      </c>
      <c r="D41" t="s">
        <v>10</v>
      </c>
      <c r="E41">
        <v>60.03</v>
      </c>
      <c r="F41" t="s">
        <v>11</v>
      </c>
      <c r="G41">
        <v>0</v>
      </c>
    </row>
    <row r="42" spans="1:11" x14ac:dyDescent="0.25">
      <c r="A42" t="s">
        <v>17</v>
      </c>
      <c r="B42">
        <v>25</v>
      </c>
      <c r="C42">
        <v>7.1999999999999995E-2</v>
      </c>
      <c r="D42" t="s">
        <v>10</v>
      </c>
      <c r="E42">
        <v>60.06</v>
      </c>
      <c r="F42" t="s">
        <v>11</v>
      </c>
      <c r="G42">
        <v>0</v>
      </c>
      <c r="H42">
        <f>B42</f>
        <v>25</v>
      </c>
      <c r="I42">
        <f>COUNT(B42:B51)</f>
        <v>10</v>
      </c>
      <c r="J42">
        <f t="array" ref="J42">SUM(IF(ISNUMBER( SEARCH("model",F42:F51)), 0, 1))</f>
        <v>10</v>
      </c>
      <c r="K42" t="e">
        <f t="array" ref="K42">MEDIAN(IF(G42:G51&lt;&gt;0, G42:G51))</f>
        <v>#NUM!</v>
      </c>
    </row>
    <row r="43" spans="1:11" x14ac:dyDescent="0.25">
      <c r="A43" t="s">
        <v>17</v>
      </c>
      <c r="B43">
        <v>25</v>
      </c>
      <c r="C43">
        <v>1.6E-2</v>
      </c>
      <c r="D43" t="s">
        <v>10</v>
      </c>
      <c r="E43">
        <v>60.09</v>
      </c>
      <c r="F43" t="s">
        <v>11</v>
      </c>
      <c r="G43">
        <v>0</v>
      </c>
    </row>
    <row r="44" spans="1:11" x14ac:dyDescent="0.25">
      <c r="A44" t="s">
        <v>17</v>
      </c>
      <c r="B44">
        <v>25</v>
      </c>
      <c r="C44">
        <v>1.2999999999999999E-2</v>
      </c>
      <c r="D44" t="s">
        <v>10</v>
      </c>
      <c r="E44">
        <v>60.08</v>
      </c>
      <c r="F44" t="s">
        <v>11</v>
      </c>
      <c r="G44">
        <v>0</v>
      </c>
    </row>
    <row r="45" spans="1:11" x14ac:dyDescent="0.25">
      <c r="A45" t="s">
        <v>17</v>
      </c>
      <c r="B45">
        <v>25</v>
      </c>
      <c r="C45">
        <v>1.2E-2</v>
      </c>
      <c r="D45" t="s">
        <v>10</v>
      </c>
      <c r="E45">
        <v>60.09</v>
      </c>
      <c r="F45" t="s">
        <v>11</v>
      </c>
      <c r="G45">
        <v>0</v>
      </c>
    </row>
    <row r="46" spans="1:11" x14ac:dyDescent="0.25">
      <c r="A46" t="s">
        <v>17</v>
      </c>
      <c r="B46">
        <v>25</v>
      </c>
      <c r="C46">
        <v>8.9999999999999993E-3</v>
      </c>
      <c r="D46" t="s">
        <v>10</v>
      </c>
      <c r="E46">
        <v>60.08</v>
      </c>
      <c r="F46" t="s">
        <v>11</v>
      </c>
      <c r="G46">
        <v>0</v>
      </c>
    </row>
    <row r="47" spans="1:11" x14ac:dyDescent="0.25">
      <c r="A47" t="s">
        <v>17</v>
      </c>
      <c r="B47">
        <v>25</v>
      </c>
      <c r="C47">
        <v>1.0999999999999999E-2</v>
      </c>
      <c r="D47" t="s">
        <v>10</v>
      </c>
      <c r="E47">
        <v>60.05</v>
      </c>
      <c r="F47" t="s">
        <v>11</v>
      </c>
      <c r="G47">
        <v>0</v>
      </c>
    </row>
    <row r="48" spans="1:11" x14ac:dyDescent="0.25">
      <c r="A48" t="s">
        <v>17</v>
      </c>
      <c r="B48">
        <v>25</v>
      </c>
      <c r="C48">
        <v>8.9999999999999993E-3</v>
      </c>
      <c r="D48" t="s">
        <v>10</v>
      </c>
      <c r="E48">
        <v>60.06</v>
      </c>
      <c r="F48" t="s">
        <v>11</v>
      </c>
      <c r="G48">
        <v>0</v>
      </c>
    </row>
    <row r="49" spans="1:7" x14ac:dyDescent="0.25">
      <c r="A49" t="s">
        <v>17</v>
      </c>
      <c r="B49">
        <v>25</v>
      </c>
      <c r="C49">
        <v>8.9999999999999993E-3</v>
      </c>
      <c r="D49" t="s">
        <v>10</v>
      </c>
      <c r="E49">
        <v>60.03</v>
      </c>
      <c r="F49" t="s">
        <v>11</v>
      </c>
      <c r="G49">
        <v>0</v>
      </c>
    </row>
    <row r="50" spans="1:7" x14ac:dyDescent="0.25">
      <c r="A50" t="s">
        <v>17</v>
      </c>
      <c r="B50">
        <v>25</v>
      </c>
      <c r="C50">
        <v>5.0000000000000001E-3</v>
      </c>
      <c r="D50" t="s">
        <v>10</v>
      </c>
      <c r="E50">
        <v>60.07</v>
      </c>
      <c r="F50" t="s">
        <v>11</v>
      </c>
      <c r="G50">
        <v>0</v>
      </c>
    </row>
    <row r="51" spans="1:7" x14ac:dyDescent="0.25">
      <c r="A51" t="s">
        <v>17</v>
      </c>
      <c r="B51">
        <v>25</v>
      </c>
      <c r="C51">
        <v>6.0000000000000001E-3</v>
      </c>
      <c r="D51" t="s">
        <v>10</v>
      </c>
      <c r="E51">
        <v>60.08</v>
      </c>
      <c r="F51" t="s">
        <v>11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FDD8-2719-4436-AB00-2FDDE408BD9E}">
  <dimension ref="A1:P31"/>
  <sheetViews>
    <sheetView workbookViewId="0">
      <selection activeCell="A3" sqref="A3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35</v>
      </c>
      <c r="B2">
        <v>5</v>
      </c>
      <c r="C2">
        <v>2E-3</v>
      </c>
      <c r="D2" t="s">
        <v>8</v>
      </c>
      <c r="E2">
        <v>1.37</v>
      </c>
      <c r="F2" t="s">
        <v>18</v>
      </c>
      <c r="G2">
        <v>1.37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MEDIAN(IF(G2:G11&lt;&gt;0, G2:G11))</f>
        <v>1.9249999999999998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1.9249999999999998</v>
      </c>
      <c r="P2">
        <f>N2/M2</f>
        <v>0</v>
      </c>
    </row>
    <row r="3" spans="1:16" x14ac:dyDescent="0.25">
      <c r="A3" t="s">
        <v>19</v>
      </c>
      <c r="B3">
        <v>5</v>
      </c>
      <c r="C3">
        <v>1E-3</v>
      </c>
      <c r="D3" t="s">
        <v>8</v>
      </c>
      <c r="E3">
        <v>1.93</v>
      </c>
      <c r="F3" t="s">
        <v>18</v>
      </c>
      <c r="G3">
        <v>1.93</v>
      </c>
      <c r="L3">
        <f t="shared" ref="L3:O3" si="1">H12</f>
        <v>10</v>
      </c>
      <c r="M3">
        <f t="shared" si="1"/>
        <v>10</v>
      </c>
      <c r="N3">
        <f t="shared" si="1"/>
        <v>1</v>
      </c>
      <c r="O3">
        <f t="shared" si="1"/>
        <v>19.09</v>
      </c>
      <c r="P3">
        <f t="shared" ref="P3:P4" si="2">N3/M3</f>
        <v>0.1</v>
      </c>
    </row>
    <row r="4" spans="1:16" x14ac:dyDescent="0.25">
      <c r="A4" t="s">
        <v>19</v>
      </c>
      <c r="B4">
        <v>5</v>
      </c>
      <c r="C4">
        <v>3.0000000000000001E-3</v>
      </c>
      <c r="D4" t="s">
        <v>8</v>
      </c>
      <c r="E4">
        <v>2.14</v>
      </c>
      <c r="F4" t="s">
        <v>18</v>
      </c>
      <c r="G4">
        <v>2.14</v>
      </c>
      <c r="L4">
        <f t="shared" ref="L4:O4" si="3">H22</f>
        <v>15</v>
      </c>
      <c r="M4">
        <f t="shared" si="3"/>
        <v>10</v>
      </c>
      <c r="N4">
        <f t="shared" si="3"/>
        <v>10</v>
      </c>
      <c r="O4" t="e">
        <f t="shared" si="3"/>
        <v>#NUM!</v>
      </c>
      <c r="P4">
        <f t="shared" si="2"/>
        <v>1</v>
      </c>
    </row>
    <row r="5" spans="1:16" x14ac:dyDescent="0.25">
      <c r="A5" t="s">
        <v>19</v>
      </c>
      <c r="B5">
        <v>5</v>
      </c>
      <c r="C5">
        <v>1E-3</v>
      </c>
      <c r="D5" t="s">
        <v>8</v>
      </c>
      <c r="E5">
        <v>2.41</v>
      </c>
      <c r="F5" t="s">
        <v>18</v>
      </c>
      <c r="G5">
        <v>2.41</v>
      </c>
    </row>
    <row r="6" spans="1:16" x14ac:dyDescent="0.25">
      <c r="A6" t="s">
        <v>19</v>
      </c>
      <c r="B6">
        <v>5</v>
      </c>
      <c r="C6">
        <v>1E-3</v>
      </c>
      <c r="D6" t="s">
        <v>8</v>
      </c>
      <c r="E6">
        <v>1.01</v>
      </c>
      <c r="F6" t="s">
        <v>18</v>
      </c>
      <c r="G6">
        <v>1.01</v>
      </c>
    </row>
    <row r="7" spans="1:16" x14ac:dyDescent="0.25">
      <c r="A7" t="s">
        <v>19</v>
      </c>
      <c r="B7">
        <v>5</v>
      </c>
      <c r="C7">
        <v>1E-3</v>
      </c>
      <c r="D7" t="s">
        <v>8</v>
      </c>
      <c r="E7">
        <v>0.8</v>
      </c>
      <c r="F7" t="s">
        <v>18</v>
      </c>
      <c r="G7">
        <v>0.8</v>
      </c>
    </row>
    <row r="8" spans="1:16" x14ac:dyDescent="0.25">
      <c r="A8" t="s">
        <v>19</v>
      </c>
      <c r="B8">
        <v>5</v>
      </c>
      <c r="C8">
        <v>2E-3</v>
      </c>
      <c r="D8" t="s">
        <v>8</v>
      </c>
      <c r="E8">
        <v>2.98</v>
      </c>
      <c r="F8" t="s">
        <v>18</v>
      </c>
      <c r="G8">
        <v>2.98</v>
      </c>
    </row>
    <row r="9" spans="1:16" x14ac:dyDescent="0.25">
      <c r="A9" t="s">
        <v>19</v>
      </c>
      <c r="B9">
        <v>5</v>
      </c>
      <c r="C9">
        <v>2E-3</v>
      </c>
      <c r="D9" t="s">
        <v>8</v>
      </c>
      <c r="E9">
        <v>1.92</v>
      </c>
      <c r="F9" t="s">
        <v>18</v>
      </c>
      <c r="G9">
        <v>1.92</v>
      </c>
    </row>
    <row r="10" spans="1:16" x14ac:dyDescent="0.25">
      <c r="A10" t="s">
        <v>19</v>
      </c>
      <c r="B10">
        <v>5</v>
      </c>
      <c r="C10">
        <v>1E-3</v>
      </c>
      <c r="D10" t="s">
        <v>8</v>
      </c>
      <c r="E10">
        <v>1.51</v>
      </c>
      <c r="F10" t="s">
        <v>18</v>
      </c>
      <c r="G10">
        <v>1.51</v>
      </c>
    </row>
    <row r="11" spans="1:16" x14ac:dyDescent="0.25">
      <c r="A11" t="s">
        <v>19</v>
      </c>
      <c r="B11">
        <v>5</v>
      </c>
      <c r="C11">
        <v>1E-3</v>
      </c>
      <c r="D11" t="s">
        <v>8</v>
      </c>
      <c r="E11">
        <v>4.04</v>
      </c>
      <c r="F11" t="s">
        <v>18</v>
      </c>
      <c r="G11">
        <v>4.04</v>
      </c>
    </row>
    <row r="12" spans="1:16" x14ac:dyDescent="0.25">
      <c r="A12" t="s">
        <v>19</v>
      </c>
      <c r="B12">
        <v>10</v>
      </c>
      <c r="C12">
        <v>2E-3</v>
      </c>
      <c r="D12" t="s">
        <v>10</v>
      </c>
      <c r="E12">
        <v>60.06</v>
      </c>
      <c r="F12" t="s">
        <v>11</v>
      </c>
      <c r="G12">
        <v>0</v>
      </c>
      <c r="H12">
        <f>B12</f>
        <v>10</v>
      </c>
      <c r="I12">
        <f>COUNT(B12:B21)</f>
        <v>10</v>
      </c>
      <c r="J12">
        <f t="array" ref="J12">SUM(IF(ISNUMBER( SEARCH("model",F12:F21)), 0, 1))</f>
        <v>1</v>
      </c>
      <c r="K12">
        <f t="array" ref="K12">MEDIAN(IF(G12:G21&lt;&gt;0, G12:G21))</f>
        <v>19.09</v>
      </c>
    </row>
    <row r="13" spans="1:16" x14ac:dyDescent="0.25">
      <c r="A13" t="s">
        <v>19</v>
      </c>
      <c r="B13">
        <v>10</v>
      </c>
      <c r="C13">
        <v>3.0000000000000001E-3</v>
      </c>
      <c r="D13" t="s">
        <v>8</v>
      </c>
      <c r="E13">
        <v>34.4</v>
      </c>
      <c r="F13" t="s">
        <v>18</v>
      </c>
      <c r="G13">
        <v>34.4</v>
      </c>
    </row>
    <row r="14" spans="1:16" x14ac:dyDescent="0.25">
      <c r="A14" t="s">
        <v>19</v>
      </c>
      <c r="B14">
        <v>10</v>
      </c>
      <c r="C14">
        <v>2E-3</v>
      </c>
      <c r="D14" t="s">
        <v>8</v>
      </c>
      <c r="E14">
        <v>35.020000000000003</v>
      </c>
      <c r="F14" t="s">
        <v>18</v>
      </c>
      <c r="G14">
        <v>35.020000000000003</v>
      </c>
    </row>
    <row r="15" spans="1:16" x14ac:dyDescent="0.25">
      <c r="A15" t="s">
        <v>19</v>
      </c>
      <c r="B15">
        <v>10</v>
      </c>
      <c r="C15">
        <v>2E-3</v>
      </c>
      <c r="D15" t="s">
        <v>8</v>
      </c>
      <c r="E15">
        <v>25.96</v>
      </c>
      <c r="F15" t="s">
        <v>18</v>
      </c>
      <c r="G15">
        <v>25.96</v>
      </c>
    </row>
    <row r="16" spans="1:16" x14ac:dyDescent="0.25">
      <c r="A16" t="s">
        <v>19</v>
      </c>
      <c r="B16">
        <v>10</v>
      </c>
      <c r="C16">
        <v>1E-3</v>
      </c>
      <c r="D16" t="s">
        <v>8</v>
      </c>
      <c r="E16">
        <v>18.59</v>
      </c>
      <c r="F16" t="s">
        <v>18</v>
      </c>
      <c r="G16">
        <v>18.59</v>
      </c>
    </row>
    <row r="17" spans="1:11" x14ac:dyDescent="0.25">
      <c r="A17" t="s">
        <v>19</v>
      </c>
      <c r="B17">
        <v>10</v>
      </c>
      <c r="C17">
        <v>2E-3</v>
      </c>
      <c r="D17" t="s">
        <v>8</v>
      </c>
      <c r="E17">
        <v>12.39</v>
      </c>
      <c r="F17" t="s">
        <v>18</v>
      </c>
      <c r="G17">
        <v>12.39</v>
      </c>
    </row>
    <row r="18" spans="1:11" x14ac:dyDescent="0.25">
      <c r="A18" t="s">
        <v>19</v>
      </c>
      <c r="B18">
        <v>10</v>
      </c>
      <c r="C18">
        <v>2E-3</v>
      </c>
      <c r="D18" t="s">
        <v>8</v>
      </c>
      <c r="E18">
        <v>26.7</v>
      </c>
      <c r="F18" t="s">
        <v>18</v>
      </c>
      <c r="G18">
        <v>26.7</v>
      </c>
    </row>
    <row r="19" spans="1:11" x14ac:dyDescent="0.25">
      <c r="A19" t="s">
        <v>19</v>
      </c>
      <c r="B19">
        <v>10</v>
      </c>
      <c r="C19">
        <v>2E-3</v>
      </c>
      <c r="D19" t="s">
        <v>8</v>
      </c>
      <c r="E19">
        <v>19.09</v>
      </c>
      <c r="F19" t="s">
        <v>18</v>
      </c>
      <c r="G19">
        <v>19.09</v>
      </c>
    </row>
    <row r="20" spans="1:11" x14ac:dyDescent="0.25">
      <c r="A20" t="s">
        <v>19</v>
      </c>
      <c r="B20">
        <v>10</v>
      </c>
      <c r="C20">
        <v>4.0000000000000001E-3</v>
      </c>
      <c r="D20" t="s">
        <v>8</v>
      </c>
      <c r="E20">
        <v>13.94</v>
      </c>
      <c r="F20" t="s">
        <v>18</v>
      </c>
      <c r="G20">
        <v>13.94</v>
      </c>
    </row>
    <row r="21" spans="1:11" x14ac:dyDescent="0.25">
      <c r="A21" t="s">
        <v>19</v>
      </c>
      <c r="B21">
        <v>10</v>
      </c>
      <c r="C21">
        <v>1E-3</v>
      </c>
      <c r="D21" t="s">
        <v>8</v>
      </c>
      <c r="E21">
        <v>14.41</v>
      </c>
      <c r="F21" t="s">
        <v>18</v>
      </c>
      <c r="G21">
        <v>14.42</v>
      </c>
    </row>
    <row r="22" spans="1:11" x14ac:dyDescent="0.25">
      <c r="A22" t="s">
        <v>19</v>
      </c>
      <c r="B22">
        <v>15</v>
      </c>
      <c r="C22">
        <v>2E-3</v>
      </c>
      <c r="D22" t="s">
        <v>10</v>
      </c>
      <c r="E22">
        <v>60.12</v>
      </c>
      <c r="F22" t="s">
        <v>11</v>
      </c>
      <c r="G22">
        <v>0</v>
      </c>
      <c r="H22">
        <f>B22</f>
        <v>15</v>
      </c>
      <c r="I22">
        <f>COUNT(B22:B31)</f>
        <v>10</v>
      </c>
      <c r="J22">
        <f t="array" ref="J22">SUM(IF(ISNUMBER( SEARCH("model",F22:F31)), 0, 1))</f>
        <v>10</v>
      </c>
      <c r="K22" t="e">
        <f t="array" ref="K22">MEDIAN(IF(G22:G31&lt;&gt;0, G22:G31))</f>
        <v>#NUM!</v>
      </c>
    </row>
    <row r="23" spans="1:11" x14ac:dyDescent="0.25">
      <c r="A23" t="s">
        <v>19</v>
      </c>
      <c r="B23">
        <v>15</v>
      </c>
      <c r="C23">
        <v>2E-3</v>
      </c>
      <c r="D23" t="s">
        <v>10</v>
      </c>
      <c r="E23">
        <v>60.03</v>
      </c>
      <c r="F23" t="s">
        <v>11</v>
      </c>
      <c r="G23">
        <v>0</v>
      </c>
    </row>
    <row r="24" spans="1:11" x14ac:dyDescent="0.25">
      <c r="A24" t="s">
        <v>19</v>
      </c>
      <c r="B24">
        <v>15</v>
      </c>
      <c r="C24">
        <v>2E-3</v>
      </c>
      <c r="D24" t="s">
        <v>10</v>
      </c>
      <c r="E24">
        <v>60.06</v>
      </c>
      <c r="F24" t="s">
        <v>11</v>
      </c>
      <c r="G24">
        <v>0</v>
      </c>
    </row>
    <row r="25" spans="1:11" x14ac:dyDescent="0.25">
      <c r="A25" t="s">
        <v>19</v>
      </c>
      <c r="B25">
        <v>15</v>
      </c>
      <c r="C25">
        <v>2E-3</v>
      </c>
      <c r="D25" t="s">
        <v>10</v>
      </c>
      <c r="E25">
        <v>60.11</v>
      </c>
      <c r="F25" t="s">
        <v>11</v>
      </c>
      <c r="G25">
        <v>0</v>
      </c>
    </row>
    <row r="26" spans="1:11" x14ac:dyDescent="0.25">
      <c r="A26" t="s">
        <v>19</v>
      </c>
      <c r="B26">
        <v>15</v>
      </c>
      <c r="C26">
        <v>1E-3</v>
      </c>
      <c r="D26" t="s">
        <v>10</v>
      </c>
      <c r="E26">
        <v>60.05</v>
      </c>
      <c r="F26" t="s">
        <v>11</v>
      </c>
      <c r="G26">
        <v>0</v>
      </c>
    </row>
    <row r="27" spans="1:11" x14ac:dyDescent="0.25">
      <c r="A27" t="s">
        <v>19</v>
      </c>
      <c r="B27">
        <v>15</v>
      </c>
      <c r="C27">
        <v>1E-3</v>
      </c>
      <c r="D27" t="s">
        <v>10</v>
      </c>
      <c r="E27">
        <v>60.07</v>
      </c>
      <c r="F27" t="s">
        <v>11</v>
      </c>
      <c r="G27">
        <v>0</v>
      </c>
    </row>
    <row r="28" spans="1:11" x14ac:dyDescent="0.25">
      <c r="A28" t="s">
        <v>19</v>
      </c>
      <c r="B28">
        <v>15</v>
      </c>
      <c r="C28">
        <v>2E-3</v>
      </c>
      <c r="D28" t="s">
        <v>10</v>
      </c>
      <c r="E28">
        <v>60.05</v>
      </c>
      <c r="F28" t="s">
        <v>11</v>
      </c>
      <c r="G28">
        <v>0</v>
      </c>
    </row>
    <row r="29" spans="1:11" x14ac:dyDescent="0.25">
      <c r="A29" t="s">
        <v>19</v>
      </c>
      <c r="B29">
        <v>15</v>
      </c>
      <c r="C29">
        <v>1E-3</v>
      </c>
      <c r="D29" t="s">
        <v>10</v>
      </c>
      <c r="E29">
        <v>60.04</v>
      </c>
      <c r="F29" t="s">
        <v>11</v>
      </c>
      <c r="G29">
        <v>0</v>
      </c>
    </row>
    <row r="30" spans="1:11" x14ac:dyDescent="0.25">
      <c r="A30" t="s">
        <v>19</v>
      </c>
      <c r="B30">
        <v>15</v>
      </c>
      <c r="C30">
        <v>3.0000000000000001E-3</v>
      </c>
      <c r="D30" t="s">
        <v>10</v>
      </c>
      <c r="E30">
        <v>60.06</v>
      </c>
      <c r="F30" t="s">
        <v>11</v>
      </c>
      <c r="G30">
        <v>0</v>
      </c>
    </row>
    <row r="31" spans="1:11" x14ac:dyDescent="0.25">
      <c r="A31" t="s">
        <v>19</v>
      </c>
      <c r="B31">
        <v>15</v>
      </c>
      <c r="C31">
        <v>2E-3</v>
      </c>
      <c r="D31" t="s">
        <v>10</v>
      </c>
      <c r="E31">
        <v>60.08</v>
      </c>
      <c r="F31" t="s">
        <v>11</v>
      </c>
      <c r="G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FEC-C8D2-4C44-88D7-041592063F51}">
  <dimension ref="A1:P161"/>
  <sheetViews>
    <sheetView zoomScale="70" zoomScaleNormal="70" workbookViewId="0">
      <pane xSplit="24630" ySplit="4185" topLeftCell="R1"/>
      <selection activeCell="F12" sqref="F12"/>
      <selection pane="topRight" activeCell="R1" sqref="R1"/>
      <selection pane="bottomLeft" activeCell="H2" sqref="H2:K32"/>
      <selection pane="bottomRight" activeCell="R20" sqref="R20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36</v>
      </c>
      <c r="B2">
        <v>5</v>
      </c>
      <c r="C2">
        <v>1E-3</v>
      </c>
      <c r="D2" t="s">
        <v>8</v>
      </c>
      <c r="E2">
        <v>0.01</v>
      </c>
      <c r="F2" t="s">
        <v>21</v>
      </c>
      <c r="G2">
        <v>0.01</v>
      </c>
      <c r="H2">
        <f>B2</f>
        <v>5</v>
      </c>
      <c r="I2">
        <f>COUNT(B2:B11)</f>
        <v>10</v>
      </c>
      <c r="J2">
        <f t="array" ref="J2">SUM(IF(ISNUMBER( SEARCH("model",F2:F11)), 0, 1))</f>
        <v>10</v>
      </c>
      <c r="K2" t="e">
        <f t="array" ref="K2">MEDIAN(IF(F2:F11="FiniteModel", G2:G11))</f>
        <v>#NUM!</v>
      </c>
      <c r="L2">
        <f t="shared" ref="L2:O2" si="0">H2</f>
        <v>5</v>
      </c>
      <c r="M2">
        <f t="shared" si="0"/>
        <v>10</v>
      </c>
      <c r="N2">
        <f t="shared" si="0"/>
        <v>10</v>
      </c>
      <c r="O2" t="e">
        <f t="shared" si="0"/>
        <v>#NUM!</v>
      </c>
      <c r="P2">
        <f>N2/M2</f>
        <v>1</v>
      </c>
    </row>
    <row r="3" spans="1:16" x14ac:dyDescent="0.25">
      <c r="A3" t="s">
        <v>20</v>
      </c>
      <c r="B3">
        <v>5</v>
      </c>
      <c r="C3">
        <v>1E-3</v>
      </c>
      <c r="D3" t="s">
        <v>8</v>
      </c>
      <c r="E3">
        <v>2.72</v>
      </c>
      <c r="F3" t="s">
        <v>21</v>
      </c>
      <c r="G3">
        <v>2.81</v>
      </c>
      <c r="L3">
        <f t="shared" ref="L3:O3" si="1">H12</f>
        <v>10</v>
      </c>
      <c r="M3">
        <f t="shared" si="1"/>
        <v>10</v>
      </c>
      <c r="N3">
        <f t="shared" si="1"/>
        <v>2</v>
      </c>
      <c r="O3">
        <f t="shared" si="1"/>
        <v>4.4350000000000005</v>
      </c>
      <c r="P3">
        <f t="shared" ref="P3:P11" si="2">N3/M3</f>
        <v>0.2</v>
      </c>
    </row>
    <row r="4" spans="1:16" x14ac:dyDescent="0.25">
      <c r="A4" t="s">
        <v>20</v>
      </c>
      <c r="B4">
        <v>5</v>
      </c>
      <c r="C4">
        <v>1E-3</v>
      </c>
      <c r="D4" t="s">
        <v>8</v>
      </c>
      <c r="E4">
        <v>0.02</v>
      </c>
      <c r="F4" t="s">
        <v>21</v>
      </c>
      <c r="G4">
        <v>0.02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4.9350000000000005</v>
      </c>
      <c r="P4">
        <f t="shared" si="2"/>
        <v>0</v>
      </c>
    </row>
    <row r="5" spans="1:16" x14ac:dyDescent="0.25">
      <c r="A5" t="s">
        <v>20</v>
      </c>
      <c r="B5">
        <v>5</v>
      </c>
      <c r="C5">
        <v>1E-3</v>
      </c>
      <c r="D5" t="s">
        <v>8</v>
      </c>
      <c r="E5">
        <v>0.01</v>
      </c>
      <c r="F5" t="s">
        <v>21</v>
      </c>
      <c r="G5">
        <v>0.01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5.88</v>
      </c>
      <c r="P5">
        <f t="shared" si="2"/>
        <v>0</v>
      </c>
    </row>
    <row r="6" spans="1:16" x14ac:dyDescent="0.25">
      <c r="A6" t="s">
        <v>20</v>
      </c>
      <c r="B6">
        <v>5</v>
      </c>
      <c r="C6">
        <v>2E-3</v>
      </c>
      <c r="D6" t="s">
        <v>8</v>
      </c>
      <c r="E6">
        <v>0.02</v>
      </c>
      <c r="F6" t="s">
        <v>21</v>
      </c>
      <c r="G6">
        <v>0.02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11.504999999999999</v>
      </c>
      <c r="P6">
        <f t="shared" si="2"/>
        <v>0</v>
      </c>
    </row>
    <row r="7" spans="1:16" x14ac:dyDescent="0.25">
      <c r="A7" t="s">
        <v>20</v>
      </c>
      <c r="B7">
        <v>5</v>
      </c>
      <c r="C7">
        <v>1E-3</v>
      </c>
      <c r="D7" t="s">
        <v>8</v>
      </c>
      <c r="E7">
        <v>0.01</v>
      </c>
      <c r="F7" t="s">
        <v>21</v>
      </c>
      <c r="G7">
        <v>0.01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26.005000000000003</v>
      </c>
      <c r="P7">
        <f t="shared" si="2"/>
        <v>0</v>
      </c>
    </row>
    <row r="8" spans="1:16" x14ac:dyDescent="0.25">
      <c r="A8" t="s">
        <v>20</v>
      </c>
      <c r="B8">
        <v>5</v>
      </c>
      <c r="C8">
        <v>1E-3</v>
      </c>
      <c r="D8" t="s">
        <v>8</v>
      </c>
      <c r="E8">
        <v>0.02</v>
      </c>
      <c r="F8" t="s">
        <v>21</v>
      </c>
      <c r="G8">
        <v>0.02</v>
      </c>
      <c r="L8">
        <f t="shared" ref="L8:O8" si="7">H82</f>
        <v>50</v>
      </c>
      <c r="M8">
        <f t="shared" si="7"/>
        <v>20</v>
      </c>
      <c r="N8">
        <f t="shared" si="7"/>
        <v>2</v>
      </c>
      <c r="O8">
        <f t="shared" si="7"/>
        <v>147.22</v>
      </c>
      <c r="P8">
        <f t="shared" si="2"/>
        <v>0.1</v>
      </c>
    </row>
    <row r="9" spans="1:16" x14ac:dyDescent="0.25">
      <c r="A9" t="s">
        <v>20</v>
      </c>
      <c r="B9">
        <v>5</v>
      </c>
      <c r="C9">
        <v>1E-3</v>
      </c>
      <c r="D9" t="s">
        <v>8</v>
      </c>
      <c r="E9">
        <v>0.61</v>
      </c>
      <c r="F9" t="s">
        <v>21</v>
      </c>
      <c r="G9">
        <v>0.61</v>
      </c>
      <c r="L9">
        <f t="shared" ref="L9:O9" si="8">H102</f>
        <v>60</v>
      </c>
      <c r="M9">
        <f t="shared" si="8"/>
        <v>20</v>
      </c>
      <c r="N9">
        <f t="shared" si="8"/>
        <v>4</v>
      </c>
      <c r="O9">
        <f t="shared" si="8"/>
        <v>154.67000000000002</v>
      </c>
      <c r="P9">
        <f t="shared" si="2"/>
        <v>0.2</v>
      </c>
    </row>
    <row r="10" spans="1:16" x14ac:dyDescent="0.25">
      <c r="A10" t="s">
        <v>20</v>
      </c>
      <c r="B10">
        <v>5</v>
      </c>
      <c r="C10">
        <v>1E-3</v>
      </c>
      <c r="D10" t="s">
        <v>8</v>
      </c>
      <c r="E10">
        <v>0.53</v>
      </c>
      <c r="F10" t="s">
        <v>21</v>
      </c>
      <c r="G10">
        <v>0.6</v>
      </c>
      <c r="L10">
        <f t="shared" ref="L10:O10" si="9">H122</f>
        <v>70</v>
      </c>
      <c r="M10">
        <f t="shared" si="9"/>
        <v>20</v>
      </c>
      <c r="N10">
        <f t="shared" si="9"/>
        <v>2</v>
      </c>
      <c r="O10">
        <f t="shared" si="9"/>
        <v>172.37</v>
      </c>
      <c r="P10">
        <f t="shared" si="2"/>
        <v>0.1</v>
      </c>
    </row>
    <row r="11" spans="1:16" x14ac:dyDescent="0.25">
      <c r="A11" t="s">
        <v>20</v>
      </c>
      <c r="B11">
        <v>5</v>
      </c>
      <c r="C11">
        <v>2E-3</v>
      </c>
      <c r="D11" t="s">
        <v>8</v>
      </c>
      <c r="E11">
        <v>0.01</v>
      </c>
      <c r="F11" t="s">
        <v>21</v>
      </c>
      <c r="G11">
        <v>0.01</v>
      </c>
      <c r="L11">
        <f t="shared" ref="L11:O11" si="10">H142</f>
        <v>80</v>
      </c>
      <c r="M11">
        <f t="shared" si="10"/>
        <v>20</v>
      </c>
      <c r="N11">
        <f t="shared" si="10"/>
        <v>20</v>
      </c>
      <c r="O11" t="e">
        <f t="shared" si="10"/>
        <v>#NUM!</v>
      </c>
      <c r="P11">
        <f t="shared" si="2"/>
        <v>1</v>
      </c>
    </row>
    <row r="12" spans="1:16" x14ac:dyDescent="0.25">
      <c r="A12" t="s">
        <v>20</v>
      </c>
      <c r="B12">
        <v>10</v>
      </c>
      <c r="C12">
        <v>2E-3</v>
      </c>
      <c r="D12" t="s">
        <v>8</v>
      </c>
      <c r="E12">
        <v>4.43</v>
      </c>
      <c r="F12" t="s">
        <v>9</v>
      </c>
      <c r="G12">
        <v>4.43</v>
      </c>
      <c r="H12">
        <f>B12</f>
        <v>10</v>
      </c>
      <c r="I12">
        <f>COUNT(B12:B21)</f>
        <v>10</v>
      </c>
      <c r="J12">
        <f t="array" ref="J12">SUM(IF(ISNUMBER( SEARCH("model",F12:F21)), 0, 1))</f>
        <v>2</v>
      </c>
      <c r="K12">
        <f t="array" ref="K12">MEDIAN(IF(F12:F21="FiniteModel", G12:G21))</f>
        <v>4.4350000000000005</v>
      </c>
    </row>
    <row r="13" spans="1:16" x14ac:dyDescent="0.25">
      <c r="A13" t="s">
        <v>20</v>
      </c>
      <c r="B13">
        <v>10</v>
      </c>
      <c r="C13">
        <v>3.0000000000000001E-3</v>
      </c>
      <c r="D13" t="s">
        <v>8</v>
      </c>
      <c r="E13">
        <v>4.42</v>
      </c>
      <c r="F13" t="s">
        <v>9</v>
      </c>
      <c r="G13">
        <v>4.42</v>
      </c>
    </row>
    <row r="14" spans="1:16" x14ac:dyDescent="0.25">
      <c r="A14" t="s">
        <v>20</v>
      </c>
      <c r="B14">
        <v>10</v>
      </c>
      <c r="C14">
        <v>1E-3</v>
      </c>
      <c r="D14" t="s">
        <v>8</v>
      </c>
      <c r="E14">
        <v>4.41</v>
      </c>
      <c r="F14" t="s">
        <v>9</v>
      </c>
      <c r="G14">
        <v>4.41</v>
      </c>
    </row>
    <row r="15" spans="1:16" x14ac:dyDescent="0.25">
      <c r="A15" t="s">
        <v>20</v>
      </c>
      <c r="B15">
        <v>10</v>
      </c>
      <c r="C15">
        <v>1E-3</v>
      </c>
      <c r="D15" t="s">
        <v>8</v>
      </c>
      <c r="E15">
        <v>1.41</v>
      </c>
      <c r="F15" t="s">
        <v>21</v>
      </c>
      <c r="G15">
        <v>1.5</v>
      </c>
    </row>
    <row r="16" spans="1:16" x14ac:dyDescent="0.25">
      <c r="A16" t="s">
        <v>20</v>
      </c>
      <c r="B16">
        <v>10</v>
      </c>
      <c r="C16">
        <v>1E-3</v>
      </c>
      <c r="D16" t="s">
        <v>8</v>
      </c>
      <c r="E16">
        <v>4.4000000000000004</v>
      </c>
      <c r="F16" t="s">
        <v>9</v>
      </c>
      <c r="G16">
        <v>4.4000000000000004</v>
      </c>
    </row>
    <row r="17" spans="1:11" x14ac:dyDescent="0.25">
      <c r="A17" t="s">
        <v>20</v>
      </c>
      <c r="B17">
        <v>10</v>
      </c>
      <c r="C17">
        <v>1E-3</v>
      </c>
      <c r="D17" t="s">
        <v>8</v>
      </c>
      <c r="E17">
        <v>4.4400000000000004</v>
      </c>
      <c r="F17" t="s">
        <v>9</v>
      </c>
      <c r="G17">
        <v>4.4400000000000004</v>
      </c>
    </row>
    <row r="18" spans="1:11" x14ac:dyDescent="0.25">
      <c r="A18" t="s">
        <v>20</v>
      </c>
      <c r="B18">
        <v>10</v>
      </c>
      <c r="C18">
        <v>2E-3</v>
      </c>
      <c r="D18" t="s">
        <v>8</v>
      </c>
      <c r="E18">
        <v>4.45</v>
      </c>
      <c r="F18" t="s">
        <v>9</v>
      </c>
      <c r="G18">
        <v>4.45</v>
      </c>
    </row>
    <row r="19" spans="1:11" x14ac:dyDescent="0.25">
      <c r="A19" t="s">
        <v>20</v>
      </c>
      <c r="B19">
        <v>10</v>
      </c>
      <c r="C19">
        <v>1E-3</v>
      </c>
      <c r="D19" t="s">
        <v>8</v>
      </c>
      <c r="E19">
        <v>4.4400000000000004</v>
      </c>
      <c r="F19" t="s">
        <v>9</v>
      </c>
      <c r="G19">
        <v>4.4400000000000004</v>
      </c>
    </row>
    <row r="20" spans="1:11" x14ac:dyDescent="0.25">
      <c r="A20" t="s">
        <v>20</v>
      </c>
      <c r="B20">
        <v>10</v>
      </c>
      <c r="C20">
        <v>1E-3</v>
      </c>
      <c r="D20" t="s">
        <v>8</v>
      </c>
      <c r="E20">
        <v>2.0099999999999998</v>
      </c>
      <c r="F20" t="s">
        <v>21</v>
      </c>
      <c r="G20">
        <v>2.1</v>
      </c>
    </row>
    <row r="21" spans="1:11" x14ac:dyDescent="0.25">
      <c r="A21" t="s">
        <v>20</v>
      </c>
      <c r="B21">
        <v>10</v>
      </c>
      <c r="C21">
        <v>2E-3</v>
      </c>
      <c r="D21" t="s">
        <v>8</v>
      </c>
      <c r="E21">
        <v>4.43</v>
      </c>
      <c r="F21" t="s">
        <v>9</v>
      </c>
      <c r="G21">
        <v>4.62</v>
      </c>
    </row>
    <row r="22" spans="1:11" x14ac:dyDescent="0.25">
      <c r="A22" t="s">
        <v>20</v>
      </c>
      <c r="B22">
        <v>15</v>
      </c>
      <c r="C22">
        <v>1E-3</v>
      </c>
      <c r="D22" t="s">
        <v>8</v>
      </c>
      <c r="E22">
        <v>4.91</v>
      </c>
      <c r="F22" t="s">
        <v>9</v>
      </c>
      <c r="G22">
        <v>4.93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MEDIAN(IF(F22:F31="FiniteModel", G22:G31))</f>
        <v>4.9350000000000005</v>
      </c>
    </row>
    <row r="23" spans="1:11" x14ac:dyDescent="0.25">
      <c r="A23" t="s">
        <v>20</v>
      </c>
      <c r="B23">
        <v>15</v>
      </c>
      <c r="C23">
        <v>1E-3</v>
      </c>
      <c r="D23" t="s">
        <v>8</v>
      </c>
      <c r="E23">
        <v>4.8499999999999996</v>
      </c>
      <c r="F23" t="s">
        <v>9</v>
      </c>
      <c r="G23">
        <v>4.91</v>
      </c>
    </row>
    <row r="24" spans="1:11" x14ac:dyDescent="0.25">
      <c r="A24" t="s">
        <v>20</v>
      </c>
      <c r="B24">
        <v>15</v>
      </c>
      <c r="C24">
        <v>1E-3</v>
      </c>
      <c r="D24" t="s">
        <v>8</v>
      </c>
      <c r="E24">
        <v>4.8899999999999997</v>
      </c>
      <c r="F24" t="s">
        <v>9</v>
      </c>
      <c r="G24">
        <v>4.9400000000000004</v>
      </c>
    </row>
    <row r="25" spans="1:11" x14ac:dyDescent="0.25">
      <c r="A25" t="s">
        <v>20</v>
      </c>
      <c r="B25">
        <v>15</v>
      </c>
      <c r="C25">
        <v>1E-3</v>
      </c>
      <c r="D25" t="s">
        <v>8</v>
      </c>
      <c r="E25">
        <v>4.92</v>
      </c>
      <c r="F25" t="s">
        <v>9</v>
      </c>
      <c r="G25">
        <v>4.93</v>
      </c>
    </row>
    <row r="26" spans="1:11" x14ac:dyDescent="0.25">
      <c r="A26" t="s">
        <v>20</v>
      </c>
      <c r="B26">
        <v>15</v>
      </c>
      <c r="C26">
        <v>1E-3</v>
      </c>
      <c r="D26" t="s">
        <v>8</v>
      </c>
      <c r="E26">
        <v>4.91</v>
      </c>
      <c r="F26" t="s">
        <v>9</v>
      </c>
      <c r="G26">
        <v>4.9400000000000004</v>
      </c>
    </row>
    <row r="27" spans="1:11" x14ac:dyDescent="0.25">
      <c r="A27" t="s">
        <v>20</v>
      </c>
      <c r="B27">
        <v>15</v>
      </c>
      <c r="C27">
        <v>1E-3</v>
      </c>
      <c r="D27" t="s">
        <v>8</v>
      </c>
      <c r="E27">
        <v>4.88</v>
      </c>
      <c r="F27" t="s">
        <v>9</v>
      </c>
      <c r="G27">
        <v>4.95</v>
      </c>
    </row>
    <row r="28" spans="1:11" x14ac:dyDescent="0.25">
      <c r="A28" t="s">
        <v>20</v>
      </c>
      <c r="B28">
        <v>15</v>
      </c>
      <c r="C28">
        <v>2E-3</v>
      </c>
      <c r="D28" t="s">
        <v>8</v>
      </c>
      <c r="E28">
        <v>4.8499999999999996</v>
      </c>
      <c r="F28" t="s">
        <v>9</v>
      </c>
      <c r="G28">
        <v>4.8899999999999997</v>
      </c>
    </row>
    <row r="29" spans="1:11" x14ac:dyDescent="0.25">
      <c r="A29" t="s">
        <v>20</v>
      </c>
      <c r="B29">
        <v>15</v>
      </c>
      <c r="C29">
        <v>6.0000000000000001E-3</v>
      </c>
      <c r="D29" t="s">
        <v>8</v>
      </c>
      <c r="E29">
        <v>4.83</v>
      </c>
      <c r="F29" t="s">
        <v>9</v>
      </c>
      <c r="G29">
        <v>4.8600000000000003</v>
      </c>
    </row>
    <row r="30" spans="1:11" x14ac:dyDescent="0.25">
      <c r="A30" t="s">
        <v>20</v>
      </c>
      <c r="B30">
        <v>15</v>
      </c>
      <c r="C30">
        <v>2E-3</v>
      </c>
      <c r="D30" t="s">
        <v>8</v>
      </c>
      <c r="E30">
        <v>4.87</v>
      </c>
      <c r="F30" t="s">
        <v>9</v>
      </c>
      <c r="G30">
        <v>4.96</v>
      </c>
    </row>
    <row r="31" spans="1:11" x14ac:dyDescent="0.25">
      <c r="A31" t="s">
        <v>20</v>
      </c>
      <c r="B31">
        <v>15</v>
      </c>
      <c r="C31">
        <v>1E-3</v>
      </c>
      <c r="D31" t="s">
        <v>8</v>
      </c>
      <c r="E31">
        <v>4.8899999999999997</v>
      </c>
      <c r="F31" t="s">
        <v>9</v>
      </c>
      <c r="G31">
        <v>4.9400000000000004</v>
      </c>
    </row>
    <row r="32" spans="1:11" x14ac:dyDescent="0.25">
      <c r="A32" t="s">
        <v>20</v>
      </c>
      <c r="B32">
        <v>20</v>
      </c>
      <c r="C32">
        <v>1E-3</v>
      </c>
      <c r="D32" t="s">
        <v>8</v>
      </c>
      <c r="E32">
        <v>5.89</v>
      </c>
      <c r="F32" t="s">
        <v>9</v>
      </c>
      <c r="G32">
        <v>5.92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MEDIAN(IF(F32:F41="FiniteModel", G32:G41))</f>
        <v>5.88</v>
      </c>
    </row>
    <row r="33" spans="1:11" x14ac:dyDescent="0.25">
      <c r="A33" t="s">
        <v>20</v>
      </c>
      <c r="B33">
        <v>20</v>
      </c>
      <c r="C33">
        <v>1E-3</v>
      </c>
      <c r="D33" t="s">
        <v>8</v>
      </c>
      <c r="E33">
        <v>5.76</v>
      </c>
      <c r="F33" t="s">
        <v>9</v>
      </c>
      <c r="G33">
        <v>5.85</v>
      </c>
    </row>
    <row r="34" spans="1:11" x14ac:dyDescent="0.25">
      <c r="A34" t="s">
        <v>20</v>
      </c>
      <c r="B34">
        <v>20</v>
      </c>
      <c r="C34">
        <v>1E-3</v>
      </c>
      <c r="D34" t="s">
        <v>8</v>
      </c>
      <c r="E34">
        <v>5.76</v>
      </c>
      <c r="F34" t="s">
        <v>9</v>
      </c>
      <c r="G34">
        <v>5.84</v>
      </c>
    </row>
    <row r="35" spans="1:11" x14ac:dyDescent="0.25">
      <c r="A35" t="s">
        <v>20</v>
      </c>
      <c r="B35">
        <v>20</v>
      </c>
      <c r="C35">
        <v>2E-3</v>
      </c>
      <c r="D35" t="s">
        <v>8</v>
      </c>
      <c r="E35">
        <v>5.79</v>
      </c>
      <c r="F35" t="s">
        <v>9</v>
      </c>
      <c r="G35">
        <v>5.87</v>
      </c>
    </row>
    <row r="36" spans="1:11" x14ac:dyDescent="0.25">
      <c r="A36" t="s">
        <v>20</v>
      </c>
      <c r="B36">
        <v>20</v>
      </c>
      <c r="C36">
        <v>2E-3</v>
      </c>
      <c r="D36" t="s">
        <v>8</v>
      </c>
      <c r="E36">
        <v>5.81</v>
      </c>
      <c r="F36" t="s">
        <v>9</v>
      </c>
      <c r="G36">
        <v>5.91</v>
      </c>
    </row>
    <row r="37" spans="1:11" x14ac:dyDescent="0.25">
      <c r="A37" t="s">
        <v>20</v>
      </c>
      <c r="B37">
        <v>20</v>
      </c>
      <c r="C37">
        <v>1E-3</v>
      </c>
      <c r="D37" t="s">
        <v>8</v>
      </c>
      <c r="E37">
        <v>5.91</v>
      </c>
      <c r="F37" t="s">
        <v>9</v>
      </c>
      <c r="G37">
        <v>5.95</v>
      </c>
    </row>
    <row r="38" spans="1:11" x14ac:dyDescent="0.25">
      <c r="A38" t="s">
        <v>20</v>
      </c>
      <c r="B38">
        <v>20</v>
      </c>
      <c r="C38">
        <v>1E-3</v>
      </c>
      <c r="D38" t="s">
        <v>8</v>
      </c>
      <c r="E38">
        <v>5.81</v>
      </c>
      <c r="F38" t="s">
        <v>9</v>
      </c>
      <c r="G38">
        <v>5.87</v>
      </c>
    </row>
    <row r="39" spans="1:11" x14ac:dyDescent="0.25">
      <c r="A39" t="s">
        <v>20</v>
      </c>
      <c r="B39">
        <v>20</v>
      </c>
      <c r="C39">
        <v>1E-3</v>
      </c>
      <c r="D39" t="s">
        <v>8</v>
      </c>
      <c r="E39">
        <v>5.79</v>
      </c>
      <c r="F39" t="s">
        <v>9</v>
      </c>
      <c r="G39">
        <v>5.85</v>
      </c>
    </row>
    <row r="40" spans="1:11" x14ac:dyDescent="0.25">
      <c r="A40" t="s">
        <v>20</v>
      </c>
      <c r="B40">
        <v>20</v>
      </c>
      <c r="C40">
        <v>2E-3</v>
      </c>
      <c r="D40" t="s">
        <v>8</v>
      </c>
      <c r="E40">
        <v>5.87</v>
      </c>
      <c r="F40" t="s">
        <v>9</v>
      </c>
      <c r="G40">
        <v>5.94</v>
      </c>
    </row>
    <row r="41" spans="1:11" x14ac:dyDescent="0.25">
      <c r="A41" t="s">
        <v>20</v>
      </c>
      <c r="B41">
        <v>20</v>
      </c>
      <c r="C41">
        <v>1E-3</v>
      </c>
      <c r="D41" t="s">
        <v>8</v>
      </c>
      <c r="E41">
        <v>5.84</v>
      </c>
      <c r="F41" t="s">
        <v>9</v>
      </c>
      <c r="G41">
        <v>5.89</v>
      </c>
    </row>
    <row r="42" spans="1:11" x14ac:dyDescent="0.25">
      <c r="A42" t="s">
        <v>20</v>
      </c>
      <c r="B42">
        <v>30</v>
      </c>
      <c r="C42">
        <v>5.2999999999999999E-2</v>
      </c>
      <c r="D42" t="s">
        <v>8</v>
      </c>
      <c r="E42">
        <v>11.4</v>
      </c>
      <c r="F42" t="s">
        <v>9</v>
      </c>
      <c r="G42">
        <v>11.56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MEDIAN(IF(F42:F61="FiniteModel", G42:G61))</f>
        <v>11.504999999999999</v>
      </c>
    </row>
    <row r="43" spans="1:11" x14ac:dyDescent="0.25">
      <c r="A43" t="s">
        <v>20</v>
      </c>
      <c r="B43">
        <v>30</v>
      </c>
      <c r="C43">
        <v>8.9999999999999993E-3</v>
      </c>
      <c r="D43" t="s">
        <v>8</v>
      </c>
      <c r="E43">
        <v>11.37</v>
      </c>
      <c r="F43" t="s">
        <v>9</v>
      </c>
      <c r="G43">
        <v>11.53</v>
      </c>
    </row>
    <row r="44" spans="1:11" x14ac:dyDescent="0.25">
      <c r="A44" t="s">
        <v>20</v>
      </c>
      <c r="B44">
        <v>30</v>
      </c>
      <c r="C44">
        <v>8.9999999999999993E-3</v>
      </c>
      <c r="D44" t="s">
        <v>8</v>
      </c>
      <c r="E44">
        <v>11.18</v>
      </c>
      <c r="F44" t="s">
        <v>9</v>
      </c>
      <c r="G44">
        <v>11.31</v>
      </c>
    </row>
    <row r="45" spans="1:11" x14ac:dyDescent="0.25">
      <c r="A45" t="s">
        <v>20</v>
      </c>
      <c r="B45">
        <v>30</v>
      </c>
      <c r="C45">
        <v>8.9999999999999993E-3</v>
      </c>
      <c r="D45" t="s">
        <v>8</v>
      </c>
      <c r="E45">
        <v>11.39</v>
      </c>
      <c r="F45" t="s">
        <v>9</v>
      </c>
      <c r="G45">
        <v>11.5</v>
      </c>
    </row>
    <row r="46" spans="1:11" x14ac:dyDescent="0.25">
      <c r="A46" t="s">
        <v>20</v>
      </c>
      <c r="B46">
        <v>30</v>
      </c>
      <c r="C46">
        <v>8.0000000000000002E-3</v>
      </c>
      <c r="D46" t="s">
        <v>8</v>
      </c>
      <c r="E46">
        <v>11.35</v>
      </c>
      <c r="F46" t="s">
        <v>9</v>
      </c>
      <c r="G46">
        <v>11.48</v>
      </c>
    </row>
    <row r="47" spans="1:11" x14ac:dyDescent="0.25">
      <c r="A47" t="s">
        <v>20</v>
      </c>
      <c r="B47">
        <v>30</v>
      </c>
      <c r="C47">
        <v>5.0000000000000001E-3</v>
      </c>
      <c r="D47" t="s">
        <v>8</v>
      </c>
      <c r="E47">
        <v>11.45</v>
      </c>
      <c r="F47" t="s">
        <v>9</v>
      </c>
      <c r="G47">
        <v>11.57</v>
      </c>
    </row>
    <row r="48" spans="1:11" x14ac:dyDescent="0.25">
      <c r="A48" t="s">
        <v>20</v>
      </c>
      <c r="B48">
        <v>30</v>
      </c>
      <c r="C48">
        <v>5.0000000000000001E-3</v>
      </c>
      <c r="D48" t="s">
        <v>8</v>
      </c>
      <c r="E48">
        <v>11.31</v>
      </c>
      <c r="F48" t="s">
        <v>9</v>
      </c>
      <c r="G48">
        <v>11.42</v>
      </c>
    </row>
    <row r="49" spans="1:11" x14ac:dyDescent="0.25">
      <c r="A49" t="s">
        <v>20</v>
      </c>
      <c r="B49">
        <v>30</v>
      </c>
      <c r="C49">
        <v>5.0000000000000001E-3</v>
      </c>
      <c r="D49" t="s">
        <v>8</v>
      </c>
      <c r="E49">
        <v>11.29</v>
      </c>
      <c r="F49" t="s">
        <v>9</v>
      </c>
      <c r="G49">
        <v>11.49</v>
      </c>
    </row>
    <row r="50" spans="1:11" x14ac:dyDescent="0.25">
      <c r="A50" t="s">
        <v>20</v>
      </c>
      <c r="B50">
        <v>30</v>
      </c>
      <c r="C50">
        <v>6.0000000000000001E-3</v>
      </c>
      <c r="D50" t="s">
        <v>8</v>
      </c>
      <c r="E50">
        <v>11.36</v>
      </c>
      <c r="F50" t="s">
        <v>9</v>
      </c>
      <c r="G50">
        <v>11.49</v>
      </c>
    </row>
    <row r="51" spans="1:11" x14ac:dyDescent="0.25">
      <c r="A51" t="s">
        <v>20</v>
      </c>
      <c r="B51">
        <v>30</v>
      </c>
      <c r="C51">
        <v>4.0000000000000001E-3</v>
      </c>
      <c r="D51" t="s">
        <v>8</v>
      </c>
      <c r="E51">
        <v>11.39</v>
      </c>
      <c r="F51" t="s">
        <v>9</v>
      </c>
      <c r="G51">
        <v>11.53</v>
      </c>
    </row>
    <row r="52" spans="1:11" x14ac:dyDescent="0.25">
      <c r="A52" t="s">
        <v>20</v>
      </c>
      <c r="B52">
        <v>30</v>
      </c>
      <c r="C52">
        <v>7.1999999999999995E-2</v>
      </c>
      <c r="D52" t="s">
        <v>8</v>
      </c>
      <c r="E52">
        <v>11.38</v>
      </c>
      <c r="F52" t="s">
        <v>9</v>
      </c>
      <c r="G52">
        <v>11.53</v>
      </c>
    </row>
    <row r="53" spans="1:11" x14ac:dyDescent="0.25">
      <c r="A53" t="s">
        <v>20</v>
      </c>
      <c r="B53">
        <v>30</v>
      </c>
      <c r="C53">
        <v>1.2999999999999999E-2</v>
      </c>
      <c r="D53" t="s">
        <v>8</v>
      </c>
      <c r="E53">
        <v>11.27</v>
      </c>
      <c r="F53" t="s">
        <v>9</v>
      </c>
      <c r="G53">
        <v>11.44</v>
      </c>
    </row>
    <row r="54" spans="1:11" x14ac:dyDescent="0.25">
      <c r="A54" t="s">
        <v>20</v>
      </c>
      <c r="B54">
        <v>30</v>
      </c>
      <c r="C54">
        <v>8.0000000000000002E-3</v>
      </c>
      <c r="D54" t="s">
        <v>8</v>
      </c>
      <c r="E54">
        <v>11.37</v>
      </c>
      <c r="F54" t="s">
        <v>9</v>
      </c>
      <c r="G54">
        <v>11.51</v>
      </c>
    </row>
    <row r="55" spans="1:11" x14ac:dyDescent="0.25">
      <c r="A55" t="s">
        <v>20</v>
      </c>
      <c r="B55">
        <v>30</v>
      </c>
      <c r="C55">
        <v>1.7999999999999999E-2</v>
      </c>
      <c r="D55" t="s">
        <v>8</v>
      </c>
      <c r="E55">
        <v>11.31</v>
      </c>
      <c r="F55" t="s">
        <v>9</v>
      </c>
      <c r="G55">
        <v>11.44</v>
      </c>
    </row>
    <row r="56" spans="1:11" x14ac:dyDescent="0.25">
      <c r="A56" t="s">
        <v>20</v>
      </c>
      <c r="B56">
        <v>30</v>
      </c>
      <c r="C56">
        <v>0.01</v>
      </c>
      <c r="D56" t="s">
        <v>8</v>
      </c>
      <c r="E56">
        <v>11.43</v>
      </c>
      <c r="F56" t="s">
        <v>9</v>
      </c>
      <c r="G56">
        <v>11.52</v>
      </c>
    </row>
    <row r="57" spans="1:11" x14ac:dyDescent="0.25">
      <c r="A57" t="s">
        <v>20</v>
      </c>
      <c r="B57">
        <v>30</v>
      </c>
      <c r="C57">
        <v>4.0000000000000001E-3</v>
      </c>
      <c r="D57" t="s">
        <v>8</v>
      </c>
      <c r="E57">
        <v>11.33</v>
      </c>
      <c r="F57" t="s">
        <v>9</v>
      </c>
      <c r="G57">
        <v>11.5</v>
      </c>
    </row>
    <row r="58" spans="1:11" x14ac:dyDescent="0.25">
      <c r="A58" t="s">
        <v>20</v>
      </c>
      <c r="B58">
        <v>30</v>
      </c>
      <c r="C58">
        <v>8.0000000000000002E-3</v>
      </c>
      <c r="D58" t="s">
        <v>8</v>
      </c>
      <c r="E58">
        <v>11.41</v>
      </c>
      <c r="F58" t="s">
        <v>9</v>
      </c>
      <c r="G58">
        <v>11.52</v>
      </c>
    </row>
    <row r="59" spans="1:11" x14ac:dyDescent="0.25">
      <c r="A59" t="s">
        <v>20</v>
      </c>
      <c r="B59">
        <v>30</v>
      </c>
      <c r="C59">
        <v>8.0000000000000002E-3</v>
      </c>
      <c r="D59" t="s">
        <v>8</v>
      </c>
      <c r="E59">
        <v>11.31</v>
      </c>
      <c r="F59" t="s">
        <v>9</v>
      </c>
      <c r="G59">
        <v>11.45</v>
      </c>
    </row>
    <row r="60" spans="1:11" x14ac:dyDescent="0.25">
      <c r="A60" t="s">
        <v>20</v>
      </c>
      <c r="B60">
        <v>30</v>
      </c>
      <c r="C60">
        <v>7.0000000000000001E-3</v>
      </c>
      <c r="D60" t="s">
        <v>8</v>
      </c>
      <c r="E60">
        <v>11.48</v>
      </c>
      <c r="F60" t="s">
        <v>9</v>
      </c>
      <c r="G60">
        <v>11.61</v>
      </c>
    </row>
    <row r="61" spans="1:11" x14ac:dyDescent="0.25">
      <c r="A61" t="s">
        <v>20</v>
      </c>
      <c r="B61">
        <v>30</v>
      </c>
      <c r="C61">
        <v>6.0000000000000001E-3</v>
      </c>
      <c r="D61" t="s">
        <v>8</v>
      </c>
      <c r="E61">
        <v>11.41</v>
      </c>
      <c r="F61" t="s">
        <v>9</v>
      </c>
      <c r="G61">
        <v>11.52</v>
      </c>
    </row>
    <row r="62" spans="1:11" x14ac:dyDescent="0.25">
      <c r="A62" t="s">
        <v>20</v>
      </c>
      <c r="B62">
        <v>40</v>
      </c>
      <c r="C62">
        <v>7.0000000000000001E-3</v>
      </c>
      <c r="D62" t="s">
        <v>8</v>
      </c>
      <c r="E62">
        <v>26.03</v>
      </c>
      <c r="F62" t="s">
        <v>9</v>
      </c>
      <c r="G62">
        <v>26.34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MEDIAN(IF(F62:F81="FiniteModel", G62:G81))</f>
        <v>26.005000000000003</v>
      </c>
    </row>
    <row r="63" spans="1:11" x14ac:dyDescent="0.25">
      <c r="A63" t="s">
        <v>20</v>
      </c>
      <c r="B63">
        <v>40</v>
      </c>
      <c r="C63">
        <v>5.0000000000000001E-3</v>
      </c>
      <c r="D63" t="s">
        <v>8</v>
      </c>
      <c r="E63">
        <v>26.35</v>
      </c>
      <c r="F63" t="s">
        <v>9</v>
      </c>
      <c r="G63">
        <v>26.57</v>
      </c>
    </row>
    <row r="64" spans="1:11" x14ac:dyDescent="0.25">
      <c r="A64" t="s">
        <v>20</v>
      </c>
      <c r="B64">
        <v>40</v>
      </c>
      <c r="C64">
        <v>4.0000000000000001E-3</v>
      </c>
      <c r="D64" t="s">
        <v>8</v>
      </c>
      <c r="E64">
        <v>26.7</v>
      </c>
      <c r="F64" t="s">
        <v>9</v>
      </c>
      <c r="G64">
        <v>26.99</v>
      </c>
    </row>
    <row r="65" spans="1:7" x14ac:dyDescent="0.25">
      <c r="A65" t="s">
        <v>20</v>
      </c>
      <c r="B65">
        <v>40</v>
      </c>
      <c r="C65">
        <v>4.0000000000000001E-3</v>
      </c>
      <c r="D65" t="s">
        <v>8</v>
      </c>
      <c r="E65">
        <v>26.42</v>
      </c>
      <c r="F65" t="s">
        <v>9</v>
      </c>
      <c r="G65">
        <v>26.68</v>
      </c>
    </row>
    <row r="66" spans="1:7" x14ac:dyDescent="0.25">
      <c r="A66" t="s">
        <v>20</v>
      </c>
      <c r="B66">
        <v>40</v>
      </c>
      <c r="C66">
        <v>4.0000000000000001E-3</v>
      </c>
      <c r="D66" t="s">
        <v>8</v>
      </c>
      <c r="E66">
        <v>26.36</v>
      </c>
      <c r="F66" t="s">
        <v>9</v>
      </c>
      <c r="G66">
        <v>26.66</v>
      </c>
    </row>
    <row r="67" spans="1:7" x14ac:dyDescent="0.25">
      <c r="A67" t="s">
        <v>20</v>
      </c>
      <c r="B67">
        <v>40</v>
      </c>
      <c r="C67">
        <v>4.0000000000000001E-3</v>
      </c>
      <c r="D67" t="s">
        <v>8</v>
      </c>
      <c r="E67">
        <v>26.12</v>
      </c>
      <c r="F67" t="s">
        <v>9</v>
      </c>
      <c r="G67">
        <v>26.38</v>
      </c>
    </row>
    <row r="68" spans="1:7" x14ac:dyDescent="0.25">
      <c r="A68" t="s">
        <v>20</v>
      </c>
      <c r="B68">
        <v>40</v>
      </c>
      <c r="C68">
        <v>3.0000000000000001E-3</v>
      </c>
      <c r="D68" t="s">
        <v>8</v>
      </c>
      <c r="E68">
        <v>26.58</v>
      </c>
      <c r="F68" t="s">
        <v>9</v>
      </c>
      <c r="G68">
        <v>26.85</v>
      </c>
    </row>
    <row r="69" spans="1:7" x14ac:dyDescent="0.25">
      <c r="A69" t="s">
        <v>20</v>
      </c>
      <c r="B69">
        <v>40</v>
      </c>
      <c r="C69">
        <v>3.0000000000000001E-3</v>
      </c>
      <c r="D69" t="s">
        <v>8</v>
      </c>
      <c r="E69">
        <v>26.16</v>
      </c>
      <c r="F69" t="s">
        <v>9</v>
      </c>
      <c r="G69">
        <v>26.48</v>
      </c>
    </row>
    <row r="70" spans="1:7" x14ac:dyDescent="0.25">
      <c r="A70" t="s">
        <v>20</v>
      </c>
      <c r="B70">
        <v>40</v>
      </c>
      <c r="C70">
        <v>3.0000000000000001E-3</v>
      </c>
      <c r="D70" t="s">
        <v>8</v>
      </c>
      <c r="E70">
        <v>26.4</v>
      </c>
      <c r="F70" t="s">
        <v>9</v>
      </c>
      <c r="G70">
        <v>26.65</v>
      </c>
    </row>
    <row r="71" spans="1:7" x14ac:dyDescent="0.25">
      <c r="A71" t="s">
        <v>20</v>
      </c>
      <c r="B71">
        <v>40</v>
      </c>
      <c r="C71">
        <v>3.0000000000000001E-3</v>
      </c>
      <c r="D71" t="s">
        <v>8</v>
      </c>
      <c r="E71">
        <v>26.5</v>
      </c>
      <c r="F71" t="s">
        <v>9</v>
      </c>
      <c r="G71">
        <v>26.79</v>
      </c>
    </row>
    <row r="72" spans="1:7" x14ac:dyDescent="0.25">
      <c r="A72" t="s">
        <v>20</v>
      </c>
      <c r="B72">
        <v>40</v>
      </c>
      <c r="C72">
        <v>8.0000000000000002E-3</v>
      </c>
      <c r="D72" t="s">
        <v>8</v>
      </c>
      <c r="E72">
        <v>25.32</v>
      </c>
      <c r="F72" t="s">
        <v>9</v>
      </c>
      <c r="G72">
        <v>25.61</v>
      </c>
    </row>
    <row r="73" spans="1:7" x14ac:dyDescent="0.25">
      <c r="A73" t="s">
        <v>20</v>
      </c>
      <c r="B73">
        <v>40</v>
      </c>
      <c r="C73">
        <v>6.0000000000000001E-3</v>
      </c>
      <c r="D73" t="s">
        <v>8</v>
      </c>
      <c r="E73">
        <v>24.94</v>
      </c>
      <c r="F73" t="s">
        <v>9</v>
      </c>
      <c r="G73">
        <v>25.17</v>
      </c>
    </row>
    <row r="74" spans="1:7" x14ac:dyDescent="0.25">
      <c r="A74" t="s">
        <v>20</v>
      </c>
      <c r="B74">
        <v>40</v>
      </c>
      <c r="C74">
        <v>7.0000000000000001E-3</v>
      </c>
      <c r="D74" t="s">
        <v>8</v>
      </c>
      <c r="E74">
        <v>25.07</v>
      </c>
      <c r="F74" t="s">
        <v>9</v>
      </c>
      <c r="G74">
        <v>25.3</v>
      </c>
    </row>
    <row r="75" spans="1:7" x14ac:dyDescent="0.25">
      <c r="A75" t="s">
        <v>20</v>
      </c>
      <c r="B75">
        <v>40</v>
      </c>
      <c r="C75">
        <v>6.0000000000000001E-3</v>
      </c>
      <c r="D75" t="s">
        <v>8</v>
      </c>
      <c r="E75">
        <v>25.06</v>
      </c>
      <c r="F75" t="s">
        <v>9</v>
      </c>
      <c r="G75">
        <v>25.34</v>
      </c>
    </row>
    <row r="76" spans="1:7" x14ac:dyDescent="0.25">
      <c r="A76" t="s">
        <v>20</v>
      </c>
      <c r="B76">
        <v>40</v>
      </c>
      <c r="C76">
        <v>6.0000000000000001E-3</v>
      </c>
      <c r="D76" t="s">
        <v>8</v>
      </c>
      <c r="E76">
        <v>24.68</v>
      </c>
      <c r="F76" t="s">
        <v>9</v>
      </c>
      <c r="G76">
        <v>24.98</v>
      </c>
    </row>
    <row r="77" spans="1:7" x14ac:dyDescent="0.25">
      <c r="A77" t="s">
        <v>20</v>
      </c>
      <c r="B77">
        <v>40</v>
      </c>
      <c r="C77">
        <v>5.0000000000000001E-3</v>
      </c>
      <c r="D77" t="s">
        <v>8</v>
      </c>
      <c r="E77">
        <v>25.05</v>
      </c>
      <c r="F77" t="s">
        <v>9</v>
      </c>
      <c r="G77">
        <v>25.26</v>
      </c>
    </row>
    <row r="78" spans="1:7" x14ac:dyDescent="0.25">
      <c r="A78" t="s">
        <v>20</v>
      </c>
      <c r="B78">
        <v>40</v>
      </c>
      <c r="C78">
        <v>3.0000000000000001E-3</v>
      </c>
      <c r="D78" t="s">
        <v>8</v>
      </c>
      <c r="E78">
        <v>24.83</v>
      </c>
      <c r="F78" t="s">
        <v>9</v>
      </c>
      <c r="G78">
        <v>25.07</v>
      </c>
    </row>
    <row r="79" spans="1:7" x14ac:dyDescent="0.25">
      <c r="A79" t="s">
        <v>20</v>
      </c>
      <c r="B79">
        <v>40</v>
      </c>
      <c r="C79">
        <v>3.0000000000000001E-3</v>
      </c>
      <c r="D79" t="s">
        <v>8</v>
      </c>
      <c r="E79">
        <v>25.09</v>
      </c>
      <c r="F79" t="s">
        <v>9</v>
      </c>
      <c r="G79">
        <v>25.29</v>
      </c>
    </row>
    <row r="80" spans="1:7" x14ac:dyDescent="0.25">
      <c r="A80" t="s">
        <v>20</v>
      </c>
      <c r="B80">
        <v>40</v>
      </c>
      <c r="C80">
        <v>5.0000000000000001E-3</v>
      </c>
      <c r="D80" t="s">
        <v>8</v>
      </c>
      <c r="E80">
        <v>25.06</v>
      </c>
      <c r="F80" t="s">
        <v>9</v>
      </c>
      <c r="G80">
        <v>25.28</v>
      </c>
    </row>
    <row r="81" spans="1:11" x14ac:dyDescent="0.25">
      <c r="A81" t="s">
        <v>20</v>
      </c>
      <c r="B81">
        <v>40</v>
      </c>
      <c r="C81">
        <v>3.0000000000000001E-3</v>
      </c>
      <c r="D81" t="s">
        <v>8</v>
      </c>
      <c r="E81">
        <v>25.44</v>
      </c>
      <c r="F81" t="s">
        <v>9</v>
      </c>
      <c r="G81">
        <v>25.67</v>
      </c>
    </row>
    <row r="82" spans="1:11" x14ac:dyDescent="0.25">
      <c r="A82" t="s">
        <v>20</v>
      </c>
      <c r="B82">
        <v>50</v>
      </c>
      <c r="C82">
        <v>6.4000000000000001E-2</v>
      </c>
      <c r="D82" t="s">
        <v>8</v>
      </c>
      <c r="E82">
        <v>147.02000000000001</v>
      </c>
      <c r="F82" t="s">
        <v>9</v>
      </c>
      <c r="G82">
        <v>147.44</v>
      </c>
      <c r="H82">
        <f>B82</f>
        <v>50</v>
      </c>
      <c r="I82">
        <f>COUNT(B82:B101)</f>
        <v>20</v>
      </c>
      <c r="J82">
        <f t="array" ref="J82">SUM(IF(ISNUMBER( SEARCH("model",F82:F101)), 0, 1))</f>
        <v>2</v>
      </c>
      <c r="K82">
        <f t="array" ref="K82">MEDIAN(IF(F82:F101="FiniteModel", G82:G101))</f>
        <v>147.22</v>
      </c>
    </row>
    <row r="83" spans="1:11" x14ac:dyDescent="0.25">
      <c r="A83" t="s">
        <v>20</v>
      </c>
      <c r="B83">
        <v>50</v>
      </c>
      <c r="C83">
        <v>8.9999999999999993E-3</v>
      </c>
      <c r="D83" t="s">
        <v>8</v>
      </c>
      <c r="E83">
        <v>146.94</v>
      </c>
      <c r="F83" t="s">
        <v>9</v>
      </c>
      <c r="G83">
        <v>147.30000000000001</v>
      </c>
    </row>
    <row r="84" spans="1:11" x14ac:dyDescent="0.25">
      <c r="A84" t="s">
        <v>20</v>
      </c>
      <c r="B84">
        <v>50</v>
      </c>
      <c r="C84">
        <v>1.0999999999999999E-2</v>
      </c>
      <c r="D84" t="s">
        <v>8</v>
      </c>
      <c r="E84">
        <v>149.55000000000001</v>
      </c>
      <c r="F84" t="s">
        <v>9</v>
      </c>
      <c r="G84">
        <v>149.99</v>
      </c>
    </row>
    <row r="85" spans="1:11" x14ac:dyDescent="0.25">
      <c r="A85" t="s">
        <v>20</v>
      </c>
      <c r="B85">
        <v>50</v>
      </c>
      <c r="C85">
        <v>8.0000000000000002E-3</v>
      </c>
      <c r="D85" t="s">
        <v>8</v>
      </c>
      <c r="E85">
        <v>20.7</v>
      </c>
      <c r="F85" t="s">
        <v>21</v>
      </c>
      <c r="G85">
        <v>20.7</v>
      </c>
    </row>
    <row r="86" spans="1:11" x14ac:dyDescent="0.25">
      <c r="A86" t="s">
        <v>20</v>
      </c>
      <c r="B86">
        <v>50</v>
      </c>
      <c r="C86">
        <v>0.01</v>
      </c>
      <c r="D86" t="s">
        <v>8</v>
      </c>
      <c r="E86">
        <v>148.27000000000001</v>
      </c>
      <c r="F86" t="s">
        <v>9</v>
      </c>
      <c r="G86">
        <v>148.71</v>
      </c>
    </row>
    <row r="87" spans="1:11" x14ac:dyDescent="0.25">
      <c r="A87" t="s">
        <v>20</v>
      </c>
      <c r="B87">
        <v>50</v>
      </c>
      <c r="C87">
        <v>8.0000000000000002E-3</v>
      </c>
      <c r="D87" t="s">
        <v>8</v>
      </c>
      <c r="E87">
        <v>147.02000000000001</v>
      </c>
      <c r="F87" t="s">
        <v>9</v>
      </c>
      <c r="G87">
        <v>147.44</v>
      </c>
    </row>
    <row r="88" spans="1:11" x14ac:dyDescent="0.25">
      <c r="A88" t="s">
        <v>20</v>
      </c>
      <c r="B88">
        <v>50</v>
      </c>
      <c r="C88">
        <v>8.0000000000000002E-3</v>
      </c>
      <c r="D88" t="s">
        <v>8</v>
      </c>
      <c r="E88">
        <v>148.47</v>
      </c>
      <c r="F88" t="s">
        <v>9</v>
      </c>
      <c r="G88">
        <v>149.02000000000001</v>
      </c>
    </row>
    <row r="89" spans="1:11" x14ac:dyDescent="0.25">
      <c r="A89" t="s">
        <v>20</v>
      </c>
      <c r="B89">
        <v>50</v>
      </c>
      <c r="C89">
        <v>8.0000000000000002E-3</v>
      </c>
      <c r="D89" t="s">
        <v>8</v>
      </c>
      <c r="E89">
        <v>146.75</v>
      </c>
      <c r="F89" t="s">
        <v>9</v>
      </c>
      <c r="G89">
        <v>147.13999999999999</v>
      </c>
    </row>
    <row r="90" spans="1:11" x14ac:dyDescent="0.25">
      <c r="A90" t="s">
        <v>20</v>
      </c>
      <c r="B90">
        <v>50</v>
      </c>
      <c r="C90">
        <v>4.0000000000000001E-3</v>
      </c>
      <c r="D90" t="s">
        <v>8</v>
      </c>
      <c r="E90">
        <v>147.99</v>
      </c>
      <c r="F90" t="s">
        <v>9</v>
      </c>
      <c r="G90">
        <v>148.47</v>
      </c>
    </row>
    <row r="91" spans="1:11" x14ac:dyDescent="0.25">
      <c r="A91" t="s">
        <v>20</v>
      </c>
      <c r="B91">
        <v>50</v>
      </c>
      <c r="C91">
        <v>0</v>
      </c>
      <c r="D91" t="s">
        <v>8</v>
      </c>
      <c r="E91">
        <v>148.41</v>
      </c>
      <c r="F91" t="s">
        <v>9</v>
      </c>
      <c r="G91">
        <v>148.82</v>
      </c>
    </row>
    <row r="92" spans="1:11" x14ac:dyDescent="0.25">
      <c r="A92" t="s">
        <v>20</v>
      </c>
      <c r="B92">
        <v>50</v>
      </c>
      <c r="C92">
        <v>4.0000000000000001E-3</v>
      </c>
      <c r="D92" t="s">
        <v>8</v>
      </c>
      <c r="E92">
        <v>144.99</v>
      </c>
      <c r="F92" t="s">
        <v>9</v>
      </c>
      <c r="G92">
        <v>145.47</v>
      </c>
    </row>
    <row r="93" spans="1:11" x14ac:dyDescent="0.25">
      <c r="A93" t="s">
        <v>20</v>
      </c>
      <c r="B93">
        <v>50</v>
      </c>
      <c r="C93">
        <v>4.0000000000000001E-3</v>
      </c>
      <c r="D93" t="s">
        <v>8</v>
      </c>
      <c r="E93">
        <v>145.02000000000001</v>
      </c>
      <c r="F93" t="s">
        <v>9</v>
      </c>
      <c r="G93">
        <v>145.41</v>
      </c>
    </row>
    <row r="94" spans="1:11" x14ac:dyDescent="0.25">
      <c r="A94" t="s">
        <v>20</v>
      </c>
      <c r="B94">
        <v>50</v>
      </c>
      <c r="C94">
        <v>4.0000000000000001E-3</v>
      </c>
      <c r="D94" t="s">
        <v>8</v>
      </c>
      <c r="E94">
        <v>145.22</v>
      </c>
      <c r="F94" t="s">
        <v>9</v>
      </c>
      <c r="G94">
        <v>145.68</v>
      </c>
    </row>
    <row r="95" spans="1:11" x14ac:dyDescent="0.25">
      <c r="A95" t="s">
        <v>20</v>
      </c>
      <c r="B95">
        <v>50</v>
      </c>
      <c r="C95">
        <v>6.0000000000000001E-3</v>
      </c>
      <c r="D95" t="s">
        <v>8</v>
      </c>
      <c r="E95">
        <v>145.41</v>
      </c>
      <c r="F95" t="s">
        <v>9</v>
      </c>
      <c r="G95">
        <v>145.94</v>
      </c>
    </row>
    <row r="96" spans="1:11" x14ac:dyDescent="0.25">
      <c r="A96" t="s">
        <v>20</v>
      </c>
      <c r="B96">
        <v>50</v>
      </c>
      <c r="C96">
        <v>3.0000000000000001E-3</v>
      </c>
      <c r="D96" t="s">
        <v>8</v>
      </c>
      <c r="E96">
        <v>144</v>
      </c>
      <c r="F96" t="s">
        <v>9</v>
      </c>
      <c r="G96">
        <v>144.4</v>
      </c>
    </row>
    <row r="97" spans="1:11" x14ac:dyDescent="0.25">
      <c r="A97" t="s">
        <v>20</v>
      </c>
      <c r="B97">
        <v>50</v>
      </c>
      <c r="C97">
        <v>6.0000000000000001E-3</v>
      </c>
      <c r="D97" t="s">
        <v>8</v>
      </c>
      <c r="E97">
        <v>168.05</v>
      </c>
      <c r="F97" t="s">
        <v>9</v>
      </c>
      <c r="G97">
        <v>168.56</v>
      </c>
    </row>
    <row r="98" spans="1:11" x14ac:dyDescent="0.25">
      <c r="A98" t="s">
        <v>20</v>
      </c>
      <c r="B98">
        <v>50</v>
      </c>
      <c r="C98">
        <v>8.0000000000000002E-3</v>
      </c>
      <c r="D98" t="s">
        <v>8</v>
      </c>
      <c r="E98">
        <v>144.66999999999999</v>
      </c>
      <c r="F98" t="s">
        <v>9</v>
      </c>
      <c r="G98">
        <v>145.08000000000001</v>
      </c>
    </row>
    <row r="99" spans="1:11" x14ac:dyDescent="0.25">
      <c r="A99" t="s">
        <v>20</v>
      </c>
      <c r="B99">
        <v>50</v>
      </c>
      <c r="C99">
        <v>5.0000000000000001E-3</v>
      </c>
      <c r="D99" t="s">
        <v>8</v>
      </c>
      <c r="E99">
        <v>144.38</v>
      </c>
      <c r="F99" t="s">
        <v>9</v>
      </c>
      <c r="G99">
        <v>144.85</v>
      </c>
    </row>
    <row r="100" spans="1:11" x14ac:dyDescent="0.25">
      <c r="A100" t="s">
        <v>20</v>
      </c>
      <c r="B100">
        <v>50</v>
      </c>
      <c r="C100">
        <v>6.0000000000000001E-3</v>
      </c>
      <c r="D100" t="s">
        <v>8</v>
      </c>
      <c r="E100">
        <v>34.01</v>
      </c>
      <c r="F100" t="s">
        <v>21</v>
      </c>
      <c r="G100">
        <v>34.19</v>
      </c>
    </row>
    <row r="101" spans="1:11" x14ac:dyDescent="0.25">
      <c r="A101" t="s">
        <v>20</v>
      </c>
      <c r="B101">
        <v>50</v>
      </c>
      <c r="C101">
        <v>8.0000000000000002E-3</v>
      </c>
      <c r="D101" t="s">
        <v>8</v>
      </c>
      <c r="E101">
        <v>145.02000000000001</v>
      </c>
      <c r="F101" t="s">
        <v>9</v>
      </c>
      <c r="G101">
        <v>145.52000000000001</v>
      </c>
    </row>
    <row r="102" spans="1:11" x14ac:dyDescent="0.25">
      <c r="A102" t="s">
        <v>20</v>
      </c>
      <c r="B102">
        <v>60</v>
      </c>
      <c r="C102">
        <v>7.0000000000000001E-3</v>
      </c>
      <c r="D102" t="s">
        <v>8</v>
      </c>
      <c r="E102">
        <v>153.41</v>
      </c>
      <c r="F102" t="s">
        <v>9</v>
      </c>
      <c r="G102">
        <v>154.13999999999999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4</v>
      </c>
      <c r="K102">
        <f t="array" ref="K102">MEDIAN(IF(F102:F121="FiniteModel", G102:G121))</f>
        <v>154.67000000000002</v>
      </c>
    </row>
    <row r="103" spans="1:11" x14ac:dyDescent="0.25">
      <c r="A103" t="s">
        <v>20</v>
      </c>
      <c r="B103">
        <v>60</v>
      </c>
      <c r="C103">
        <v>4.0000000000000001E-3</v>
      </c>
      <c r="D103" t="s">
        <v>8</v>
      </c>
      <c r="E103">
        <v>155.87</v>
      </c>
      <c r="F103" t="s">
        <v>9</v>
      </c>
      <c r="G103">
        <v>156.54</v>
      </c>
    </row>
    <row r="104" spans="1:11" x14ac:dyDescent="0.25">
      <c r="A104" t="s">
        <v>20</v>
      </c>
      <c r="B104">
        <v>60</v>
      </c>
      <c r="C104">
        <v>4.0000000000000001E-3</v>
      </c>
      <c r="D104" t="s">
        <v>8</v>
      </c>
      <c r="E104">
        <v>154.15</v>
      </c>
      <c r="F104" t="s">
        <v>9</v>
      </c>
      <c r="G104">
        <v>155.02000000000001</v>
      </c>
    </row>
    <row r="105" spans="1:11" x14ac:dyDescent="0.25">
      <c r="A105" t="s">
        <v>20</v>
      </c>
      <c r="B105">
        <v>60</v>
      </c>
      <c r="C105">
        <v>4.0000000000000001E-3</v>
      </c>
      <c r="D105" t="s">
        <v>8</v>
      </c>
      <c r="E105">
        <v>154.58000000000001</v>
      </c>
      <c r="F105" t="s">
        <v>9</v>
      </c>
      <c r="G105">
        <v>155.33000000000001</v>
      </c>
    </row>
    <row r="106" spans="1:11" x14ac:dyDescent="0.25">
      <c r="A106" t="s">
        <v>20</v>
      </c>
      <c r="B106">
        <v>60</v>
      </c>
      <c r="C106">
        <v>4.0000000000000001E-3</v>
      </c>
      <c r="D106" t="s">
        <v>8</v>
      </c>
      <c r="E106">
        <v>153.9</v>
      </c>
      <c r="F106" t="s">
        <v>9</v>
      </c>
      <c r="G106">
        <v>154.6</v>
      </c>
    </row>
    <row r="107" spans="1:11" x14ac:dyDescent="0.25">
      <c r="A107" t="s">
        <v>20</v>
      </c>
      <c r="B107">
        <v>60</v>
      </c>
      <c r="C107">
        <v>5.0000000000000001E-3</v>
      </c>
      <c r="D107" t="s">
        <v>8</v>
      </c>
      <c r="E107">
        <v>158.02000000000001</v>
      </c>
      <c r="F107" t="s">
        <v>9</v>
      </c>
      <c r="G107">
        <v>158.76</v>
      </c>
    </row>
    <row r="108" spans="1:11" x14ac:dyDescent="0.25">
      <c r="A108" t="s">
        <v>20</v>
      </c>
      <c r="B108">
        <v>60</v>
      </c>
      <c r="C108">
        <v>4.0000000000000001E-3</v>
      </c>
      <c r="D108" t="s">
        <v>8</v>
      </c>
      <c r="E108">
        <v>17.53</v>
      </c>
      <c r="F108" t="s">
        <v>21</v>
      </c>
      <c r="G108">
        <v>17.61</v>
      </c>
    </row>
    <row r="109" spans="1:11" x14ac:dyDescent="0.25">
      <c r="A109" t="s">
        <v>20</v>
      </c>
      <c r="B109">
        <v>60</v>
      </c>
      <c r="C109">
        <v>3.0000000000000001E-3</v>
      </c>
      <c r="D109" t="s">
        <v>8</v>
      </c>
      <c r="E109">
        <v>153.33000000000001</v>
      </c>
      <c r="F109" t="s">
        <v>9</v>
      </c>
      <c r="G109">
        <v>154.03</v>
      </c>
    </row>
    <row r="110" spans="1:11" x14ac:dyDescent="0.25">
      <c r="A110" t="s">
        <v>20</v>
      </c>
      <c r="B110">
        <v>60</v>
      </c>
      <c r="C110">
        <v>5.0000000000000001E-3</v>
      </c>
      <c r="D110" t="s">
        <v>8</v>
      </c>
      <c r="E110">
        <v>153.02000000000001</v>
      </c>
      <c r="F110" t="s">
        <v>9</v>
      </c>
      <c r="G110">
        <v>153.69999999999999</v>
      </c>
    </row>
    <row r="111" spans="1:11" x14ac:dyDescent="0.25">
      <c r="A111" t="s">
        <v>20</v>
      </c>
      <c r="B111">
        <v>60</v>
      </c>
      <c r="C111">
        <v>4.0000000000000001E-3</v>
      </c>
      <c r="D111" t="s">
        <v>8</v>
      </c>
      <c r="E111">
        <v>154.11000000000001</v>
      </c>
      <c r="F111" t="s">
        <v>9</v>
      </c>
      <c r="G111">
        <v>154.74</v>
      </c>
    </row>
    <row r="112" spans="1:11" x14ac:dyDescent="0.25">
      <c r="A112" t="s">
        <v>20</v>
      </c>
      <c r="B112">
        <v>60</v>
      </c>
      <c r="C112">
        <v>5.0000000000000001E-3</v>
      </c>
      <c r="D112" t="s">
        <v>8</v>
      </c>
      <c r="E112">
        <v>16.3</v>
      </c>
      <c r="F112" t="s">
        <v>21</v>
      </c>
      <c r="G112">
        <v>16.34</v>
      </c>
    </row>
    <row r="113" spans="1:11" x14ac:dyDescent="0.25">
      <c r="A113" t="s">
        <v>20</v>
      </c>
      <c r="B113">
        <v>60</v>
      </c>
      <c r="C113">
        <v>4.0000000000000001E-3</v>
      </c>
      <c r="D113" t="s">
        <v>8</v>
      </c>
      <c r="E113">
        <v>169.65</v>
      </c>
      <c r="F113" t="s">
        <v>9</v>
      </c>
      <c r="G113">
        <v>170.46</v>
      </c>
    </row>
    <row r="114" spans="1:11" x14ac:dyDescent="0.25">
      <c r="A114" t="s">
        <v>20</v>
      </c>
      <c r="B114">
        <v>60</v>
      </c>
      <c r="C114">
        <v>5.0000000000000001E-3</v>
      </c>
      <c r="D114" t="s">
        <v>8</v>
      </c>
      <c r="E114">
        <v>154.04</v>
      </c>
      <c r="F114" t="s">
        <v>9</v>
      </c>
      <c r="G114">
        <v>154.74</v>
      </c>
    </row>
    <row r="115" spans="1:11" x14ac:dyDescent="0.25">
      <c r="A115" t="s">
        <v>20</v>
      </c>
      <c r="B115">
        <v>60</v>
      </c>
      <c r="C115">
        <v>4.0000000000000001E-3</v>
      </c>
      <c r="D115" t="s">
        <v>8</v>
      </c>
      <c r="E115">
        <v>151.99</v>
      </c>
      <c r="F115" t="s">
        <v>9</v>
      </c>
      <c r="G115">
        <v>152.82</v>
      </c>
    </row>
    <row r="116" spans="1:11" x14ac:dyDescent="0.25">
      <c r="A116" t="s">
        <v>20</v>
      </c>
      <c r="B116">
        <v>60</v>
      </c>
      <c r="C116">
        <v>4.0000000000000001E-3</v>
      </c>
      <c r="D116" t="s">
        <v>8</v>
      </c>
      <c r="E116">
        <v>151.97</v>
      </c>
      <c r="F116" t="s">
        <v>9</v>
      </c>
      <c r="G116">
        <v>152.57</v>
      </c>
    </row>
    <row r="117" spans="1:11" x14ac:dyDescent="0.25">
      <c r="A117" t="s">
        <v>20</v>
      </c>
      <c r="B117">
        <v>60</v>
      </c>
      <c r="C117">
        <v>5.0000000000000001E-3</v>
      </c>
      <c r="D117" t="s">
        <v>8</v>
      </c>
      <c r="E117">
        <v>151.47999999999999</v>
      </c>
      <c r="F117" t="s">
        <v>9</v>
      </c>
      <c r="G117">
        <v>152.19</v>
      </c>
    </row>
    <row r="118" spans="1:11" x14ac:dyDescent="0.25">
      <c r="A118" t="s">
        <v>20</v>
      </c>
      <c r="B118">
        <v>60</v>
      </c>
      <c r="C118">
        <v>4.0000000000000001E-3</v>
      </c>
      <c r="D118" t="s">
        <v>8</v>
      </c>
      <c r="E118">
        <v>16.07</v>
      </c>
      <c r="F118" t="s">
        <v>21</v>
      </c>
      <c r="G118">
        <v>16.11</v>
      </c>
    </row>
    <row r="119" spans="1:11" x14ac:dyDescent="0.25">
      <c r="A119" t="s">
        <v>20</v>
      </c>
      <c r="B119">
        <v>60</v>
      </c>
      <c r="C119">
        <v>5.0000000000000001E-3</v>
      </c>
      <c r="D119" t="s">
        <v>8</v>
      </c>
      <c r="E119">
        <v>17.14</v>
      </c>
      <c r="F119" t="s">
        <v>21</v>
      </c>
      <c r="G119">
        <v>17.21</v>
      </c>
    </row>
    <row r="120" spans="1:11" x14ac:dyDescent="0.25">
      <c r="A120" t="s">
        <v>20</v>
      </c>
      <c r="B120">
        <v>60</v>
      </c>
      <c r="C120">
        <v>5.0000000000000001E-3</v>
      </c>
      <c r="D120" t="s">
        <v>8</v>
      </c>
      <c r="E120">
        <v>154.97</v>
      </c>
      <c r="F120" t="s">
        <v>9</v>
      </c>
      <c r="G120">
        <v>155.72</v>
      </c>
    </row>
    <row r="121" spans="1:11" x14ac:dyDescent="0.25">
      <c r="A121" t="s">
        <v>20</v>
      </c>
      <c r="B121">
        <v>60</v>
      </c>
      <c r="C121">
        <v>5.0000000000000001E-3</v>
      </c>
      <c r="D121" t="s">
        <v>8</v>
      </c>
      <c r="E121">
        <v>151.19999999999999</v>
      </c>
      <c r="F121" t="s">
        <v>9</v>
      </c>
      <c r="G121">
        <v>151.88</v>
      </c>
    </row>
    <row r="122" spans="1:11" x14ac:dyDescent="0.25">
      <c r="A122" t="s">
        <v>20</v>
      </c>
      <c r="B122">
        <v>70</v>
      </c>
      <c r="C122">
        <v>5.0000000000000001E-3</v>
      </c>
      <c r="D122" t="s">
        <v>8</v>
      </c>
      <c r="E122">
        <v>17.89</v>
      </c>
      <c r="F122" t="s">
        <v>21</v>
      </c>
      <c r="G122">
        <v>-17.940000000000001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2</v>
      </c>
      <c r="K122">
        <f t="array" ref="K122">MEDIAN(IF(F122:F141="FiniteModel", G122:G141))</f>
        <v>172.37</v>
      </c>
    </row>
    <row r="123" spans="1:11" x14ac:dyDescent="0.25">
      <c r="A123" t="s">
        <v>20</v>
      </c>
      <c r="B123">
        <v>70</v>
      </c>
      <c r="C123">
        <v>4.0000000000000001E-3</v>
      </c>
      <c r="D123" t="s">
        <v>8</v>
      </c>
      <c r="E123">
        <v>181.08</v>
      </c>
      <c r="F123" t="s">
        <v>9</v>
      </c>
      <c r="G123">
        <v>182.46</v>
      </c>
    </row>
    <row r="124" spans="1:11" x14ac:dyDescent="0.25">
      <c r="A124" t="s">
        <v>20</v>
      </c>
      <c r="B124">
        <v>70</v>
      </c>
      <c r="C124">
        <v>4.0000000000000001E-3</v>
      </c>
      <c r="D124" t="s">
        <v>8</v>
      </c>
      <c r="E124">
        <v>184.49</v>
      </c>
      <c r="F124" t="s">
        <v>9</v>
      </c>
      <c r="G124">
        <v>185.69</v>
      </c>
    </row>
    <row r="125" spans="1:11" x14ac:dyDescent="0.25">
      <c r="A125" t="s">
        <v>20</v>
      </c>
      <c r="B125">
        <v>70</v>
      </c>
      <c r="C125">
        <v>4.0000000000000001E-3</v>
      </c>
      <c r="D125" t="s">
        <v>8</v>
      </c>
      <c r="E125">
        <v>172.92</v>
      </c>
      <c r="F125" t="s">
        <v>9</v>
      </c>
      <c r="G125">
        <v>173.93</v>
      </c>
    </row>
    <row r="126" spans="1:11" x14ac:dyDescent="0.25">
      <c r="A126" t="s">
        <v>20</v>
      </c>
      <c r="B126">
        <v>70</v>
      </c>
      <c r="C126">
        <v>4.0000000000000001E-3</v>
      </c>
      <c r="D126" t="s">
        <v>8</v>
      </c>
      <c r="E126">
        <v>169.64</v>
      </c>
      <c r="F126" t="s">
        <v>9</v>
      </c>
      <c r="G126">
        <v>170.81</v>
      </c>
    </row>
    <row r="127" spans="1:11" x14ac:dyDescent="0.25">
      <c r="A127" t="s">
        <v>20</v>
      </c>
      <c r="B127">
        <v>70</v>
      </c>
      <c r="C127">
        <v>5.0000000000000001E-3</v>
      </c>
      <c r="D127" t="s">
        <v>8</v>
      </c>
      <c r="E127">
        <v>184.34</v>
      </c>
      <c r="F127" t="s">
        <v>9</v>
      </c>
      <c r="G127">
        <v>185.66</v>
      </c>
    </row>
    <row r="128" spans="1:11" x14ac:dyDescent="0.25">
      <c r="A128" t="s">
        <v>20</v>
      </c>
      <c r="B128">
        <v>70</v>
      </c>
      <c r="C128">
        <v>7.0000000000000001E-3</v>
      </c>
      <c r="D128" t="s">
        <v>8</v>
      </c>
      <c r="E128">
        <v>185.06</v>
      </c>
      <c r="F128" t="s">
        <v>9</v>
      </c>
      <c r="G128">
        <v>186.36</v>
      </c>
    </row>
    <row r="129" spans="1:11" x14ac:dyDescent="0.25">
      <c r="A129" t="s">
        <v>20</v>
      </c>
      <c r="B129">
        <v>70</v>
      </c>
      <c r="C129">
        <v>4.0000000000000001E-3</v>
      </c>
      <c r="D129" t="s">
        <v>8</v>
      </c>
      <c r="E129">
        <v>181.24</v>
      </c>
      <c r="F129" t="s">
        <v>9</v>
      </c>
      <c r="G129">
        <v>182.25</v>
      </c>
    </row>
    <row r="130" spans="1:11" x14ac:dyDescent="0.25">
      <c r="A130" t="s">
        <v>20</v>
      </c>
      <c r="B130">
        <v>70</v>
      </c>
      <c r="C130">
        <v>5.0000000000000001E-3</v>
      </c>
      <c r="D130" t="s">
        <v>8</v>
      </c>
      <c r="E130">
        <v>183.98</v>
      </c>
      <c r="F130" t="s">
        <v>9</v>
      </c>
      <c r="G130">
        <v>185.15</v>
      </c>
    </row>
    <row r="131" spans="1:11" x14ac:dyDescent="0.25">
      <c r="A131" t="s">
        <v>20</v>
      </c>
      <c r="B131">
        <v>70</v>
      </c>
      <c r="C131">
        <v>5.0000000000000001E-3</v>
      </c>
      <c r="D131" t="s">
        <v>8</v>
      </c>
      <c r="E131">
        <v>179.6</v>
      </c>
      <c r="F131" t="s">
        <v>9</v>
      </c>
      <c r="G131">
        <v>180.83</v>
      </c>
    </row>
    <row r="132" spans="1:11" x14ac:dyDescent="0.25">
      <c r="A132" t="s">
        <v>20</v>
      </c>
      <c r="B132">
        <v>70</v>
      </c>
      <c r="C132">
        <v>4.0000000000000001E-3</v>
      </c>
      <c r="D132" t="s">
        <v>8</v>
      </c>
      <c r="E132">
        <v>167.15</v>
      </c>
      <c r="F132" t="s">
        <v>9</v>
      </c>
      <c r="G132">
        <v>168.24</v>
      </c>
    </row>
    <row r="133" spans="1:11" x14ac:dyDescent="0.25">
      <c r="A133" t="s">
        <v>20</v>
      </c>
      <c r="B133">
        <v>70</v>
      </c>
      <c r="C133">
        <v>6.0000000000000001E-3</v>
      </c>
      <c r="D133" t="s">
        <v>8</v>
      </c>
      <c r="E133">
        <v>168.03</v>
      </c>
      <c r="F133" t="s">
        <v>9</v>
      </c>
      <c r="G133">
        <v>169.16</v>
      </c>
    </row>
    <row r="134" spans="1:11" x14ac:dyDescent="0.25">
      <c r="A134" t="s">
        <v>20</v>
      </c>
      <c r="B134">
        <v>70</v>
      </c>
      <c r="C134">
        <v>5.0000000000000001E-3</v>
      </c>
      <c r="D134" t="s">
        <v>8</v>
      </c>
      <c r="E134">
        <v>166.93</v>
      </c>
      <c r="F134" t="s">
        <v>9</v>
      </c>
      <c r="G134">
        <v>168.06</v>
      </c>
    </row>
    <row r="135" spans="1:11" x14ac:dyDescent="0.25">
      <c r="A135" t="s">
        <v>20</v>
      </c>
      <c r="B135">
        <v>70</v>
      </c>
      <c r="C135">
        <v>7.0000000000000001E-3</v>
      </c>
      <c r="D135" t="s">
        <v>8</v>
      </c>
      <c r="E135">
        <v>166.64</v>
      </c>
      <c r="F135" t="s">
        <v>9</v>
      </c>
      <c r="G135">
        <v>167.65</v>
      </c>
    </row>
    <row r="136" spans="1:11" x14ac:dyDescent="0.25">
      <c r="A136" t="s">
        <v>20</v>
      </c>
      <c r="B136">
        <v>70</v>
      </c>
      <c r="C136">
        <v>4.0000000000000001E-3</v>
      </c>
      <c r="D136" t="s">
        <v>8</v>
      </c>
      <c r="E136">
        <v>166.39</v>
      </c>
      <c r="F136" t="s">
        <v>9</v>
      </c>
      <c r="G136">
        <v>167.47</v>
      </c>
    </row>
    <row r="137" spans="1:11" x14ac:dyDescent="0.25">
      <c r="A137" t="s">
        <v>20</v>
      </c>
      <c r="B137">
        <v>70</v>
      </c>
      <c r="C137">
        <v>4.0000000000000001E-3</v>
      </c>
      <c r="D137" t="s">
        <v>8</v>
      </c>
      <c r="E137">
        <v>175.21</v>
      </c>
      <c r="F137" t="s">
        <v>9</v>
      </c>
      <c r="G137">
        <v>176.42</v>
      </c>
    </row>
    <row r="138" spans="1:11" x14ac:dyDescent="0.25">
      <c r="A138" t="s">
        <v>20</v>
      </c>
      <c r="B138">
        <v>70</v>
      </c>
      <c r="C138">
        <v>3.0000000000000001E-3</v>
      </c>
      <c r="D138" t="s">
        <v>8</v>
      </c>
      <c r="E138">
        <v>165.39</v>
      </c>
      <c r="F138" t="s">
        <v>9</v>
      </c>
      <c r="G138">
        <v>166.5</v>
      </c>
    </row>
    <row r="139" spans="1:11" x14ac:dyDescent="0.25">
      <c r="A139" t="s">
        <v>20</v>
      </c>
      <c r="B139">
        <v>70</v>
      </c>
      <c r="C139">
        <v>3.0000000000000001E-3</v>
      </c>
      <c r="D139" t="s">
        <v>8</v>
      </c>
      <c r="E139">
        <v>167.38</v>
      </c>
      <c r="F139" t="s">
        <v>9</v>
      </c>
      <c r="G139">
        <v>168.5</v>
      </c>
    </row>
    <row r="140" spans="1:11" x14ac:dyDescent="0.25">
      <c r="A140" t="s">
        <v>20</v>
      </c>
      <c r="B140">
        <v>70</v>
      </c>
      <c r="C140">
        <v>4.0000000000000001E-3</v>
      </c>
      <c r="D140" t="s">
        <v>8</v>
      </c>
      <c r="E140">
        <v>167.2</v>
      </c>
      <c r="F140" t="s">
        <v>9</v>
      </c>
      <c r="G140">
        <v>168.3</v>
      </c>
    </row>
    <row r="141" spans="1:11" x14ac:dyDescent="0.25">
      <c r="A141" t="s">
        <v>20</v>
      </c>
      <c r="B141">
        <v>70</v>
      </c>
      <c r="C141">
        <v>3.0000000000000001E-3</v>
      </c>
      <c r="D141" t="s">
        <v>8</v>
      </c>
      <c r="E141">
        <v>16.82</v>
      </c>
      <c r="F141" t="s">
        <v>21</v>
      </c>
      <c r="G141">
        <v>16.87</v>
      </c>
    </row>
    <row r="142" spans="1:11" x14ac:dyDescent="0.25">
      <c r="A142" t="s">
        <v>20</v>
      </c>
      <c r="B142">
        <v>80</v>
      </c>
      <c r="C142">
        <v>5.0000000000000001E-3</v>
      </c>
      <c r="D142" t="s">
        <v>8</v>
      </c>
      <c r="E142">
        <v>265.18</v>
      </c>
      <c r="F142" t="s">
        <v>22</v>
      </c>
      <c r="G142">
        <v>265.18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20</v>
      </c>
      <c r="K142" t="e">
        <f t="array" ref="K142">MEDIAN(IF(F142:F161="FiniteModel", G142:G161))</f>
        <v>#NUM!</v>
      </c>
    </row>
    <row r="143" spans="1:11" x14ac:dyDescent="0.25">
      <c r="A143" t="s">
        <v>20</v>
      </c>
      <c r="B143">
        <v>80</v>
      </c>
      <c r="C143">
        <v>6.0000000000000001E-3</v>
      </c>
      <c r="D143" t="s">
        <v>8</v>
      </c>
      <c r="E143">
        <v>260.60000000000002</v>
      </c>
      <c r="F143" t="s">
        <v>22</v>
      </c>
      <c r="G143">
        <v>260.60000000000002</v>
      </c>
    </row>
    <row r="144" spans="1:11" x14ac:dyDescent="0.25">
      <c r="A144" t="s">
        <v>20</v>
      </c>
      <c r="B144">
        <v>80</v>
      </c>
      <c r="C144">
        <v>4.0000000000000001E-3</v>
      </c>
      <c r="D144" t="s">
        <v>8</v>
      </c>
      <c r="E144">
        <v>261.41000000000003</v>
      </c>
      <c r="F144" t="s">
        <v>22</v>
      </c>
      <c r="G144">
        <v>261.41000000000003</v>
      </c>
    </row>
    <row r="145" spans="1:7" x14ac:dyDescent="0.25">
      <c r="A145" t="s">
        <v>20</v>
      </c>
      <c r="B145">
        <v>80</v>
      </c>
      <c r="C145">
        <v>6.0000000000000001E-3</v>
      </c>
      <c r="D145" t="s">
        <v>8</v>
      </c>
      <c r="E145">
        <v>254.94</v>
      </c>
      <c r="F145" t="s">
        <v>22</v>
      </c>
      <c r="G145">
        <v>254.94</v>
      </c>
    </row>
    <row r="146" spans="1:7" x14ac:dyDescent="0.25">
      <c r="A146" t="s">
        <v>20</v>
      </c>
      <c r="B146">
        <v>80</v>
      </c>
      <c r="C146">
        <v>5.0000000000000001E-3</v>
      </c>
      <c r="D146" t="s">
        <v>8</v>
      </c>
      <c r="E146">
        <v>257.93</v>
      </c>
      <c r="F146" t="s">
        <v>22</v>
      </c>
      <c r="G146">
        <v>257.93</v>
      </c>
    </row>
    <row r="147" spans="1:7" x14ac:dyDescent="0.25">
      <c r="A147" t="s">
        <v>20</v>
      </c>
      <c r="B147">
        <v>80</v>
      </c>
      <c r="C147">
        <v>7.0000000000000001E-3</v>
      </c>
      <c r="D147" t="s">
        <v>8</v>
      </c>
      <c r="E147">
        <v>267.3</v>
      </c>
      <c r="F147" t="s">
        <v>22</v>
      </c>
      <c r="G147">
        <v>267.3</v>
      </c>
    </row>
    <row r="148" spans="1:7" x14ac:dyDescent="0.25">
      <c r="A148" t="s">
        <v>20</v>
      </c>
      <c r="B148">
        <v>80</v>
      </c>
      <c r="C148">
        <v>7.0000000000000001E-3</v>
      </c>
      <c r="D148" t="s">
        <v>8</v>
      </c>
      <c r="E148">
        <v>257.76</v>
      </c>
      <c r="F148" t="s">
        <v>22</v>
      </c>
      <c r="G148">
        <v>257.76</v>
      </c>
    </row>
    <row r="149" spans="1:7" x14ac:dyDescent="0.25">
      <c r="A149" t="s">
        <v>20</v>
      </c>
      <c r="B149">
        <v>80</v>
      </c>
      <c r="C149">
        <v>7.0000000000000001E-3</v>
      </c>
      <c r="D149" t="s">
        <v>8</v>
      </c>
      <c r="E149">
        <v>282.57</v>
      </c>
      <c r="F149" t="s">
        <v>22</v>
      </c>
      <c r="G149">
        <v>282.57</v>
      </c>
    </row>
    <row r="150" spans="1:7" x14ac:dyDescent="0.25">
      <c r="A150" t="s">
        <v>20</v>
      </c>
      <c r="B150">
        <v>80</v>
      </c>
      <c r="C150">
        <v>5.0000000000000001E-3</v>
      </c>
      <c r="D150" t="s">
        <v>8</v>
      </c>
      <c r="E150">
        <v>260.75</v>
      </c>
      <c r="F150" t="s">
        <v>22</v>
      </c>
      <c r="G150">
        <v>260.75</v>
      </c>
    </row>
    <row r="151" spans="1:7" x14ac:dyDescent="0.25">
      <c r="A151" t="s">
        <v>20</v>
      </c>
      <c r="B151">
        <v>80</v>
      </c>
      <c r="C151">
        <v>4.0000000000000001E-3</v>
      </c>
      <c r="D151" t="s">
        <v>8</v>
      </c>
      <c r="E151">
        <v>260.37</v>
      </c>
      <c r="F151" t="s">
        <v>22</v>
      </c>
      <c r="G151">
        <v>260.37</v>
      </c>
    </row>
    <row r="152" spans="1:7" x14ac:dyDescent="0.25">
      <c r="A152" t="s">
        <v>20</v>
      </c>
      <c r="B152">
        <v>80</v>
      </c>
      <c r="C152">
        <v>4.0000000000000001E-3</v>
      </c>
      <c r="D152" t="s">
        <v>8</v>
      </c>
      <c r="E152">
        <v>228.66</v>
      </c>
      <c r="F152" t="s">
        <v>22</v>
      </c>
      <c r="G152">
        <v>228.66</v>
      </c>
    </row>
    <row r="153" spans="1:7" x14ac:dyDescent="0.25">
      <c r="A153" t="s">
        <v>20</v>
      </c>
      <c r="B153">
        <v>80</v>
      </c>
      <c r="C153">
        <v>5.0000000000000001E-3</v>
      </c>
      <c r="D153" t="s">
        <v>8</v>
      </c>
      <c r="E153">
        <v>249.94</v>
      </c>
      <c r="F153" t="s">
        <v>22</v>
      </c>
      <c r="G153">
        <v>249.94</v>
      </c>
    </row>
    <row r="154" spans="1:7" x14ac:dyDescent="0.25">
      <c r="A154" t="s">
        <v>20</v>
      </c>
      <c r="B154">
        <v>80</v>
      </c>
      <c r="C154">
        <v>5.0000000000000001E-3</v>
      </c>
      <c r="D154" t="s">
        <v>8</v>
      </c>
      <c r="E154">
        <v>228.04</v>
      </c>
      <c r="F154" t="s">
        <v>22</v>
      </c>
      <c r="G154">
        <v>228.04</v>
      </c>
    </row>
    <row r="155" spans="1:7" x14ac:dyDescent="0.25">
      <c r="A155" t="s">
        <v>20</v>
      </c>
      <c r="B155">
        <v>80</v>
      </c>
      <c r="C155">
        <v>5.0000000000000001E-3</v>
      </c>
      <c r="D155" t="s">
        <v>8</v>
      </c>
      <c r="E155">
        <v>229.39</v>
      </c>
      <c r="F155" t="s">
        <v>22</v>
      </c>
      <c r="G155">
        <v>229.39</v>
      </c>
    </row>
    <row r="156" spans="1:7" x14ac:dyDescent="0.25">
      <c r="A156" t="s">
        <v>20</v>
      </c>
      <c r="B156">
        <v>80</v>
      </c>
      <c r="C156">
        <v>1.2E-2</v>
      </c>
      <c r="D156" t="s">
        <v>8</v>
      </c>
      <c r="E156">
        <v>227.67</v>
      </c>
      <c r="F156" t="s">
        <v>22</v>
      </c>
      <c r="G156">
        <v>227.67</v>
      </c>
    </row>
    <row r="157" spans="1:7" x14ac:dyDescent="0.25">
      <c r="A157" t="s">
        <v>20</v>
      </c>
      <c r="B157">
        <v>80</v>
      </c>
      <c r="C157">
        <v>5.0000000000000001E-3</v>
      </c>
      <c r="D157" t="s">
        <v>8</v>
      </c>
      <c r="E157">
        <v>245.73</v>
      </c>
      <c r="F157" t="s">
        <v>22</v>
      </c>
      <c r="G157">
        <v>245.73</v>
      </c>
    </row>
    <row r="158" spans="1:7" x14ac:dyDescent="0.25">
      <c r="A158" t="s">
        <v>20</v>
      </c>
      <c r="B158">
        <v>80</v>
      </c>
      <c r="C158">
        <v>6.0000000000000001E-3</v>
      </c>
      <c r="D158" t="s">
        <v>8</v>
      </c>
      <c r="E158">
        <v>232.12</v>
      </c>
      <c r="F158" t="s">
        <v>22</v>
      </c>
      <c r="G158">
        <v>232.12</v>
      </c>
    </row>
    <row r="159" spans="1:7" x14ac:dyDescent="0.25">
      <c r="A159" t="s">
        <v>20</v>
      </c>
      <c r="B159">
        <v>80</v>
      </c>
      <c r="C159">
        <v>5.0000000000000001E-3</v>
      </c>
      <c r="D159" t="s">
        <v>8</v>
      </c>
      <c r="E159">
        <v>235.86</v>
      </c>
      <c r="F159" t="s">
        <v>22</v>
      </c>
      <c r="G159">
        <v>235.86</v>
      </c>
    </row>
    <row r="160" spans="1:7" x14ac:dyDescent="0.25">
      <c r="A160" t="s">
        <v>20</v>
      </c>
      <c r="B160">
        <v>80</v>
      </c>
      <c r="C160">
        <v>4.0000000000000001E-3</v>
      </c>
      <c r="D160" t="s">
        <v>8</v>
      </c>
      <c r="E160">
        <v>238.27</v>
      </c>
      <c r="F160" t="s">
        <v>22</v>
      </c>
      <c r="G160">
        <v>238.27</v>
      </c>
    </row>
    <row r="161" spans="1:7" x14ac:dyDescent="0.25">
      <c r="A161" t="s">
        <v>20</v>
      </c>
      <c r="B161">
        <v>80</v>
      </c>
      <c r="C161">
        <v>5.0000000000000001E-3</v>
      </c>
      <c r="D161" t="s">
        <v>8</v>
      </c>
      <c r="E161">
        <v>232.67</v>
      </c>
      <c r="F161" t="s">
        <v>22</v>
      </c>
      <c r="G161">
        <v>232.67</v>
      </c>
    </row>
  </sheetData>
  <conditionalFormatting sqref="F1:F1048576">
    <cfRule type="expression" dxfId="6" priority="1">
      <formula>F1&lt;&gt;"FiniteModel"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B853-8D0E-4D06-AB25-AB039216445C}">
  <dimension ref="A1:P241"/>
  <sheetViews>
    <sheetView zoomScale="70" zoomScaleNormal="70" workbookViewId="0">
      <pane ySplit="4185" topLeftCell="A158"/>
      <selection activeCell="A4" sqref="A4"/>
      <selection pane="bottomLeft" activeCell="N205" sqref="N205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37</v>
      </c>
      <c r="B2">
        <v>5</v>
      </c>
      <c r="C2">
        <v>1E-3</v>
      </c>
      <c r="D2" t="s">
        <v>8</v>
      </c>
      <c r="E2">
        <v>0.1</v>
      </c>
      <c r="F2" t="s">
        <v>9</v>
      </c>
      <c r="G2">
        <v>0.1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MEDIAN(IF(F2:F11="FiniteModel", G2:G11))</f>
        <v>0.1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0.1</v>
      </c>
      <c r="P2">
        <f>N2/M2</f>
        <v>0</v>
      </c>
    </row>
    <row r="3" spans="1:16" x14ac:dyDescent="0.25">
      <c r="A3" t="s">
        <v>37</v>
      </c>
      <c r="B3">
        <v>5</v>
      </c>
      <c r="C3">
        <v>1E-3</v>
      </c>
      <c r="D3" t="s">
        <v>8</v>
      </c>
      <c r="E3">
        <v>0.14000000000000001</v>
      </c>
      <c r="F3" t="s">
        <v>9</v>
      </c>
      <c r="G3">
        <v>0.14000000000000001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0.16</v>
      </c>
      <c r="P3">
        <f t="shared" ref="P3:P15" si="2">N3/M3</f>
        <v>0</v>
      </c>
    </row>
    <row r="4" spans="1:16" x14ac:dyDescent="0.25">
      <c r="A4" t="s">
        <v>23</v>
      </c>
      <c r="B4">
        <v>5</v>
      </c>
      <c r="C4">
        <v>1E-3</v>
      </c>
      <c r="D4" t="s">
        <v>8</v>
      </c>
      <c r="E4">
        <v>0.15</v>
      </c>
      <c r="F4" t="s">
        <v>9</v>
      </c>
      <c r="G4">
        <v>0.15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0.3</v>
      </c>
      <c r="P4">
        <f t="shared" si="2"/>
        <v>0</v>
      </c>
    </row>
    <row r="5" spans="1:16" x14ac:dyDescent="0.25">
      <c r="A5" t="s">
        <v>23</v>
      </c>
      <c r="B5">
        <v>5</v>
      </c>
      <c r="C5">
        <v>1E-3</v>
      </c>
      <c r="D5" t="s">
        <v>8</v>
      </c>
      <c r="E5">
        <v>0.1</v>
      </c>
      <c r="F5" t="s">
        <v>9</v>
      </c>
      <c r="G5">
        <v>0.1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0.46</v>
      </c>
      <c r="P5">
        <f t="shared" si="2"/>
        <v>0</v>
      </c>
    </row>
    <row r="6" spans="1:16" x14ac:dyDescent="0.25">
      <c r="A6" t="s">
        <v>23</v>
      </c>
      <c r="B6">
        <v>5</v>
      </c>
      <c r="C6">
        <v>1E-3</v>
      </c>
      <c r="D6" t="s">
        <v>8</v>
      </c>
      <c r="E6">
        <v>0.08</v>
      </c>
      <c r="F6" t="s">
        <v>9</v>
      </c>
      <c r="G6">
        <v>0.08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1.085</v>
      </c>
      <c r="P6">
        <f t="shared" si="2"/>
        <v>0</v>
      </c>
    </row>
    <row r="7" spans="1:16" x14ac:dyDescent="0.25">
      <c r="A7" t="s">
        <v>23</v>
      </c>
      <c r="B7">
        <v>5</v>
      </c>
      <c r="C7">
        <v>5.0000000000000001E-3</v>
      </c>
      <c r="D7" t="s">
        <v>8</v>
      </c>
      <c r="E7">
        <v>0.13</v>
      </c>
      <c r="F7" t="s">
        <v>9</v>
      </c>
      <c r="G7">
        <v>0.13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1.9649999999999999</v>
      </c>
      <c r="P7">
        <f t="shared" si="2"/>
        <v>0</v>
      </c>
    </row>
    <row r="8" spans="1:16" x14ac:dyDescent="0.25">
      <c r="A8" t="s">
        <v>23</v>
      </c>
      <c r="B8">
        <v>5</v>
      </c>
      <c r="C8">
        <v>2E-3</v>
      </c>
      <c r="D8" t="s">
        <v>8</v>
      </c>
      <c r="E8">
        <v>0.1</v>
      </c>
      <c r="F8" t="s">
        <v>9</v>
      </c>
      <c r="G8">
        <v>0.1</v>
      </c>
      <c r="L8">
        <f t="shared" ref="L8:O8" si="7">H82</f>
        <v>50</v>
      </c>
      <c r="M8">
        <f t="shared" si="7"/>
        <v>20</v>
      </c>
      <c r="N8">
        <f t="shared" si="7"/>
        <v>0</v>
      </c>
      <c r="O8">
        <f t="shared" si="7"/>
        <v>3.1399999999999997</v>
      </c>
      <c r="P8">
        <f t="shared" si="2"/>
        <v>0</v>
      </c>
    </row>
    <row r="9" spans="1:16" x14ac:dyDescent="0.25">
      <c r="A9" t="s">
        <v>23</v>
      </c>
      <c r="B9">
        <v>5</v>
      </c>
      <c r="C9">
        <v>1E-3</v>
      </c>
      <c r="D9" t="s">
        <v>8</v>
      </c>
      <c r="E9">
        <v>0.1</v>
      </c>
      <c r="F9" t="s">
        <v>9</v>
      </c>
      <c r="G9">
        <v>0.1</v>
      </c>
      <c r="L9">
        <f t="shared" ref="L9:O9" si="8">H102</f>
        <v>60</v>
      </c>
      <c r="M9">
        <f t="shared" si="8"/>
        <v>20</v>
      </c>
      <c r="N9">
        <f t="shared" si="8"/>
        <v>0</v>
      </c>
      <c r="O9">
        <f t="shared" si="8"/>
        <v>4.8650000000000002</v>
      </c>
      <c r="P9">
        <f t="shared" si="2"/>
        <v>0</v>
      </c>
    </row>
    <row r="10" spans="1:16" x14ac:dyDescent="0.25">
      <c r="A10" t="s">
        <v>23</v>
      </c>
      <c r="B10">
        <v>5</v>
      </c>
      <c r="C10">
        <v>1E-3</v>
      </c>
      <c r="D10" t="s">
        <v>8</v>
      </c>
      <c r="E10">
        <v>0.15</v>
      </c>
      <c r="F10" t="s">
        <v>9</v>
      </c>
      <c r="G10">
        <v>0.15</v>
      </c>
      <c r="L10">
        <f t="shared" ref="L10:O10" si="9">H122</f>
        <v>70</v>
      </c>
      <c r="M10">
        <f t="shared" si="9"/>
        <v>20</v>
      </c>
      <c r="N10">
        <f t="shared" si="9"/>
        <v>0</v>
      </c>
      <c r="O10">
        <f t="shared" si="9"/>
        <v>7.1</v>
      </c>
      <c r="P10">
        <f t="shared" si="2"/>
        <v>0</v>
      </c>
    </row>
    <row r="11" spans="1:16" x14ac:dyDescent="0.25">
      <c r="A11" t="s">
        <v>23</v>
      </c>
      <c r="B11">
        <v>5</v>
      </c>
      <c r="C11">
        <v>2E-3</v>
      </c>
      <c r="D11" t="s">
        <v>8</v>
      </c>
      <c r="E11">
        <v>0.09</v>
      </c>
      <c r="F11" t="s">
        <v>9</v>
      </c>
      <c r="G11">
        <v>0.09</v>
      </c>
      <c r="L11">
        <f t="shared" ref="L11:O11" si="10">H142</f>
        <v>80</v>
      </c>
      <c r="M11">
        <f t="shared" si="10"/>
        <v>20</v>
      </c>
      <c r="N11">
        <f t="shared" si="10"/>
        <v>1</v>
      </c>
      <c r="O11">
        <f t="shared" si="10"/>
        <v>9.74</v>
      </c>
      <c r="P11">
        <f t="shared" si="2"/>
        <v>0.05</v>
      </c>
    </row>
    <row r="12" spans="1:16" x14ac:dyDescent="0.25">
      <c r="A12" t="s">
        <v>23</v>
      </c>
      <c r="B12">
        <v>10</v>
      </c>
      <c r="C12">
        <v>2E-3</v>
      </c>
      <c r="D12" t="s">
        <v>8</v>
      </c>
      <c r="E12">
        <v>0.16</v>
      </c>
      <c r="F12" t="s">
        <v>9</v>
      </c>
      <c r="G12">
        <v>0.16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MEDIAN(IF(F12:F21="FiniteModel", G12:G21))</f>
        <v>0.16</v>
      </c>
      <c r="L12">
        <f t="shared" ref="L12:O12" si="11">H162</f>
        <v>90</v>
      </c>
      <c r="M12">
        <f t="shared" si="11"/>
        <v>20</v>
      </c>
      <c r="N12">
        <f t="shared" si="11"/>
        <v>5</v>
      </c>
      <c r="O12">
        <f t="shared" si="11"/>
        <v>13.4</v>
      </c>
      <c r="P12">
        <f t="shared" si="2"/>
        <v>0.25</v>
      </c>
    </row>
    <row r="13" spans="1:16" x14ac:dyDescent="0.25">
      <c r="A13" t="s">
        <v>23</v>
      </c>
      <c r="B13">
        <v>10</v>
      </c>
      <c r="C13">
        <v>1E-3</v>
      </c>
      <c r="D13" t="s">
        <v>8</v>
      </c>
      <c r="E13">
        <v>0.16</v>
      </c>
      <c r="F13" t="s">
        <v>9</v>
      </c>
      <c r="G13">
        <v>0.16</v>
      </c>
      <c r="L13">
        <f t="shared" ref="L13:O13" si="12">H182</f>
        <v>100</v>
      </c>
      <c r="M13">
        <f t="shared" si="12"/>
        <v>20</v>
      </c>
      <c r="N13">
        <f t="shared" si="12"/>
        <v>18</v>
      </c>
      <c r="O13">
        <f t="shared" si="12"/>
        <v>18.170000000000002</v>
      </c>
      <c r="P13">
        <f t="shared" si="2"/>
        <v>0.9</v>
      </c>
    </row>
    <row r="14" spans="1:16" x14ac:dyDescent="0.25">
      <c r="A14" t="s">
        <v>23</v>
      </c>
      <c r="B14">
        <v>10</v>
      </c>
      <c r="C14">
        <v>1E-3</v>
      </c>
      <c r="D14" t="s">
        <v>8</v>
      </c>
      <c r="E14">
        <v>0.15</v>
      </c>
      <c r="F14" t="s">
        <v>9</v>
      </c>
      <c r="G14">
        <v>0.15</v>
      </c>
      <c r="L14">
        <f t="shared" ref="L14:O14" si="13">H202</f>
        <v>110</v>
      </c>
      <c r="M14">
        <f t="shared" si="13"/>
        <v>20</v>
      </c>
      <c r="N14">
        <f t="shared" si="13"/>
        <v>18</v>
      </c>
      <c r="O14">
        <f t="shared" si="13"/>
        <v>23.454999999999998</v>
      </c>
      <c r="P14">
        <f t="shared" si="2"/>
        <v>0.9</v>
      </c>
    </row>
    <row r="15" spans="1:16" x14ac:dyDescent="0.25">
      <c r="A15" t="s">
        <v>23</v>
      </c>
      <c r="B15">
        <v>10</v>
      </c>
      <c r="C15">
        <v>2E-3</v>
      </c>
      <c r="D15" t="s">
        <v>8</v>
      </c>
      <c r="E15">
        <v>0.14000000000000001</v>
      </c>
      <c r="F15" t="s">
        <v>9</v>
      </c>
      <c r="G15">
        <v>0.14000000000000001</v>
      </c>
      <c r="L15">
        <f t="shared" ref="L15:O15" si="14">H222</f>
        <v>120</v>
      </c>
      <c r="M15">
        <f t="shared" si="14"/>
        <v>20</v>
      </c>
      <c r="N15">
        <f t="shared" si="14"/>
        <v>20</v>
      </c>
      <c r="O15" t="e">
        <f t="shared" si="14"/>
        <v>#NUM!</v>
      </c>
      <c r="P15">
        <f t="shared" si="2"/>
        <v>1</v>
      </c>
    </row>
    <row r="16" spans="1:16" x14ac:dyDescent="0.25">
      <c r="A16" t="s">
        <v>23</v>
      </c>
      <c r="B16">
        <v>10</v>
      </c>
      <c r="C16">
        <v>1E-3</v>
      </c>
      <c r="D16" t="s">
        <v>8</v>
      </c>
      <c r="E16">
        <v>0.16</v>
      </c>
      <c r="F16" t="s">
        <v>9</v>
      </c>
      <c r="G16">
        <v>0.16</v>
      </c>
    </row>
    <row r="17" spans="1:11" x14ac:dyDescent="0.25">
      <c r="A17" t="s">
        <v>23</v>
      </c>
      <c r="B17">
        <v>10</v>
      </c>
      <c r="C17">
        <v>1E-3</v>
      </c>
      <c r="D17" t="s">
        <v>8</v>
      </c>
      <c r="E17">
        <v>0.16</v>
      </c>
      <c r="F17" t="s">
        <v>9</v>
      </c>
      <c r="G17">
        <v>0.16</v>
      </c>
    </row>
    <row r="18" spans="1:11" x14ac:dyDescent="0.25">
      <c r="A18" t="s">
        <v>23</v>
      </c>
      <c r="B18">
        <v>10</v>
      </c>
      <c r="C18">
        <v>1E-3</v>
      </c>
      <c r="D18" t="s">
        <v>8</v>
      </c>
      <c r="E18">
        <v>0.2</v>
      </c>
      <c r="F18" t="s">
        <v>9</v>
      </c>
      <c r="G18">
        <v>0.2</v>
      </c>
    </row>
    <row r="19" spans="1:11" x14ac:dyDescent="0.25">
      <c r="A19" t="s">
        <v>23</v>
      </c>
      <c r="B19">
        <v>10</v>
      </c>
      <c r="C19">
        <v>2E-3</v>
      </c>
      <c r="D19" t="s">
        <v>8</v>
      </c>
      <c r="E19">
        <v>0.19</v>
      </c>
      <c r="F19" t="s">
        <v>9</v>
      </c>
      <c r="G19">
        <v>0.19</v>
      </c>
    </row>
    <row r="20" spans="1:11" x14ac:dyDescent="0.25">
      <c r="A20" t="s">
        <v>23</v>
      </c>
      <c r="B20">
        <v>10</v>
      </c>
      <c r="C20">
        <v>1E-3</v>
      </c>
      <c r="D20" t="s">
        <v>8</v>
      </c>
      <c r="E20">
        <v>0.17</v>
      </c>
      <c r="F20" t="s">
        <v>9</v>
      </c>
      <c r="G20">
        <v>0.17</v>
      </c>
    </row>
    <row r="21" spans="1:11" x14ac:dyDescent="0.25">
      <c r="A21" t="s">
        <v>23</v>
      </c>
      <c r="B21">
        <v>10</v>
      </c>
      <c r="C21">
        <v>1E-3</v>
      </c>
      <c r="D21" t="s">
        <v>8</v>
      </c>
      <c r="E21">
        <v>0.15</v>
      </c>
      <c r="F21" t="s">
        <v>9</v>
      </c>
      <c r="G21">
        <v>0.15</v>
      </c>
    </row>
    <row r="22" spans="1:11" x14ac:dyDescent="0.25">
      <c r="A22" t="s">
        <v>23</v>
      </c>
      <c r="B22">
        <v>15</v>
      </c>
      <c r="C22">
        <v>3.0000000000000001E-3</v>
      </c>
      <c r="D22" t="s">
        <v>8</v>
      </c>
      <c r="E22">
        <v>0.31</v>
      </c>
      <c r="F22" t="s">
        <v>9</v>
      </c>
      <c r="G22">
        <v>0.31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MEDIAN(IF(F22:F31="FiniteModel", G22:G31))</f>
        <v>0.3</v>
      </c>
    </row>
    <row r="23" spans="1:11" x14ac:dyDescent="0.25">
      <c r="A23" t="s">
        <v>23</v>
      </c>
      <c r="B23">
        <v>15</v>
      </c>
      <c r="C23">
        <v>3.0000000000000001E-3</v>
      </c>
      <c r="D23" t="s">
        <v>8</v>
      </c>
      <c r="E23">
        <v>0.3</v>
      </c>
      <c r="F23" t="s">
        <v>9</v>
      </c>
      <c r="G23">
        <v>0.3</v>
      </c>
    </row>
    <row r="24" spans="1:11" x14ac:dyDescent="0.25">
      <c r="A24" t="s">
        <v>23</v>
      </c>
      <c r="B24">
        <v>15</v>
      </c>
      <c r="C24">
        <v>2E-3</v>
      </c>
      <c r="D24" t="s">
        <v>8</v>
      </c>
      <c r="E24">
        <v>0.28999999999999998</v>
      </c>
      <c r="F24" t="s">
        <v>9</v>
      </c>
      <c r="G24">
        <v>0.28999999999999998</v>
      </c>
    </row>
    <row r="25" spans="1:11" x14ac:dyDescent="0.25">
      <c r="A25" t="s">
        <v>23</v>
      </c>
      <c r="B25">
        <v>15</v>
      </c>
      <c r="C25">
        <v>3.0000000000000001E-3</v>
      </c>
      <c r="D25" t="s">
        <v>8</v>
      </c>
      <c r="E25">
        <v>0.3</v>
      </c>
      <c r="F25" t="s">
        <v>9</v>
      </c>
      <c r="G25">
        <v>0.3</v>
      </c>
    </row>
    <row r="26" spans="1:11" x14ac:dyDescent="0.25">
      <c r="A26" t="s">
        <v>23</v>
      </c>
      <c r="B26">
        <v>15</v>
      </c>
      <c r="C26">
        <v>2E-3</v>
      </c>
      <c r="D26" t="s">
        <v>8</v>
      </c>
      <c r="E26">
        <v>0.32</v>
      </c>
      <c r="F26" t="s">
        <v>9</v>
      </c>
      <c r="G26">
        <v>0.32</v>
      </c>
    </row>
    <row r="27" spans="1:11" x14ac:dyDescent="0.25">
      <c r="A27" t="s">
        <v>23</v>
      </c>
      <c r="B27">
        <v>15</v>
      </c>
      <c r="C27">
        <v>2E-3</v>
      </c>
      <c r="D27" t="s">
        <v>8</v>
      </c>
      <c r="E27">
        <v>0.26</v>
      </c>
      <c r="F27" t="s">
        <v>9</v>
      </c>
      <c r="G27">
        <v>0.26</v>
      </c>
    </row>
    <row r="28" spans="1:11" x14ac:dyDescent="0.25">
      <c r="A28" t="s">
        <v>23</v>
      </c>
      <c r="B28">
        <v>15</v>
      </c>
      <c r="C28">
        <v>2E-3</v>
      </c>
      <c r="D28" t="s">
        <v>8</v>
      </c>
      <c r="E28">
        <v>0.3</v>
      </c>
      <c r="F28" t="s">
        <v>9</v>
      </c>
      <c r="G28">
        <v>0.3</v>
      </c>
    </row>
    <row r="29" spans="1:11" x14ac:dyDescent="0.25">
      <c r="A29" t="s">
        <v>23</v>
      </c>
      <c r="B29">
        <v>15</v>
      </c>
      <c r="C29">
        <v>1E-3</v>
      </c>
      <c r="D29" t="s">
        <v>8</v>
      </c>
      <c r="E29">
        <v>0.3</v>
      </c>
      <c r="F29" t="s">
        <v>9</v>
      </c>
      <c r="G29">
        <v>0.3</v>
      </c>
    </row>
    <row r="30" spans="1:11" x14ac:dyDescent="0.25">
      <c r="A30" t="s">
        <v>23</v>
      </c>
      <c r="B30">
        <v>15</v>
      </c>
      <c r="C30">
        <v>1E-3</v>
      </c>
      <c r="D30" t="s">
        <v>8</v>
      </c>
      <c r="E30">
        <v>0.31</v>
      </c>
      <c r="F30" t="s">
        <v>9</v>
      </c>
      <c r="G30">
        <v>0.31</v>
      </c>
    </row>
    <row r="31" spans="1:11" x14ac:dyDescent="0.25">
      <c r="A31" t="s">
        <v>23</v>
      </c>
      <c r="B31">
        <v>15</v>
      </c>
      <c r="C31">
        <v>6.0000000000000001E-3</v>
      </c>
      <c r="D31" t="s">
        <v>8</v>
      </c>
      <c r="E31">
        <v>0.31</v>
      </c>
      <c r="F31" t="s">
        <v>9</v>
      </c>
      <c r="G31">
        <v>0.31</v>
      </c>
    </row>
    <row r="32" spans="1:11" x14ac:dyDescent="0.25">
      <c r="A32" t="s">
        <v>23</v>
      </c>
      <c r="B32">
        <v>20</v>
      </c>
      <c r="C32">
        <v>1E-3</v>
      </c>
      <c r="D32" t="s">
        <v>8</v>
      </c>
      <c r="E32">
        <v>0.44</v>
      </c>
      <c r="F32" t="s">
        <v>9</v>
      </c>
      <c r="G32">
        <v>0.44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MEDIAN(IF(F32:F41="FiniteModel", G32:G41))</f>
        <v>0.46</v>
      </c>
    </row>
    <row r="33" spans="1:11" x14ac:dyDescent="0.25">
      <c r="A33" t="s">
        <v>23</v>
      </c>
      <c r="B33">
        <v>20</v>
      </c>
      <c r="C33">
        <v>1E-3</v>
      </c>
      <c r="D33" t="s">
        <v>8</v>
      </c>
      <c r="E33">
        <v>0.46</v>
      </c>
      <c r="F33" t="s">
        <v>9</v>
      </c>
      <c r="G33">
        <v>0.46</v>
      </c>
    </row>
    <row r="34" spans="1:11" x14ac:dyDescent="0.25">
      <c r="A34" t="s">
        <v>23</v>
      </c>
      <c r="B34">
        <v>20</v>
      </c>
      <c r="C34">
        <v>2E-3</v>
      </c>
      <c r="D34" t="s">
        <v>8</v>
      </c>
      <c r="E34">
        <v>0.48</v>
      </c>
      <c r="F34" t="s">
        <v>9</v>
      </c>
      <c r="G34">
        <v>0.48</v>
      </c>
    </row>
    <row r="35" spans="1:11" x14ac:dyDescent="0.25">
      <c r="A35" t="s">
        <v>23</v>
      </c>
      <c r="B35">
        <v>20</v>
      </c>
      <c r="C35">
        <v>2E-3</v>
      </c>
      <c r="D35" t="s">
        <v>8</v>
      </c>
      <c r="E35">
        <v>0.44</v>
      </c>
      <c r="F35" t="s">
        <v>9</v>
      </c>
      <c r="G35">
        <v>0.44</v>
      </c>
    </row>
    <row r="36" spans="1:11" x14ac:dyDescent="0.25">
      <c r="A36" t="s">
        <v>23</v>
      </c>
      <c r="B36">
        <v>20</v>
      </c>
      <c r="C36">
        <v>2E-3</v>
      </c>
      <c r="D36" t="s">
        <v>8</v>
      </c>
      <c r="E36">
        <v>0.46</v>
      </c>
      <c r="F36" t="s">
        <v>9</v>
      </c>
      <c r="G36">
        <v>0.46</v>
      </c>
    </row>
    <row r="37" spans="1:11" x14ac:dyDescent="0.25">
      <c r="A37" t="s">
        <v>23</v>
      </c>
      <c r="B37">
        <v>20</v>
      </c>
      <c r="C37">
        <v>1E-3</v>
      </c>
      <c r="D37" t="s">
        <v>8</v>
      </c>
      <c r="E37">
        <v>0.46</v>
      </c>
      <c r="F37" t="s">
        <v>9</v>
      </c>
      <c r="G37">
        <v>0.46</v>
      </c>
    </row>
    <row r="38" spans="1:11" x14ac:dyDescent="0.25">
      <c r="A38" t="s">
        <v>23</v>
      </c>
      <c r="B38">
        <v>20</v>
      </c>
      <c r="C38">
        <v>1E-3</v>
      </c>
      <c r="D38" t="s">
        <v>8</v>
      </c>
      <c r="E38">
        <v>0.48</v>
      </c>
      <c r="F38" t="s">
        <v>9</v>
      </c>
      <c r="G38">
        <v>0.48</v>
      </c>
    </row>
    <row r="39" spans="1:11" x14ac:dyDescent="0.25">
      <c r="A39" t="s">
        <v>23</v>
      </c>
      <c r="B39">
        <v>20</v>
      </c>
      <c r="C39">
        <v>1E-3</v>
      </c>
      <c r="D39" t="s">
        <v>8</v>
      </c>
      <c r="E39">
        <v>0.52</v>
      </c>
      <c r="F39" t="s">
        <v>9</v>
      </c>
      <c r="G39">
        <v>0.52</v>
      </c>
    </row>
    <row r="40" spans="1:11" x14ac:dyDescent="0.25">
      <c r="A40" t="s">
        <v>23</v>
      </c>
      <c r="B40">
        <v>20</v>
      </c>
      <c r="C40">
        <v>1E-3</v>
      </c>
      <c r="D40" t="s">
        <v>8</v>
      </c>
      <c r="E40">
        <v>0.45</v>
      </c>
      <c r="F40" t="s">
        <v>9</v>
      </c>
      <c r="G40">
        <v>0.45</v>
      </c>
    </row>
    <row r="41" spans="1:11" x14ac:dyDescent="0.25">
      <c r="A41" t="s">
        <v>23</v>
      </c>
      <c r="B41">
        <v>20</v>
      </c>
      <c r="C41">
        <v>2E-3</v>
      </c>
      <c r="D41" t="s">
        <v>8</v>
      </c>
      <c r="E41">
        <v>0.44</v>
      </c>
      <c r="F41" t="s">
        <v>9</v>
      </c>
      <c r="G41">
        <v>0.44</v>
      </c>
    </row>
    <row r="42" spans="1:11" x14ac:dyDescent="0.25">
      <c r="A42" t="s">
        <v>23</v>
      </c>
      <c r="B42">
        <v>30</v>
      </c>
      <c r="C42">
        <v>5.3999999999999999E-2</v>
      </c>
      <c r="D42" t="s">
        <v>8</v>
      </c>
      <c r="E42">
        <v>1.0900000000000001</v>
      </c>
      <c r="F42" t="s">
        <v>9</v>
      </c>
      <c r="G42">
        <v>1.0900000000000001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MEDIAN(IF(F42:F61="FiniteModel", G42:G61))</f>
        <v>1.085</v>
      </c>
    </row>
    <row r="43" spans="1:11" x14ac:dyDescent="0.25">
      <c r="A43" t="s">
        <v>23</v>
      </c>
      <c r="B43">
        <v>30</v>
      </c>
      <c r="C43">
        <v>0.01</v>
      </c>
      <c r="D43" t="s">
        <v>8</v>
      </c>
      <c r="E43">
        <v>1.17</v>
      </c>
      <c r="F43" t="s">
        <v>9</v>
      </c>
      <c r="G43">
        <v>1.17</v>
      </c>
    </row>
    <row r="44" spans="1:11" x14ac:dyDescent="0.25">
      <c r="A44" t="s">
        <v>23</v>
      </c>
      <c r="B44">
        <v>30</v>
      </c>
      <c r="C44">
        <v>1.6E-2</v>
      </c>
      <c r="D44" t="s">
        <v>8</v>
      </c>
      <c r="E44">
        <v>1.1200000000000001</v>
      </c>
      <c r="F44" t="s">
        <v>9</v>
      </c>
      <c r="G44">
        <v>1.1200000000000001</v>
      </c>
    </row>
    <row r="45" spans="1:11" x14ac:dyDescent="0.25">
      <c r="A45" t="s">
        <v>23</v>
      </c>
      <c r="B45">
        <v>30</v>
      </c>
      <c r="C45">
        <v>0</v>
      </c>
      <c r="D45" t="s">
        <v>8</v>
      </c>
      <c r="E45">
        <v>1.1200000000000001</v>
      </c>
      <c r="F45" t="s">
        <v>9</v>
      </c>
      <c r="G45">
        <v>1.1200000000000001</v>
      </c>
    </row>
    <row r="46" spans="1:11" x14ac:dyDescent="0.25">
      <c r="A46" t="s">
        <v>23</v>
      </c>
      <c r="B46">
        <v>30</v>
      </c>
      <c r="C46">
        <v>8.0000000000000002E-3</v>
      </c>
      <c r="D46" t="s">
        <v>8</v>
      </c>
      <c r="E46">
        <v>1.06</v>
      </c>
      <c r="F46" t="s">
        <v>9</v>
      </c>
      <c r="G46">
        <v>1.06</v>
      </c>
    </row>
    <row r="47" spans="1:11" x14ac:dyDescent="0.25">
      <c r="A47" t="s">
        <v>23</v>
      </c>
      <c r="B47">
        <v>30</v>
      </c>
      <c r="C47">
        <v>1.6E-2</v>
      </c>
      <c r="D47" t="s">
        <v>8</v>
      </c>
      <c r="E47">
        <v>1</v>
      </c>
      <c r="F47" t="s">
        <v>9</v>
      </c>
      <c r="G47">
        <v>1</v>
      </c>
    </row>
    <row r="48" spans="1:11" x14ac:dyDescent="0.25">
      <c r="A48" t="s">
        <v>23</v>
      </c>
      <c r="B48">
        <v>30</v>
      </c>
      <c r="C48">
        <v>0</v>
      </c>
      <c r="D48" t="s">
        <v>8</v>
      </c>
      <c r="E48">
        <v>1.0900000000000001</v>
      </c>
      <c r="F48" t="s">
        <v>9</v>
      </c>
      <c r="G48">
        <v>1.0900000000000001</v>
      </c>
    </row>
    <row r="49" spans="1:11" x14ac:dyDescent="0.25">
      <c r="A49" t="s">
        <v>23</v>
      </c>
      <c r="B49">
        <v>30</v>
      </c>
      <c r="C49">
        <v>1.6E-2</v>
      </c>
      <c r="D49" t="s">
        <v>8</v>
      </c>
      <c r="E49">
        <v>0.95</v>
      </c>
      <c r="F49" t="s">
        <v>9</v>
      </c>
      <c r="G49">
        <v>0.95</v>
      </c>
    </row>
    <row r="50" spans="1:11" x14ac:dyDescent="0.25">
      <c r="A50" t="s">
        <v>23</v>
      </c>
      <c r="B50">
        <v>30</v>
      </c>
      <c r="C50">
        <v>0</v>
      </c>
      <c r="D50" t="s">
        <v>8</v>
      </c>
      <c r="E50">
        <v>1.04</v>
      </c>
      <c r="F50" t="s">
        <v>9</v>
      </c>
      <c r="G50">
        <v>1.04</v>
      </c>
    </row>
    <row r="51" spans="1:11" x14ac:dyDescent="0.25">
      <c r="A51" t="s">
        <v>23</v>
      </c>
      <c r="B51">
        <v>30</v>
      </c>
      <c r="C51">
        <v>5.0000000000000001E-3</v>
      </c>
      <c r="D51" t="s">
        <v>8</v>
      </c>
      <c r="E51">
        <v>0.96</v>
      </c>
      <c r="F51" t="s">
        <v>9</v>
      </c>
      <c r="G51">
        <v>0.96</v>
      </c>
    </row>
    <row r="52" spans="1:11" x14ac:dyDescent="0.25">
      <c r="A52" t="s">
        <v>23</v>
      </c>
      <c r="B52">
        <v>30</v>
      </c>
      <c r="C52">
        <v>0.182</v>
      </c>
      <c r="D52" t="s">
        <v>8</v>
      </c>
      <c r="E52">
        <v>1.21</v>
      </c>
      <c r="F52" t="s">
        <v>9</v>
      </c>
      <c r="G52">
        <v>1.1399999999999999</v>
      </c>
    </row>
    <row r="53" spans="1:11" x14ac:dyDescent="0.25">
      <c r="A53" t="s">
        <v>23</v>
      </c>
      <c r="B53">
        <v>30</v>
      </c>
      <c r="C53">
        <v>1.2999999999999999E-2</v>
      </c>
      <c r="D53" t="s">
        <v>8</v>
      </c>
      <c r="E53">
        <v>1.05</v>
      </c>
      <c r="F53" t="s">
        <v>9</v>
      </c>
      <c r="G53">
        <v>1.05</v>
      </c>
    </row>
    <row r="54" spans="1:11" x14ac:dyDescent="0.25">
      <c r="A54" t="s">
        <v>23</v>
      </c>
      <c r="B54">
        <v>30</v>
      </c>
      <c r="C54">
        <v>2.1999999999999999E-2</v>
      </c>
      <c r="D54" t="s">
        <v>8</v>
      </c>
      <c r="E54">
        <v>1.1000000000000001</v>
      </c>
      <c r="F54" t="s">
        <v>9</v>
      </c>
      <c r="G54">
        <v>1.1000000000000001</v>
      </c>
    </row>
    <row r="55" spans="1:11" x14ac:dyDescent="0.25">
      <c r="A55" t="s">
        <v>23</v>
      </c>
      <c r="B55">
        <v>30</v>
      </c>
      <c r="C55">
        <v>8.0000000000000002E-3</v>
      </c>
      <c r="D55" t="s">
        <v>8</v>
      </c>
      <c r="E55">
        <v>1.1499999999999999</v>
      </c>
      <c r="F55" t="s">
        <v>9</v>
      </c>
      <c r="G55">
        <v>1.1499999999999999</v>
      </c>
    </row>
    <row r="56" spans="1:11" x14ac:dyDescent="0.25">
      <c r="A56" t="s">
        <v>23</v>
      </c>
      <c r="B56">
        <v>30</v>
      </c>
      <c r="C56">
        <v>1.0999999999999999E-2</v>
      </c>
      <c r="D56" t="s">
        <v>8</v>
      </c>
      <c r="E56">
        <v>1.08</v>
      </c>
      <c r="F56" t="s">
        <v>9</v>
      </c>
      <c r="G56">
        <v>1.08</v>
      </c>
    </row>
    <row r="57" spans="1:11" x14ac:dyDescent="0.25">
      <c r="A57" t="s">
        <v>23</v>
      </c>
      <c r="B57">
        <v>30</v>
      </c>
      <c r="C57">
        <v>8.0000000000000002E-3</v>
      </c>
      <c r="D57" t="s">
        <v>8</v>
      </c>
      <c r="E57">
        <v>1.02</v>
      </c>
      <c r="F57" t="s">
        <v>9</v>
      </c>
      <c r="G57">
        <v>1.02</v>
      </c>
    </row>
    <row r="58" spans="1:11" x14ac:dyDescent="0.25">
      <c r="A58" t="s">
        <v>23</v>
      </c>
      <c r="B58">
        <v>30</v>
      </c>
      <c r="C58">
        <v>7.0000000000000001E-3</v>
      </c>
      <c r="D58" t="s">
        <v>8</v>
      </c>
      <c r="E58">
        <v>0.99</v>
      </c>
      <c r="F58" t="s">
        <v>9</v>
      </c>
      <c r="G58">
        <v>0.99</v>
      </c>
    </row>
    <row r="59" spans="1:11" x14ac:dyDescent="0.25">
      <c r="A59" t="s">
        <v>23</v>
      </c>
      <c r="B59">
        <v>30</v>
      </c>
      <c r="C59">
        <v>8.0000000000000002E-3</v>
      </c>
      <c r="D59" t="s">
        <v>8</v>
      </c>
      <c r="E59">
        <v>1.1000000000000001</v>
      </c>
      <c r="F59" t="s">
        <v>9</v>
      </c>
      <c r="G59">
        <v>1.1000000000000001</v>
      </c>
    </row>
    <row r="60" spans="1:11" x14ac:dyDescent="0.25">
      <c r="A60" t="s">
        <v>23</v>
      </c>
      <c r="B60">
        <v>30</v>
      </c>
      <c r="C60">
        <v>8.0000000000000002E-3</v>
      </c>
      <c r="D60" t="s">
        <v>8</v>
      </c>
      <c r="E60">
        <v>1.1000000000000001</v>
      </c>
      <c r="F60" t="s">
        <v>9</v>
      </c>
      <c r="G60">
        <v>1.1000000000000001</v>
      </c>
    </row>
    <row r="61" spans="1:11" x14ac:dyDescent="0.25">
      <c r="A61" t="s">
        <v>23</v>
      </c>
      <c r="B61">
        <v>30</v>
      </c>
      <c r="C61">
        <v>6.0000000000000001E-3</v>
      </c>
      <c r="D61" t="s">
        <v>8</v>
      </c>
      <c r="E61">
        <v>1</v>
      </c>
      <c r="F61" t="s">
        <v>9</v>
      </c>
      <c r="G61">
        <v>1</v>
      </c>
    </row>
    <row r="62" spans="1:11" x14ac:dyDescent="0.25">
      <c r="A62" t="s">
        <v>23</v>
      </c>
      <c r="B62">
        <v>40</v>
      </c>
      <c r="C62">
        <v>0</v>
      </c>
      <c r="D62" t="s">
        <v>8</v>
      </c>
      <c r="E62">
        <v>1.99</v>
      </c>
      <c r="F62" t="s">
        <v>9</v>
      </c>
      <c r="G62">
        <v>1.99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MEDIAN(IF(F62:F81="FiniteModel", G62:G81))</f>
        <v>1.9649999999999999</v>
      </c>
    </row>
    <row r="63" spans="1:11" x14ac:dyDescent="0.25">
      <c r="A63" t="s">
        <v>23</v>
      </c>
      <c r="B63">
        <v>40</v>
      </c>
      <c r="C63">
        <v>1.6E-2</v>
      </c>
      <c r="D63" t="s">
        <v>8</v>
      </c>
      <c r="E63">
        <v>2.0099999999999998</v>
      </c>
      <c r="F63" t="s">
        <v>9</v>
      </c>
      <c r="G63">
        <v>2.0099999999999998</v>
      </c>
    </row>
    <row r="64" spans="1:11" x14ac:dyDescent="0.25">
      <c r="A64" t="s">
        <v>23</v>
      </c>
      <c r="B64">
        <v>40</v>
      </c>
      <c r="C64">
        <v>1.4999999999999999E-2</v>
      </c>
      <c r="D64" t="s">
        <v>8</v>
      </c>
      <c r="E64">
        <v>1.95</v>
      </c>
      <c r="F64" t="s">
        <v>9</v>
      </c>
      <c r="G64">
        <v>1.95</v>
      </c>
    </row>
    <row r="65" spans="1:7" x14ac:dyDescent="0.25">
      <c r="A65" t="s">
        <v>23</v>
      </c>
      <c r="B65">
        <v>40</v>
      </c>
      <c r="C65">
        <v>0</v>
      </c>
      <c r="D65" t="s">
        <v>8</v>
      </c>
      <c r="E65">
        <v>1.96</v>
      </c>
      <c r="F65" t="s">
        <v>9</v>
      </c>
      <c r="G65">
        <v>1.96</v>
      </c>
    </row>
    <row r="66" spans="1:7" x14ac:dyDescent="0.25">
      <c r="A66" t="s">
        <v>23</v>
      </c>
      <c r="B66">
        <v>40</v>
      </c>
      <c r="C66">
        <v>5.0000000000000001E-3</v>
      </c>
      <c r="D66" t="s">
        <v>8</v>
      </c>
      <c r="E66">
        <v>2</v>
      </c>
      <c r="F66" t="s">
        <v>9</v>
      </c>
      <c r="G66">
        <v>2</v>
      </c>
    </row>
    <row r="67" spans="1:7" x14ac:dyDescent="0.25">
      <c r="A67" t="s">
        <v>23</v>
      </c>
      <c r="B67">
        <v>40</v>
      </c>
      <c r="C67">
        <v>4.0000000000000001E-3</v>
      </c>
      <c r="D67" t="s">
        <v>8</v>
      </c>
      <c r="E67">
        <v>1.93</v>
      </c>
      <c r="F67" t="s">
        <v>9</v>
      </c>
      <c r="G67">
        <v>1.93</v>
      </c>
    </row>
    <row r="68" spans="1:7" x14ac:dyDescent="0.25">
      <c r="A68" t="s">
        <v>23</v>
      </c>
      <c r="B68">
        <v>40</v>
      </c>
      <c r="C68">
        <v>3.0000000000000001E-3</v>
      </c>
      <c r="D68" t="s">
        <v>8</v>
      </c>
      <c r="E68">
        <v>1.95</v>
      </c>
      <c r="F68" t="s">
        <v>9</v>
      </c>
      <c r="G68">
        <v>1.95</v>
      </c>
    </row>
    <row r="69" spans="1:7" x14ac:dyDescent="0.25">
      <c r="A69" t="s">
        <v>23</v>
      </c>
      <c r="B69">
        <v>40</v>
      </c>
      <c r="C69">
        <v>0</v>
      </c>
      <c r="D69" t="s">
        <v>8</v>
      </c>
      <c r="E69">
        <v>1.97</v>
      </c>
      <c r="F69" t="s">
        <v>9</v>
      </c>
      <c r="G69">
        <v>1.97</v>
      </c>
    </row>
    <row r="70" spans="1:7" x14ac:dyDescent="0.25">
      <c r="A70" t="s">
        <v>23</v>
      </c>
      <c r="B70">
        <v>40</v>
      </c>
      <c r="C70">
        <v>5.0000000000000001E-3</v>
      </c>
      <c r="D70" t="s">
        <v>8</v>
      </c>
      <c r="E70">
        <v>1.88</v>
      </c>
      <c r="F70" t="s">
        <v>9</v>
      </c>
      <c r="G70">
        <v>1.88</v>
      </c>
    </row>
    <row r="71" spans="1:7" x14ac:dyDescent="0.25">
      <c r="A71" t="s">
        <v>23</v>
      </c>
      <c r="B71">
        <v>40</v>
      </c>
      <c r="C71">
        <v>0</v>
      </c>
      <c r="D71" t="s">
        <v>8</v>
      </c>
      <c r="E71">
        <v>2.09</v>
      </c>
      <c r="F71" t="s">
        <v>9</v>
      </c>
      <c r="G71">
        <v>2.09</v>
      </c>
    </row>
    <row r="72" spans="1:7" x14ac:dyDescent="0.25">
      <c r="A72" t="s">
        <v>23</v>
      </c>
      <c r="B72">
        <v>40</v>
      </c>
      <c r="C72">
        <v>7.0000000000000001E-3</v>
      </c>
      <c r="D72" t="s">
        <v>8</v>
      </c>
      <c r="E72">
        <v>1.99</v>
      </c>
      <c r="F72" t="s">
        <v>9</v>
      </c>
      <c r="G72">
        <v>1.99</v>
      </c>
    </row>
    <row r="73" spans="1:7" x14ac:dyDescent="0.25">
      <c r="A73" t="s">
        <v>23</v>
      </c>
      <c r="B73">
        <v>40</v>
      </c>
      <c r="C73">
        <v>6.0000000000000001E-3</v>
      </c>
      <c r="D73" t="s">
        <v>8</v>
      </c>
      <c r="E73">
        <v>1.98</v>
      </c>
      <c r="F73" t="s">
        <v>9</v>
      </c>
      <c r="G73">
        <v>1.98</v>
      </c>
    </row>
    <row r="74" spans="1:7" x14ac:dyDescent="0.25">
      <c r="A74" t="s">
        <v>23</v>
      </c>
      <c r="B74">
        <v>40</v>
      </c>
      <c r="C74">
        <v>4.0000000000000001E-3</v>
      </c>
      <c r="D74" t="s">
        <v>8</v>
      </c>
      <c r="E74">
        <v>2.0299999999999998</v>
      </c>
      <c r="F74" t="s">
        <v>9</v>
      </c>
      <c r="G74">
        <v>2.0299999999999998</v>
      </c>
    </row>
    <row r="75" spans="1:7" x14ac:dyDescent="0.25">
      <c r="A75" t="s">
        <v>23</v>
      </c>
      <c r="B75">
        <v>40</v>
      </c>
      <c r="C75">
        <v>4.0000000000000001E-3</v>
      </c>
      <c r="D75" t="s">
        <v>8</v>
      </c>
      <c r="E75">
        <v>1.96</v>
      </c>
      <c r="F75" t="s">
        <v>9</v>
      </c>
      <c r="G75">
        <v>1.96</v>
      </c>
    </row>
    <row r="76" spans="1:7" x14ac:dyDescent="0.25">
      <c r="A76" t="s">
        <v>23</v>
      </c>
      <c r="B76">
        <v>40</v>
      </c>
      <c r="C76">
        <v>1.0999999999999999E-2</v>
      </c>
      <c r="D76" t="s">
        <v>8</v>
      </c>
      <c r="E76">
        <v>2.04</v>
      </c>
      <c r="F76" t="s">
        <v>9</v>
      </c>
      <c r="G76">
        <v>2.04</v>
      </c>
    </row>
    <row r="77" spans="1:7" x14ac:dyDescent="0.25">
      <c r="A77" t="s">
        <v>23</v>
      </c>
      <c r="B77">
        <v>40</v>
      </c>
      <c r="C77">
        <v>4.0000000000000001E-3</v>
      </c>
      <c r="D77" t="s">
        <v>8</v>
      </c>
      <c r="E77">
        <v>2.0299999999999998</v>
      </c>
      <c r="F77" t="s">
        <v>9</v>
      </c>
      <c r="G77">
        <v>2.0299999999999998</v>
      </c>
    </row>
    <row r="78" spans="1:7" x14ac:dyDescent="0.25">
      <c r="A78" t="s">
        <v>23</v>
      </c>
      <c r="B78">
        <v>40</v>
      </c>
      <c r="C78">
        <v>1.6E-2</v>
      </c>
      <c r="D78" t="s">
        <v>8</v>
      </c>
      <c r="E78">
        <v>1.88</v>
      </c>
      <c r="F78" t="s">
        <v>9</v>
      </c>
      <c r="G78">
        <v>1.88</v>
      </c>
    </row>
    <row r="79" spans="1:7" x14ac:dyDescent="0.25">
      <c r="A79" t="s">
        <v>23</v>
      </c>
      <c r="B79">
        <v>40</v>
      </c>
      <c r="C79">
        <v>3.0000000000000001E-3</v>
      </c>
      <c r="D79" t="s">
        <v>8</v>
      </c>
      <c r="E79">
        <v>1.88</v>
      </c>
      <c r="F79" t="s">
        <v>9</v>
      </c>
      <c r="G79">
        <v>1.88</v>
      </c>
    </row>
    <row r="80" spans="1:7" x14ac:dyDescent="0.25">
      <c r="A80" t="s">
        <v>23</v>
      </c>
      <c r="B80">
        <v>40</v>
      </c>
      <c r="C80">
        <v>4.0000000000000001E-3</v>
      </c>
      <c r="D80" t="s">
        <v>8</v>
      </c>
      <c r="E80">
        <v>1.95</v>
      </c>
      <c r="F80" t="s">
        <v>9</v>
      </c>
      <c r="G80">
        <v>1.95</v>
      </c>
    </row>
    <row r="81" spans="1:11" x14ac:dyDescent="0.25">
      <c r="A81" t="s">
        <v>23</v>
      </c>
      <c r="B81">
        <v>40</v>
      </c>
      <c r="C81">
        <v>5.0000000000000001E-3</v>
      </c>
      <c r="D81" t="s">
        <v>8</v>
      </c>
      <c r="E81">
        <v>1.96</v>
      </c>
      <c r="F81" t="s">
        <v>9</v>
      </c>
      <c r="G81">
        <v>1.96</v>
      </c>
    </row>
    <row r="82" spans="1:11" x14ac:dyDescent="0.25">
      <c r="A82" t="s">
        <v>23</v>
      </c>
      <c r="B82">
        <v>50</v>
      </c>
      <c r="C82">
        <v>3.0000000000000001E-3</v>
      </c>
      <c r="D82" t="s">
        <v>8</v>
      </c>
      <c r="E82">
        <v>3.13</v>
      </c>
      <c r="F82" t="s">
        <v>9</v>
      </c>
      <c r="G82">
        <v>3.13</v>
      </c>
      <c r="H82">
        <f>B82</f>
        <v>50</v>
      </c>
      <c r="I82">
        <f>COUNT(B82:B101)</f>
        <v>20</v>
      </c>
      <c r="J82">
        <f t="array" ref="J82">SUM(IF(ISNUMBER( SEARCH("model",F82:F101)), 0, 1))</f>
        <v>0</v>
      </c>
      <c r="K82">
        <f t="array" ref="K82">MEDIAN(IF(F82:F101="FiniteModel", G82:G101))</f>
        <v>3.1399999999999997</v>
      </c>
    </row>
    <row r="83" spans="1:11" x14ac:dyDescent="0.25">
      <c r="A83" t="s">
        <v>23</v>
      </c>
      <c r="B83">
        <v>50</v>
      </c>
      <c r="C83">
        <v>3.0000000000000001E-3</v>
      </c>
      <c r="D83" t="s">
        <v>8</v>
      </c>
      <c r="E83">
        <v>3.12</v>
      </c>
      <c r="F83" t="s">
        <v>9</v>
      </c>
      <c r="G83">
        <v>3.12</v>
      </c>
    </row>
    <row r="84" spans="1:11" x14ac:dyDescent="0.25">
      <c r="A84" t="s">
        <v>23</v>
      </c>
      <c r="B84">
        <v>50</v>
      </c>
      <c r="C84">
        <v>5.0000000000000001E-3</v>
      </c>
      <c r="D84" t="s">
        <v>8</v>
      </c>
      <c r="E84">
        <v>3.57</v>
      </c>
      <c r="F84" t="s">
        <v>9</v>
      </c>
      <c r="G84">
        <v>3.57</v>
      </c>
    </row>
    <row r="85" spans="1:11" x14ac:dyDescent="0.25">
      <c r="A85" t="s">
        <v>23</v>
      </c>
      <c r="B85">
        <v>50</v>
      </c>
      <c r="C85">
        <v>5.0000000000000001E-3</v>
      </c>
      <c r="D85" t="s">
        <v>8</v>
      </c>
      <c r="E85">
        <v>3.15</v>
      </c>
      <c r="F85" t="s">
        <v>9</v>
      </c>
      <c r="G85">
        <v>3.15</v>
      </c>
    </row>
    <row r="86" spans="1:11" x14ac:dyDescent="0.25">
      <c r="A86" t="s">
        <v>23</v>
      </c>
      <c r="B86">
        <v>50</v>
      </c>
      <c r="C86">
        <v>4.0000000000000001E-3</v>
      </c>
      <c r="D86" t="s">
        <v>8</v>
      </c>
      <c r="E86">
        <v>3.09</v>
      </c>
      <c r="F86" t="s">
        <v>9</v>
      </c>
      <c r="G86">
        <v>3.09</v>
      </c>
    </row>
    <row r="87" spans="1:11" x14ac:dyDescent="0.25">
      <c r="A87" t="s">
        <v>23</v>
      </c>
      <c r="B87">
        <v>50</v>
      </c>
      <c r="C87">
        <v>4.0000000000000001E-3</v>
      </c>
      <c r="D87" t="s">
        <v>8</v>
      </c>
      <c r="E87">
        <v>3.01</v>
      </c>
      <c r="F87" t="s">
        <v>9</v>
      </c>
      <c r="G87">
        <v>3.01</v>
      </c>
    </row>
    <row r="88" spans="1:11" x14ac:dyDescent="0.25">
      <c r="A88" t="s">
        <v>23</v>
      </c>
      <c r="B88">
        <v>50</v>
      </c>
      <c r="C88">
        <v>0</v>
      </c>
      <c r="D88" t="s">
        <v>8</v>
      </c>
      <c r="E88">
        <v>3.41</v>
      </c>
      <c r="F88" t="s">
        <v>9</v>
      </c>
      <c r="G88">
        <v>3.41</v>
      </c>
    </row>
    <row r="89" spans="1:11" x14ac:dyDescent="0.25">
      <c r="A89" t="s">
        <v>23</v>
      </c>
      <c r="B89">
        <v>50</v>
      </c>
      <c r="C89">
        <v>3.0000000000000001E-3</v>
      </c>
      <c r="D89" t="s">
        <v>8</v>
      </c>
      <c r="E89">
        <v>2.97</v>
      </c>
      <c r="F89" t="s">
        <v>9</v>
      </c>
      <c r="G89">
        <v>2.97</v>
      </c>
    </row>
    <row r="90" spans="1:11" x14ac:dyDescent="0.25">
      <c r="A90" t="s">
        <v>23</v>
      </c>
      <c r="B90">
        <v>50</v>
      </c>
      <c r="C90">
        <v>1.6E-2</v>
      </c>
      <c r="D90" t="s">
        <v>8</v>
      </c>
      <c r="E90">
        <v>3.3</v>
      </c>
      <c r="F90" t="s">
        <v>9</v>
      </c>
      <c r="G90">
        <v>3.3</v>
      </c>
    </row>
    <row r="91" spans="1:11" x14ac:dyDescent="0.25">
      <c r="A91" t="s">
        <v>23</v>
      </c>
      <c r="B91">
        <v>50</v>
      </c>
      <c r="C91">
        <v>8.0000000000000002E-3</v>
      </c>
      <c r="D91" t="s">
        <v>8</v>
      </c>
      <c r="E91">
        <v>3.33</v>
      </c>
      <c r="F91" t="s">
        <v>9</v>
      </c>
      <c r="G91">
        <v>3.33</v>
      </c>
    </row>
    <row r="92" spans="1:11" x14ac:dyDescent="0.25">
      <c r="A92" t="s">
        <v>23</v>
      </c>
      <c r="B92">
        <v>50</v>
      </c>
      <c r="C92">
        <v>4.0000000000000001E-3</v>
      </c>
      <c r="D92" t="s">
        <v>8</v>
      </c>
      <c r="E92">
        <v>3.3</v>
      </c>
      <c r="F92" t="s">
        <v>9</v>
      </c>
      <c r="G92">
        <v>3.3</v>
      </c>
    </row>
    <row r="93" spans="1:11" x14ac:dyDescent="0.25">
      <c r="A93" t="s">
        <v>23</v>
      </c>
      <c r="B93">
        <v>50</v>
      </c>
      <c r="C93">
        <v>4.0000000000000001E-3</v>
      </c>
      <c r="D93" t="s">
        <v>8</v>
      </c>
      <c r="E93">
        <v>3.13</v>
      </c>
      <c r="F93" t="s">
        <v>9</v>
      </c>
      <c r="G93">
        <v>3.13</v>
      </c>
    </row>
    <row r="94" spans="1:11" x14ac:dyDescent="0.25">
      <c r="A94" t="s">
        <v>23</v>
      </c>
      <c r="B94">
        <v>50</v>
      </c>
      <c r="C94">
        <v>4.0000000000000001E-3</v>
      </c>
      <c r="D94" t="s">
        <v>8</v>
      </c>
      <c r="E94">
        <v>3.19</v>
      </c>
      <c r="F94" t="s">
        <v>9</v>
      </c>
      <c r="G94">
        <v>3.12</v>
      </c>
    </row>
    <row r="95" spans="1:11" x14ac:dyDescent="0.25">
      <c r="A95" t="s">
        <v>23</v>
      </c>
      <c r="B95">
        <v>50</v>
      </c>
      <c r="C95">
        <v>5.0000000000000001E-3</v>
      </c>
      <c r="D95" t="s">
        <v>8</v>
      </c>
      <c r="E95">
        <v>3.19</v>
      </c>
      <c r="F95" t="s">
        <v>9</v>
      </c>
      <c r="G95">
        <v>3.19</v>
      </c>
    </row>
    <row r="96" spans="1:11" x14ac:dyDescent="0.25">
      <c r="A96" t="s">
        <v>23</v>
      </c>
      <c r="B96">
        <v>50</v>
      </c>
      <c r="C96">
        <v>3.0000000000000001E-3</v>
      </c>
      <c r="D96" t="s">
        <v>8</v>
      </c>
      <c r="E96">
        <v>3.02</v>
      </c>
      <c r="F96" t="s">
        <v>9</v>
      </c>
      <c r="G96">
        <v>3.02</v>
      </c>
    </row>
    <row r="97" spans="1:11" x14ac:dyDescent="0.25">
      <c r="A97" t="s">
        <v>23</v>
      </c>
      <c r="B97">
        <v>50</v>
      </c>
      <c r="C97">
        <v>6.0000000000000001E-3</v>
      </c>
      <c r="D97" t="s">
        <v>8</v>
      </c>
      <c r="E97">
        <v>3.21</v>
      </c>
      <c r="F97" t="s">
        <v>9</v>
      </c>
      <c r="G97">
        <v>3.21</v>
      </c>
    </row>
    <row r="98" spans="1:11" x14ac:dyDescent="0.25">
      <c r="A98" t="s">
        <v>23</v>
      </c>
      <c r="B98">
        <v>50</v>
      </c>
      <c r="C98">
        <v>3.0000000000000001E-3</v>
      </c>
      <c r="D98" t="s">
        <v>8</v>
      </c>
      <c r="E98">
        <v>3.19</v>
      </c>
      <c r="F98" t="s">
        <v>9</v>
      </c>
      <c r="G98">
        <v>3.19</v>
      </c>
    </row>
    <row r="99" spans="1:11" x14ac:dyDescent="0.25">
      <c r="A99" t="s">
        <v>23</v>
      </c>
      <c r="B99">
        <v>50</v>
      </c>
      <c r="C99">
        <v>3.0000000000000001E-3</v>
      </c>
      <c r="D99" t="s">
        <v>8</v>
      </c>
      <c r="E99">
        <v>2.96</v>
      </c>
      <c r="F99" t="s">
        <v>9</v>
      </c>
      <c r="G99">
        <v>2.96</v>
      </c>
    </row>
    <row r="100" spans="1:11" x14ac:dyDescent="0.25">
      <c r="A100" t="s">
        <v>23</v>
      </c>
      <c r="B100">
        <v>50</v>
      </c>
      <c r="C100">
        <v>3.0000000000000001E-3</v>
      </c>
      <c r="D100" t="s">
        <v>8</v>
      </c>
      <c r="E100">
        <v>3.06</v>
      </c>
      <c r="F100" t="s">
        <v>9</v>
      </c>
      <c r="G100">
        <v>3.06</v>
      </c>
    </row>
    <row r="101" spans="1:11" x14ac:dyDescent="0.25">
      <c r="A101" t="s">
        <v>23</v>
      </c>
      <c r="B101">
        <v>50</v>
      </c>
      <c r="C101">
        <v>5.0000000000000001E-3</v>
      </c>
      <c r="D101" t="s">
        <v>8</v>
      </c>
      <c r="E101">
        <v>3.21</v>
      </c>
      <c r="F101" t="s">
        <v>9</v>
      </c>
      <c r="G101">
        <v>3.21</v>
      </c>
    </row>
    <row r="102" spans="1:11" x14ac:dyDescent="0.25">
      <c r="A102" t="s">
        <v>23</v>
      </c>
      <c r="B102">
        <v>60</v>
      </c>
      <c r="C102">
        <v>0</v>
      </c>
      <c r="D102" t="s">
        <v>8</v>
      </c>
      <c r="E102">
        <v>4.8099999999999996</v>
      </c>
      <c r="F102" t="s">
        <v>9</v>
      </c>
      <c r="G102">
        <v>4.76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0</v>
      </c>
      <c r="K102">
        <f t="array" ref="K102">MEDIAN(IF(F102:F121="FiniteModel", G102:G121))</f>
        <v>4.8650000000000002</v>
      </c>
    </row>
    <row r="103" spans="1:11" x14ac:dyDescent="0.25">
      <c r="A103" t="s">
        <v>23</v>
      </c>
      <c r="B103">
        <v>60</v>
      </c>
      <c r="C103">
        <v>3.0000000000000001E-3</v>
      </c>
      <c r="D103" t="s">
        <v>8</v>
      </c>
      <c r="E103">
        <v>5.19</v>
      </c>
      <c r="F103" t="s">
        <v>9</v>
      </c>
      <c r="G103">
        <v>5.15</v>
      </c>
    </row>
    <row r="104" spans="1:11" x14ac:dyDescent="0.25">
      <c r="A104" t="s">
        <v>23</v>
      </c>
      <c r="B104">
        <v>60</v>
      </c>
      <c r="C104">
        <v>0</v>
      </c>
      <c r="D104" t="s">
        <v>8</v>
      </c>
      <c r="E104">
        <v>4.95</v>
      </c>
      <c r="F104" t="s">
        <v>9</v>
      </c>
      <c r="G104">
        <v>4.95</v>
      </c>
    </row>
    <row r="105" spans="1:11" x14ac:dyDescent="0.25">
      <c r="A105" t="s">
        <v>23</v>
      </c>
      <c r="B105">
        <v>60</v>
      </c>
      <c r="C105">
        <v>3.0000000000000001E-3</v>
      </c>
      <c r="D105" t="s">
        <v>8</v>
      </c>
      <c r="E105">
        <v>4.8</v>
      </c>
      <c r="F105" t="s">
        <v>9</v>
      </c>
      <c r="G105">
        <v>4.8</v>
      </c>
    </row>
    <row r="106" spans="1:11" x14ac:dyDescent="0.25">
      <c r="A106" t="s">
        <v>23</v>
      </c>
      <c r="B106">
        <v>60</v>
      </c>
      <c r="C106">
        <v>4.0000000000000001E-3</v>
      </c>
      <c r="D106" t="s">
        <v>8</v>
      </c>
      <c r="E106">
        <v>4.7300000000000004</v>
      </c>
      <c r="F106" t="s">
        <v>9</v>
      </c>
      <c r="G106">
        <v>4.67</v>
      </c>
    </row>
    <row r="107" spans="1:11" x14ac:dyDescent="0.25">
      <c r="A107" t="s">
        <v>23</v>
      </c>
      <c r="B107">
        <v>60</v>
      </c>
      <c r="C107">
        <v>1.6E-2</v>
      </c>
      <c r="D107" t="s">
        <v>8</v>
      </c>
      <c r="E107">
        <v>5.15</v>
      </c>
      <c r="F107" t="s">
        <v>9</v>
      </c>
      <c r="G107">
        <v>5.15</v>
      </c>
    </row>
    <row r="108" spans="1:11" x14ac:dyDescent="0.25">
      <c r="A108" t="s">
        <v>23</v>
      </c>
      <c r="B108">
        <v>60</v>
      </c>
      <c r="C108">
        <v>4.0000000000000001E-3</v>
      </c>
      <c r="D108" t="s">
        <v>8</v>
      </c>
      <c r="E108">
        <v>5.28</v>
      </c>
      <c r="F108" t="s">
        <v>9</v>
      </c>
      <c r="G108">
        <v>5.28</v>
      </c>
    </row>
    <row r="109" spans="1:11" x14ac:dyDescent="0.25">
      <c r="A109" t="s">
        <v>23</v>
      </c>
      <c r="B109">
        <v>60</v>
      </c>
      <c r="C109">
        <v>7.0000000000000001E-3</v>
      </c>
      <c r="D109" t="s">
        <v>8</v>
      </c>
      <c r="E109">
        <v>4.7699999999999996</v>
      </c>
      <c r="F109" t="s">
        <v>9</v>
      </c>
      <c r="G109">
        <v>4.7699999999999996</v>
      </c>
    </row>
    <row r="110" spans="1:11" x14ac:dyDescent="0.25">
      <c r="A110" t="s">
        <v>23</v>
      </c>
      <c r="B110">
        <v>60</v>
      </c>
      <c r="C110">
        <v>3.0000000000000001E-3</v>
      </c>
      <c r="D110" t="s">
        <v>8</v>
      </c>
      <c r="E110">
        <v>5.0999999999999996</v>
      </c>
      <c r="F110" t="s">
        <v>9</v>
      </c>
      <c r="G110">
        <v>5.0999999999999996</v>
      </c>
    </row>
    <row r="111" spans="1:11" x14ac:dyDescent="0.25">
      <c r="A111" t="s">
        <v>23</v>
      </c>
      <c r="B111">
        <v>60</v>
      </c>
      <c r="C111">
        <v>4.0000000000000001E-3</v>
      </c>
      <c r="D111" t="s">
        <v>8</v>
      </c>
      <c r="E111">
        <v>4.76</v>
      </c>
      <c r="F111" t="s">
        <v>9</v>
      </c>
      <c r="G111">
        <v>4.76</v>
      </c>
    </row>
    <row r="112" spans="1:11" x14ac:dyDescent="0.25">
      <c r="A112" t="s">
        <v>23</v>
      </c>
      <c r="B112">
        <v>60</v>
      </c>
      <c r="C112">
        <v>5.0000000000000001E-3</v>
      </c>
      <c r="D112" t="s">
        <v>8</v>
      </c>
      <c r="E112">
        <v>4.92</v>
      </c>
      <c r="F112" t="s">
        <v>9</v>
      </c>
      <c r="G112">
        <v>4.8499999999999996</v>
      </c>
    </row>
    <row r="113" spans="1:11" x14ac:dyDescent="0.25">
      <c r="A113" t="s">
        <v>23</v>
      </c>
      <c r="B113">
        <v>60</v>
      </c>
      <c r="C113">
        <v>8.0000000000000002E-3</v>
      </c>
      <c r="D113" t="s">
        <v>8</v>
      </c>
      <c r="E113">
        <v>4.96</v>
      </c>
      <c r="F113" t="s">
        <v>9</v>
      </c>
      <c r="G113">
        <v>4.96</v>
      </c>
    </row>
    <row r="114" spans="1:11" x14ac:dyDescent="0.25">
      <c r="A114" t="s">
        <v>23</v>
      </c>
      <c r="B114">
        <v>60</v>
      </c>
      <c r="C114">
        <v>5.0000000000000001E-3</v>
      </c>
      <c r="D114" t="s">
        <v>8</v>
      </c>
      <c r="E114">
        <v>4.74</v>
      </c>
      <c r="F114" t="s">
        <v>9</v>
      </c>
      <c r="G114">
        <v>4.7</v>
      </c>
    </row>
    <row r="115" spans="1:11" x14ac:dyDescent="0.25">
      <c r="A115" t="s">
        <v>23</v>
      </c>
      <c r="B115">
        <v>60</v>
      </c>
      <c r="C115">
        <v>3.0000000000000001E-3</v>
      </c>
      <c r="D115" t="s">
        <v>8</v>
      </c>
      <c r="E115">
        <v>4.93</v>
      </c>
      <c r="F115" t="s">
        <v>9</v>
      </c>
      <c r="G115">
        <v>4.93</v>
      </c>
    </row>
    <row r="116" spans="1:11" x14ac:dyDescent="0.25">
      <c r="A116" t="s">
        <v>23</v>
      </c>
      <c r="B116">
        <v>60</v>
      </c>
      <c r="C116">
        <v>6.0000000000000001E-3</v>
      </c>
      <c r="D116" t="s">
        <v>8</v>
      </c>
      <c r="E116">
        <v>4.78</v>
      </c>
      <c r="F116" t="s">
        <v>9</v>
      </c>
      <c r="G116">
        <v>4.78</v>
      </c>
    </row>
    <row r="117" spans="1:11" x14ac:dyDescent="0.25">
      <c r="A117" t="s">
        <v>23</v>
      </c>
      <c r="B117">
        <v>60</v>
      </c>
      <c r="C117">
        <v>6.0000000000000001E-3</v>
      </c>
      <c r="D117" t="s">
        <v>8</v>
      </c>
      <c r="E117">
        <v>4.88</v>
      </c>
      <c r="F117" t="s">
        <v>9</v>
      </c>
      <c r="G117">
        <v>4.88</v>
      </c>
    </row>
    <row r="118" spans="1:11" x14ac:dyDescent="0.25">
      <c r="A118" t="s">
        <v>23</v>
      </c>
      <c r="B118">
        <v>60</v>
      </c>
      <c r="C118">
        <v>7.0000000000000001E-3</v>
      </c>
      <c r="D118" t="s">
        <v>8</v>
      </c>
      <c r="E118">
        <v>4.88</v>
      </c>
      <c r="F118" t="s">
        <v>9</v>
      </c>
      <c r="G118">
        <v>4.88</v>
      </c>
    </row>
    <row r="119" spans="1:11" x14ac:dyDescent="0.25">
      <c r="A119" t="s">
        <v>23</v>
      </c>
      <c r="B119">
        <v>60</v>
      </c>
      <c r="C119">
        <v>4.0000000000000001E-3</v>
      </c>
      <c r="D119" t="s">
        <v>8</v>
      </c>
      <c r="E119">
        <v>4.92</v>
      </c>
      <c r="F119" t="s">
        <v>9</v>
      </c>
      <c r="G119">
        <v>4.92</v>
      </c>
    </row>
    <row r="120" spans="1:11" x14ac:dyDescent="0.25">
      <c r="A120" t="s">
        <v>23</v>
      </c>
      <c r="B120">
        <v>60</v>
      </c>
      <c r="C120">
        <v>5.0000000000000001E-3</v>
      </c>
      <c r="D120" t="s">
        <v>8</v>
      </c>
      <c r="E120">
        <v>4.71</v>
      </c>
      <c r="F120" t="s">
        <v>9</v>
      </c>
      <c r="G120">
        <v>4.71</v>
      </c>
    </row>
    <row r="121" spans="1:11" x14ac:dyDescent="0.25">
      <c r="A121" t="s">
        <v>23</v>
      </c>
      <c r="B121">
        <v>60</v>
      </c>
      <c r="C121">
        <v>5.0000000000000001E-3</v>
      </c>
      <c r="D121" t="s">
        <v>8</v>
      </c>
      <c r="E121">
        <v>4.87</v>
      </c>
      <c r="F121" t="s">
        <v>9</v>
      </c>
      <c r="G121">
        <v>4.79</v>
      </c>
    </row>
    <row r="122" spans="1:11" x14ac:dyDescent="0.25">
      <c r="A122" t="s">
        <v>23</v>
      </c>
      <c r="B122">
        <v>70</v>
      </c>
      <c r="C122">
        <v>5.0000000000000001E-3</v>
      </c>
      <c r="D122" t="s">
        <v>8</v>
      </c>
      <c r="E122">
        <v>7.24</v>
      </c>
      <c r="F122" t="s">
        <v>9</v>
      </c>
      <c r="G122">
        <v>7.2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MEDIAN(IF(F122:F141="FiniteModel", G122:G141))</f>
        <v>7.1</v>
      </c>
    </row>
    <row r="123" spans="1:11" x14ac:dyDescent="0.25">
      <c r="A123" t="s">
        <v>23</v>
      </c>
      <c r="B123">
        <v>70</v>
      </c>
      <c r="C123">
        <v>3.0000000000000001E-3</v>
      </c>
      <c r="D123" t="s">
        <v>8</v>
      </c>
      <c r="E123">
        <v>7.16</v>
      </c>
      <c r="F123" t="s">
        <v>9</v>
      </c>
      <c r="G123">
        <v>7.08</v>
      </c>
    </row>
    <row r="124" spans="1:11" x14ac:dyDescent="0.25">
      <c r="A124" t="s">
        <v>23</v>
      </c>
      <c r="B124">
        <v>70</v>
      </c>
      <c r="C124">
        <v>3.0000000000000001E-3</v>
      </c>
      <c r="D124" t="s">
        <v>8</v>
      </c>
      <c r="E124">
        <v>6.64</v>
      </c>
      <c r="F124" t="s">
        <v>9</v>
      </c>
      <c r="G124">
        <v>6.64</v>
      </c>
    </row>
    <row r="125" spans="1:11" x14ac:dyDescent="0.25">
      <c r="A125" t="s">
        <v>23</v>
      </c>
      <c r="B125">
        <v>70</v>
      </c>
      <c r="C125">
        <v>4.0000000000000001E-3</v>
      </c>
      <c r="D125" t="s">
        <v>8</v>
      </c>
      <c r="E125">
        <v>7.05</v>
      </c>
      <c r="F125" t="s">
        <v>9</v>
      </c>
      <c r="G125">
        <v>6.96</v>
      </c>
    </row>
    <row r="126" spans="1:11" x14ac:dyDescent="0.25">
      <c r="A126" t="s">
        <v>23</v>
      </c>
      <c r="B126">
        <v>70</v>
      </c>
      <c r="C126">
        <v>4.0000000000000001E-3</v>
      </c>
      <c r="D126" t="s">
        <v>8</v>
      </c>
      <c r="E126">
        <v>6.99</v>
      </c>
      <c r="F126" t="s">
        <v>9</v>
      </c>
      <c r="G126">
        <v>6.99</v>
      </c>
    </row>
    <row r="127" spans="1:11" x14ac:dyDescent="0.25">
      <c r="A127" t="s">
        <v>23</v>
      </c>
      <c r="B127">
        <v>70</v>
      </c>
      <c r="C127">
        <v>3.0000000000000001E-3</v>
      </c>
      <c r="D127" t="s">
        <v>8</v>
      </c>
      <c r="E127">
        <v>7.58</v>
      </c>
      <c r="F127" t="s">
        <v>9</v>
      </c>
      <c r="G127">
        <v>7.58</v>
      </c>
    </row>
    <row r="128" spans="1:11" x14ac:dyDescent="0.25">
      <c r="A128" t="s">
        <v>23</v>
      </c>
      <c r="B128">
        <v>70</v>
      </c>
      <c r="C128">
        <v>3.0000000000000001E-3</v>
      </c>
      <c r="D128" t="s">
        <v>8</v>
      </c>
      <c r="E128">
        <v>6.94</v>
      </c>
      <c r="F128" t="s">
        <v>9</v>
      </c>
      <c r="G128">
        <v>6.94</v>
      </c>
    </row>
    <row r="129" spans="1:11" x14ac:dyDescent="0.25">
      <c r="A129" t="s">
        <v>23</v>
      </c>
      <c r="B129">
        <v>70</v>
      </c>
      <c r="C129">
        <v>3.0000000000000001E-3</v>
      </c>
      <c r="D129" t="s">
        <v>8</v>
      </c>
      <c r="E129">
        <v>6.9</v>
      </c>
      <c r="F129" t="s">
        <v>9</v>
      </c>
      <c r="G129">
        <v>6.76</v>
      </c>
    </row>
    <row r="130" spans="1:11" x14ac:dyDescent="0.25">
      <c r="A130" t="s">
        <v>23</v>
      </c>
      <c r="B130">
        <v>70</v>
      </c>
      <c r="C130">
        <v>4.0000000000000001E-3</v>
      </c>
      <c r="D130" t="s">
        <v>8</v>
      </c>
      <c r="E130">
        <v>7.74</v>
      </c>
      <c r="F130" t="s">
        <v>9</v>
      </c>
      <c r="G130">
        <v>7.74</v>
      </c>
    </row>
    <row r="131" spans="1:11" x14ac:dyDescent="0.25">
      <c r="A131" t="s">
        <v>23</v>
      </c>
      <c r="B131">
        <v>70</v>
      </c>
      <c r="C131">
        <v>4.0000000000000001E-3</v>
      </c>
      <c r="D131" t="s">
        <v>8</v>
      </c>
      <c r="E131">
        <v>6.98</v>
      </c>
      <c r="F131" t="s">
        <v>9</v>
      </c>
      <c r="G131">
        <v>6.98</v>
      </c>
    </row>
    <row r="132" spans="1:11" x14ac:dyDescent="0.25">
      <c r="A132" t="s">
        <v>23</v>
      </c>
      <c r="B132">
        <v>70</v>
      </c>
      <c r="C132">
        <v>6.0000000000000001E-3</v>
      </c>
      <c r="D132" t="s">
        <v>8</v>
      </c>
      <c r="E132">
        <v>7.21</v>
      </c>
      <c r="F132" t="s">
        <v>9</v>
      </c>
      <c r="G132">
        <v>7.12</v>
      </c>
    </row>
    <row r="133" spans="1:11" x14ac:dyDescent="0.25">
      <c r="A133" t="s">
        <v>23</v>
      </c>
      <c r="B133">
        <v>70</v>
      </c>
      <c r="C133">
        <v>5.0000000000000001E-3</v>
      </c>
      <c r="D133" t="s">
        <v>8</v>
      </c>
      <c r="E133">
        <v>7.04</v>
      </c>
      <c r="F133" t="s">
        <v>9</v>
      </c>
      <c r="G133">
        <v>7.03</v>
      </c>
    </row>
    <row r="134" spans="1:11" x14ac:dyDescent="0.25">
      <c r="A134" t="s">
        <v>23</v>
      </c>
      <c r="B134">
        <v>70</v>
      </c>
      <c r="C134">
        <v>5.0000000000000001E-3</v>
      </c>
      <c r="D134" t="s">
        <v>8</v>
      </c>
      <c r="E134">
        <v>7.23</v>
      </c>
      <c r="F134" t="s">
        <v>9</v>
      </c>
      <c r="G134">
        <v>7.13</v>
      </c>
    </row>
    <row r="135" spans="1:11" x14ac:dyDescent="0.25">
      <c r="A135" t="s">
        <v>23</v>
      </c>
      <c r="B135">
        <v>70</v>
      </c>
      <c r="C135">
        <v>4.0000000000000001E-3</v>
      </c>
      <c r="D135" t="s">
        <v>8</v>
      </c>
      <c r="E135">
        <v>7.12</v>
      </c>
      <c r="F135" t="s">
        <v>9</v>
      </c>
      <c r="G135">
        <v>7.03</v>
      </c>
    </row>
    <row r="136" spans="1:11" x14ac:dyDescent="0.25">
      <c r="A136" t="s">
        <v>23</v>
      </c>
      <c r="B136">
        <v>70</v>
      </c>
      <c r="C136">
        <v>7.0000000000000001E-3</v>
      </c>
      <c r="D136" t="s">
        <v>8</v>
      </c>
      <c r="E136">
        <v>7.07</v>
      </c>
      <c r="F136" t="s">
        <v>9</v>
      </c>
      <c r="G136">
        <v>7.07</v>
      </c>
    </row>
    <row r="137" spans="1:11" x14ac:dyDescent="0.25">
      <c r="A137" t="s">
        <v>23</v>
      </c>
      <c r="B137">
        <v>70</v>
      </c>
      <c r="C137">
        <v>6.0000000000000001E-3</v>
      </c>
      <c r="D137" t="s">
        <v>8</v>
      </c>
      <c r="E137">
        <v>7.17</v>
      </c>
      <c r="F137" t="s">
        <v>9</v>
      </c>
      <c r="G137">
        <v>7.17</v>
      </c>
    </row>
    <row r="138" spans="1:11" x14ac:dyDescent="0.25">
      <c r="A138" t="s">
        <v>23</v>
      </c>
      <c r="B138">
        <v>70</v>
      </c>
      <c r="C138">
        <v>7.0000000000000001E-3</v>
      </c>
      <c r="D138" t="s">
        <v>8</v>
      </c>
      <c r="E138">
        <v>7.24</v>
      </c>
      <c r="F138" t="s">
        <v>9</v>
      </c>
      <c r="G138">
        <v>7.24</v>
      </c>
    </row>
    <row r="139" spans="1:11" x14ac:dyDescent="0.25">
      <c r="A139" t="s">
        <v>23</v>
      </c>
      <c r="B139">
        <v>70</v>
      </c>
      <c r="C139">
        <v>6.0000000000000001E-3</v>
      </c>
      <c r="D139" t="s">
        <v>8</v>
      </c>
      <c r="E139">
        <v>7.13</v>
      </c>
      <c r="F139" t="s">
        <v>9</v>
      </c>
      <c r="G139">
        <v>7.13</v>
      </c>
    </row>
    <row r="140" spans="1:11" x14ac:dyDescent="0.25">
      <c r="A140" t="s">
        <v>23</v>
      </c>
      <c r="B140">
        <v>70</v>
      </c>
      <c r="C140">
        <v>4.0000000000000001E-3</v>
      </c>
      <c r="D140" t="s">
        <v>8</v>
      </c>
      <c r="E140">
        <v>7.33</v>
      </c>
      <c r="F140" t="s">
        <v>9</v>
      </c>
      <c r="G140">
        <v>7.31</v>
      </c>
    </row>
    <row r="141" spans="1:11" x14ac:dyDescent="0.25">
      <c r="A141" t="s">
        <v>23</v>
      </c>
      <c r="B141">
        <v>70</v>
      </c>
      <c r="C141">
        <v>4.0000000000000001E-3</v>
      </c>
      <c r="D141" t="s">
        <v>8</v>
      </c>
      <c r="E141">
        <v>7.37</v>
      </c>
      <c r="F141" t="s">
        <v>9</v>
      </c>
      <c r="G141">
        <v>7.29</v>
      </c>
    </row>
    <row r="142" spans="1:11" x14ac:dyDescent="0.25">
      <c r="A142" t="s">
        <v>23</v>
      </c>
      <c r="B142">
        <v>80</v>
      </c>
      <c r="C142">
        <v>5.0000000000000001E-3</v>
      </c>
      <c r="D142" t="s">
        <v>8</v>
      </c>
      <c r="E142">
        <v>11.32</v>
      </c>
      <c r="F142" t="s">
        <v>9</v>
      </c>
      <c r="G142">
        <v>11.13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1</v>
      </c>
      <c r="K142">
        <f t="array" ref="K142">MEDIAN(IF(F142:F161="FiniteModel", G142:G161))</f>
        <v>9.74</v>
      </c>
    </row>
    <row r="143" spans="1:11" x14ac:dyDescent="0.25">
      <c r="A143" t="s">
        <v>23</v>
      </c>
      <c r="B143">
        <v>80</v>
      </c>
      <c r="C143">
        <v>4.0000000000000001E-3</v>
      </c>
      <c r="D143" t="s">
        <v>8</v>
      </c>
      <c r="E143">
        <v>11.04</v>
      </c>
      <c r="F143" t="s">
        <v>9</v>
      </c>
      <c r="G143">
        <v>10.88</v>
      </c>
    </row>
    <row r="144" spans="1:11" x14ac:dyDescent="0.25">
      <c r="A144" t="s">
        <v>23</v>
      </c>
      <c r="B144">
        <v>80</v>
      </c>
      <c r="C144">
        <v>4.0000000000000001E-3</v>
      </c>
      <c r="D144" t="s">
        <v>8</v>
      </c>
      <c r="E144">
        <v>10.68</v>
      </c>
      <c r="F144" t="s">
        <v>9</v>
      </c>
      <c r="G144">
        <v>10.54</v>
      </c>
    </row>
    <row r="145" spans="1:7" x14ac:dyDescent="0.25">
      <c r="A145" t="s">
        <v>23</v>
      </c>
      <c r="B145">
        <v>80</v>
      </c>
      <c r="C145">
        <v>6.0000000000000001E-3</v>
      </c>
      <c r="D145" t="s">
        <v>8</v>
      </c>
      <c r="E145">
        <v>9.74</v>
      </c>
      <c r="F145" t="s">
        <v>9</v>
      </c>
      <c r="G145">
        <v>9.74</v>
      </c>
    </row>
    <row r="146" spans="1:7" x14ac:dyDescent="0.25">
      <c r="A146" t="s">
        <v>23</v>
      </c>
      <c r="B146">
        <v>80</v>
      </c>
      <c r="C146">
        <v>5.0000000000000001E-3</v>
      </c>
      <c r="D146" t="s">
        <v>8</v>
      </c>
      <c r="E146">
        <v>9.57</v>
      </c>
      <c r="F146" t="s">
        <v>9</v>
      </c>
      <c r="G146">
        <v>9.57</v>
      </c>
    </row>
    <row r="147" spans="1:7" x14ac:dyDescent="0.25">
      <c r="A147" t="s">
        <v>23</v>
      </c>
      <c r="B147">
        <v>80</v>
      </c>
      <c r="C147">
        <v>6.0000000000000001E-3</v>
      </c>
      <c r="D147" t="s">
        <v>8</v>
      </c>
      <c r="E147">
        <v>10.1</v>
      </c>
      <c r="F147" t="s">
        <v>9</v>
      </c>
      <c r="G147">
        <v>10.02</v>
      </c>
    </row>
    <row r="148" spans="1:7" x14ac:dyDescent="0.25">
      <c r="A148" t="s">
        <v>23</v>
      </c>
      <c r="B148">
        <v>80</v>
      </c>
      <c r="C148">
        <v>6.0000000000000001E-3</v>
      </c>
      <c r="D148" t="s">
        <v>8</v>
      </c>
      <c r="E148">
        <v>9.86</v>
      </c>
      <c r="F148" t="s">
        <v>9</v>
      </c>
      <c r="G148">
        <v>9.74</v>
      </c>
    </row>
    <row r="149" spans="1:7" x14ac:dyDescent="0.25">
      <c r="A149" t="s">
        <v>23</v>
      </c>
      <c r="B149">
        <v>80</v>
      </c>
      <c r="C149">
        <v>6.0000000000000001E-3</v>
      </c>
      <c r="D149" t="s">
        <v>8</v>
      </c>
      <c r="E149">
        <v>9.6199999999999992</v>
      </c>
      <c r="F149" t="s">
        <v>9</v>
      </c>
      <c r="G149">
        <v>9.6199999999999992</v>
      </c>
    </row>
    <row r="150" spans="1:7" x14ac:dyDescent="0.25">
      <c r="A150" t="s">
        <v>23</v>
      </c>
      <c r="B150">
        <v>80</v>
      </c>
      <c r="C150">
        <v>4.0000000000000001E-3</v>
      </c>
      <c r="D150" t="s">
        <v>8</v>
      </c>
      <c r="E150">
        <v>9.5399999999999991</v>
      </c>
      <c r="F150" t="s">
        <v>9</v>
      </c>
      <c r="G150">
        <v>9.5399999999999991</v>
      </c>
    </row>
    <row r="151" spans="1:7" x14ac:dyDescent="0.25">
      <c r="A151" t="s">
        <v>23</v>
      </c>
      <c r="B151">
        <v>80</v>
      </c>
      <c r="C151">
        <v>4.0000000000000001E-3</v>
      </c>
      <c r="D151" t="s">
        <v>8</v>
      </c>
      <c r="E151">
        <v>10.5</v>
      </c>
      <c r="F151" t="s">
        <v>9</v>
      </c>
      <c r="G151">
        <v>10.36</v>
      </c>
    </row>
    <row r="152" spans="1:7" x14ac:dyDescent="0.25">
      <c r="A152" t="s">
        <v>23</v>
      </c>
      <c r="B152">
        <v>80</v>
      </c>
      <c r="C152">
        <v>6.0000000000000001E-3</v>
      </c>
      <c r="D152" t="s">
        <v>8</v>
      </c>
      <c r="E152">
        <v>10.07</v>
      </c>
      <c r="F152" t="s">
        <v>9</v>
      </c>
      <c r="G152">
        <v>9.9700000000000006</v>
      </c>
    </row>
    <row r="153" spans="1:7" x14ac:dyDescent="0.25">
      <c r="A153" t="s">
        <v>23</v>
      </c>
      <c r="B153">
        <v>80</v>
      </c>
      <c r="C153">
        <v>5.0000000000000001E-3</v>
      </c>
      <c r="D153" t="s">
        <v>8</v>
      </c>
      <c r="E153">
        <v>10.1</v>
      </c>
      <c r="F153" t="s">
        <v>9</v>
      </c>
      <c r="G153">
        <v>10</v>
      </c>
    </row>
    <row r="154" spans="1:7" x14ac:dyDescent="0.25">
      <c r="A154" t="s">
        <v>23</v>
      </c>
      <c r="B154">
        <v>80</v>
      </c>
      <c r="C154">
        <v>6.0000000000000001E-3</v>
      </c>
      <c r="D154" t="s">
        <v>8</v>
      </c>
      <c r="E154">
        <v>9.5399999999999991</v>
      </c>
      <c r="F154" t="s">
        <v>9</v>
      </c>
      <c r="G154">
        <v>9.5299999999999994</v>
      </c>
    </row>
    <row r="155" spans="1:7" x14ac:dyDescent="0.25">
      <c r="A155" t="s">
        <v>23</v>
      </c>
      <c r="B155">
        <v>80</v>
      </c>
      <c r="C155">
        <v>6.0000000000000001E-3</v>
      </c>
      <c r="D155" t="s">
        <v>8</v>
      </c>
      <c r="E155">
        <v>9.73</v>
      </c>
      <c r="F155" t="s">
        <v>9</v>
      </c>
      <c r="G155">
        <v>9.67</v>
      </c>
    </row>
    <row r="156" spans="1:7" x14ac:dyDescent="0.25">
      <c r="A156" t="s">
        <v>23</v>
      </c>
      <c r="B156">
        <v>80</v>
      </c>
      <c r="C156">
        <v>7.0000000000000001E-3</v>
      </c>
      <c r="D156" t="s">
        <v>8</v>
      </c>
      <c r="E156">
        <v>9.7799999999999994</v>
      </c>
      <c r="F156" t="s">
        <v>9</v>
      </c>
      <c r="G156">
        <v>9.7200000000000006</v>
      </c>
    </row>
    <row r="157" spans="1:7" x14ac:dyDescent="0.25">
      <c r="A157" t="s">
        <v>23</v>
      </c>
      <c r="B157">
        <v>80</v>
      </c>
      <c r="C157">
        <v>8.0000000000000002E-3</v>
      </c>
      <c r="D157" t="s">
        <v>8</v>
      </c>
      <c r="E157">
        <v>9.64</v>
      </c>
      <c r="F157" t="s">
        <v>9</v>
      </c>
      <c r="G157">
        <v>9.56</v>
      </c>
    </row>
    <row r="158" spans="1:7" x14ac:dyDescent="0.25">
      <c r="A158" t="s">
        <v>23</v>
      </c>
      <c r="B158">
        <v>80</v>
      </c>
      <c r="C158">
        <v>4.0000000000000001E-3</v>
      </c>
      <c r="D158" t="s">
        <v>8</v>
      </c>
      <c r="E158">
        <v>10.029999999999999</v>
      </c>
      <c r="F158" t="s">
        <v>9</v>
      </c>
      <c r="G158">
        <v>9.91</v>
      </c>
    </row>
    <row r="159" spans="1:7" x14ac:dyDescent="0.25">
      <c r="A159" t="s">
        <v>23</v>
      </c>
      <c r="B159">
        <v>80</v>
      </c>
      <c r="C159">
        <v>2.3E-2</v>
      </c>
      <c r="D159" t="s">
        <v>8</v>
      </c>
      <c r="E159">
        <v>10.11</v>
      </c>
      <c r="F159" t="s">
        <v>9</v>
      </c>
      <c r="G159">
        <v>9.99</v>
      </c>
    </row>
    <row r="160" spans="1:7" x14ac:dyDescent="0.25">
      <c r="A160" t="s">
        <v>23</v>
      </c>
      <c r="B160">
        <v>80</v>
      </c>
      <c r="C160">
        <v>6.0000000000000001E-3</v>
      </c>
      <c r="D160" t="s">
        <v>8</v>
      </c>
      <c r="E160">
        <v>9.4</v>
      </c>
      <c r="F160" t="s">
        <v>9</v>
      </c>
      <c r="G160">
        <v>9.4</v>
      </c>
    </row>
    <row r="161" spans="1:11" x14ac:dyDescent="0.25">
      <c r="A161" t="s">
        <v>23</v>
      </c>
      <c r="B161">
        <v>80</v>
      </c>
      <c r="C161">
        <v>4.0000000000000001E-3</v>
      </c>
      <c r="D161" t="s">
        <v>24</v>
      </c>
      <c r="E161">
        <v>8.17</v>
      </c>
      <c r="F161" t="s">
        <v>11</v>
      </c>
      <c r="G161">
        <v>0</v>
      </c>
    </row>
    <row r="162" spans="1:11" x14ac:dyDescent="0.25">
      <c r="A162" t="s">
        <v>23</v>
      </c>
      <c r="B162">
        <v>90</v>
      </c>
      <c r="C162">
        <v>5.0000000000000001E-3</v>
      </c>
      <c r="D162" t="s">
        <v>8</v>
      </c>
      <c r="E162">
        <v>14.02</v>
      </c>
      <c r="F162" t="s">
        <v>9</v>
      </c>
      <c r="G162">
        <v>13.97</v>
      </c>
      <c r="H162">
        <f>B162</f>
        <v>90</v>
      </c>
      <c r="I162">
        <f>COUNT(B162:B181)</f>
        <v>20</v>
      </c>
      <c r="J162">
        <f t="array" ref="J162">SUM(IF(ISNUMBER( SEARCH("model",F162:F181)), 0, 1))</f>
        <v>5</v>
      </c>
      <c r="K162">
        <f t="array" ref="K162">MEDIAN(IF(F162:F181="FiniteModel", G162:G181))</f>
        <v>13.4</v>
      </c>
    </row>
    <row r="163" spans="1:11" x14ac:dyDescent="0.25">
      <c r="A163" t="s">
        <v>23</v>
      </c>
      <c r="B163">
        <v>90</v>
      </c>
      <c r="C163">
        <v>6.0000000000000001E-3</v>
      </c>
      <c r="D163" t="s">
        <v>24</v>
      </c>
      <c r="E163">
        <v>11.34</v>
      </c>
      <c r="F163" t="s">
        <v>11</v>
      </c>
      <c r="G163">
        <v>0</v>
      </c>
    </row>
    <row r="164" spans="1:11" x14ac:dyDescent="0.25">
      <c r="A164" t="s">
        <v>23</v>
      </c>
      <c r="B164">
        <v>90</v>
      </c>
      <c r="C164">
        <v>6.0000000000000001E-3</v>
      </c>
      <c r="D164" t="s">
        <v>8</v>
      </c>
      <c r="E164">
        <v>13.94</v>
      </c>
      <c r="F164" t="s">
        <v>9</v>
      </c>
      <c r="G164">
        <v>13.64</v>
      </c>
    </row>
    <row r="165" spans="1:11" x14ac:dyDescent="0.25">
      <c r="A165" t="s">
        <v>23</v>
      </c>
      <c r="B165">
        <v>90</v>
      </c>
      <c r="C165">
        <v>5.0000000000000001E-3</v>
      </c>
      <c r="D165" t="s">
        <v>24</v>
      </c>
      <c r="E165">
        <v>10.87</v>
      </c>
      <c r="F165" t="s">
        <v>11</v>
      </c>
      <c r="G165">
        <v>0</v>
      </c>
    </row>
    <row r="166" spans="1:11" x14ac:dyDescent="0.25">
      <c r="A166" t="s">
        <v>23</v>
      </c>
      <c r="B166">
        <v>90</v>
      </c>
      <c r="C166">
        <v>5.0000000000000001E-3</v>
      </c>
      <c r="D166" t="s">
        <v>8</v>
      </c>
      <c r="E166">
        <v>13.15</v>
      </c>
      <c r="F166" t="s">
        <v>9</v>
      </c>
      <c r="G166">
        <v>13.06</v>
      </c>
    </row>
    <row r="167" spans="1:11" x14ac:dyDescent="0.25">
      <c r="A167" t="s">
        <v>23</v>
      </c>
      <c r="B167">
        <v>90</v>
      </c>
      <c r="C167">
        <v>4.0000000000000001E-3</v>
      </c>
      <c r="D167" t="s">
        <v>8</v>
      </c>
      <c r="E167">
        <v>14.25</v>
      </c>
      <c r="F167" t="s">
        <v>9</v>
      </c>
      <c r="G167">
        <v>14.11</v>
      </c>
    </row>
    <row r="168" spans="1:11" x14ac:dyDescent="0.25">
      <c r="A168" t="s">
        <v>23</v>
      </c>
      <c r="B168">
        <v>90</v>
      </c>
      <c r="C168">
        <v>5.0000000000000001E-3</v>
      </c>
      <c r="D168" t="s">
        <v>8</v>
      </c>
      <c r="E168">
        <v>13.98</v>
      </c>
      <c r="F168" t="s">
        <v>9</v>
      </c>
      <c r="G168">
        <v>13.91</v>
      </c>
    </row>
    <row r="169" spans="1:11" x14ac:dyDescent="0.25">
      <c r="A169" t="s">
        <v>23</v>
      </c>
      <c r="B169">
        <v>90</v>
      </c>
      <c r="C169">
        <v>5.0000000000000001E-3</v>
      </c>
      <c r="D169" t="s">
        <v>8</v>
      </c>
      <c r="E169">
        <v>13.25</v>
      </c>
      <c r="F169" t="s">
        <v>9</v>
      </c>
      <c r="G169">
        <v>13.25</v>
      </c>
    </row>
    <row r="170" spans="1:11" x14ac:dyDescent="0.25">
      <c r="A170" t="s">
        <v>23</v>
      </c>
      <c r="B170">
        <v>90</v>
      </c>
      <c r="C170">
        <v>5.0000000000000001E-3</v>
      </c>
      <c r="D170" t="s">
        <v>8</v>
      </c>
      <c r="E170">
        <v>13.09</v>
      </c>
      <c r="F170" t="s">
        <v>9</v>
      </c>
      <c r="G170">
        <v>13</v>
      </c>
    </row>
    <row r="171" spans="1:11" x14ac:dyDescent="0.25">
      <c r="A171" t="s">
        <v>23</v>
      </c>
      <c r="B171">
        <v>90</v>
      </c>
      <c r="C171">
        <v>8.0000000000000002E-3</v>
      </c>
      <c r="D171" t="s">
        <v>8</v>
      </c>
      <c r="E171">
        <v>14.28</v>
      </c>
      <c r="F171" t="s">
        <v>9</v>
      </c>
      <c r="G171">
        <v>14.21</v>
      </c>
    </row>
    <row r="172" spans="1:11" x14ac:dyDescent="0.25">
      <c r="A172" t="s">
        <v>23</v>
      </c>
      <c r="B172">
        <v>90</v>
      </c>
      <c r="C172">
        <v>6.0000000000000001E-3</v>
      </c>
      <c r="D172" t="s">
        <v>8</v>
      </c>
      <c r="E172">
        <v>13.46</v>
      </c>
      <c r="F172" t="s">
        <v>9</v>
      </c>
      <c r="G172">
        <v>13.4</v>
      </c>
    </row>
    <row r="173" spans="1:11" x14ac:dyDescent="0.25">
      <c r="A173" t="s">
        <v>23</v>
      </c>
      <c r="B173">
        <v>90</v>
      </c>
      <c r="C173">
        <v>6.0000000000000001E-3</v>
      </c>
      <c r="D173" t="s">
        <v>24</v>
      </c>
      <c r="E173">
        <v>11.51</v>
      </c>
      <c r="F173" t="s">
        <v>11</v>
      </c>
      <c r="G173">
        <v>0</v>
      </c>
    </row>
    <row r="174" spans="1:11" x14ac:dyDescent="0.25">
      <c r="A174" t="s">
        <v>23</v>
      </c>
      <c r="B174">
        <v>90</v>
      </c>
      <c r="C174">
        <v>5.0000000000000001E-3</v>
      </c>
      <c r="D174" t="s">
        <v>8</v>
      </c>
      <c r="E174">
        <v>13.89</v>
      </c>
      <c r="F174" t="s">
        <v>9</v>
      </c>
      <c r="G174">
        <v>13.81</v>
      </c>
    </row>
    <row r="175" spans="1:11" x14ac:dyDescent="0.25">
      <c r="A175" t="s">
        <v>23</v>
      </c>
      <c r="B175">
        <v>90</v>
      </c>
      <c r="C175">
        <v>7.0000000000000001E-3</v>
      </c>
      <c r="D175" t="s">
        <v>24</v>
      </c>
      <c r="E175">
        <v>10.77</v>
      </c>
      <c r="F175" t="s">
        <v>11</v>
      </c>
      <c r="G175">
        <v>0</v>
      </c>
    </row>
    <row r="176" spans="1:11" x14ac:dyDescent="0.25">
      <c r="A176" t="s">
        <v>23</v>
      </c>
      <c r="B176">
        <v>90</v>
      </c>
      <c r="C176">
        <v>7.0000000000000001E-3</v>
      </c>
      <c r="D176" t="s">
        <v>8</v>
      </c>
      <c r="E176">
        <v>13.45</v>
      </c>
      <c r="F176" t="s">
        <v>9</v>
      </c>
      <c r="G176">
        <v>13.38</v>
      </c>
    </row>
    <row r="177" spans="1:11" x14ac:dyDescent="0.25">
      <c r="A177" t="s">
        <v>23</v>
      </c>
      <c r="B177">
        <v>90</v>
      </c>
      <c r="C177">
        <v>5.0000000000000001E-3</v>
      </c>
      <c r="D177" t="s">
        <v>24</v>
      </c>
      <c r="E177">
        <v>11.23</v>
      </c>
      <c r="F177" t="s">
        <v>11</v>
      </c>
      <c r="G177">
        <v>0</v>
      </c>
    </row>
    <row r="178" spans="1:11" x14ac:dyDescent="0.25">
      <c r="A178" t="s">
        <v>23</v>
      </c>
      <c r="B178">
        <v>90</v>
      </c>
      <c r="C178">
        <v>6.0000000000000001E-3</v>
      </c>
      <c r="D178" t="s">
        <v>8</v>
      </c>
      <c r="E178">
        <v>13.2</v>
      </c>
      <c r="F178" t="s">
        <v>9</v>
      </c>
      <c r="G178">
        <v>13.18</v>
      </c>
    </row>
    <row r="179" spans="1:11" x14ac:dyDescent="0.25">
      <c r="A179" t="s">
        <v>23</v>
      </c>
      <c r="B179">
        <v>90</v>
      </c>
      <c r="C179">
        <v>8.9999999999999993E-3</v>
      </c>
      <c r="D179" t="s">
        <v>8</v>
      </c>
      <c r="E179">
        <v>13.38</v>
      </c>
      <c r="F179" t="s">
        <v>9</v>
      </c>
      <c r="G179">
        <v>13.27</v>
      </c>
    </row>
    <row r="180" spans="1:11" x14ac:dyDescent="0.25">
      <c r="A180" t="s">
        <v>23</v>
      </c>
      <c r="B180">
        <v>90</v>
      </c>
      <c r="C180">
        <v>1.6E-2</v>
      </c>
      <c r="D180" t="s">
        <v>8</v>
      </c>
      <c r="E180">
        <v>13.7</v>
      </c>
      <c r="F180" t="s">
        <v>9</v>
      </c>
      <c r="G180">
        <v>13.54</v>
      </c>
    </row>
    <row r="181" spans="1:11" x14ac:dyDescent="0.25">
      <c r="A181" t="s">
        <v>23</v>
      </c>
      <c r="B181">
        <v>90</v>
      </c>
      <c r="C181">
        <v>8.0000000000000002E-3</v>
      </c>
      <c r="D181" t="s">
        <v>8</v>
      </c>
      <c r="E181">
        <v>13.26</v>
      </c>
      <c r="F181" t="s">
        <v>9</v>
      </c>
      <c r="G181">
        <v>13.2</v>
      </c>
    </row>
    <row r="182" spans="1:11" x14ac:dyDescent="0.25">
      <c r="A182" t="s">
        <v>23</v>
      </c>
      <c r="B182">
        <v>100</v>
      </c>
      <c r="C182">
        <v>6.0000000000000001E-3</v>
      </c>
      <c r="D182" t="s">
        <v>24</v>
      </c>
      <c r="E182">
        <v>17.88</v>
      </c>
      <c r="F182" t="s">
        <v>11</v>
      </c>
      <c r="G182">
        <v>0</v>
      </c>
      <c r="H182">
        <f>B182</f>
        <v>100</v>
      </c>
      <c r="I182">
        <f>COUNT(B182:B201)</f>
        <v>20</v>
      </c>
      <c r="J182">
        <f t="array" ref="J182">SUM(IF(ISNUMBER( SEARCH("model",F182:F201)), 0, 1))</f>
        <v>18</v>
      </c>
      <c r="K182">
        <f t="array" ref="K182">MEDIAN(IF(F182:F201="FiniteModel", G182:G201))</f>
        <v>18.170000000000002</v>
      </c>
    </row>
    <row r="183" spans="1:11" x14ac:dyDescent="0.25">
      <c r="A183" t="s">
        <v>23</v>
      </c>
      <c r="B183">
        <v>100</v>
      </c>
      <c r="C183">
        <v>7.0000000000000001E-3</v>
      </c>
      <c r="D183" t="s">
        <v>24</v>
      </c>
      <c r="E183">
        <v>14.44</v>
      </c>
      <c r="F183" t="s">
        <v>11</v>
      </c>
      <c r="G183">
        <v>0</v>
      </c>
    </row>
    <row r="184" spans="1:11" x14ac:dyDescent="0.25">
      <c r="A184" t="s">
        <v>23</v>
      </c>
      <c r="B184">
        <v>100</v>
      </c>
      <c r="C184">
        <v>8.0000000000000002E-3</v>
      </c>
      <c r="D184" t="s">
        <v>24</v>
      </c>
      <c r="E184">
        <v>16.399999999999999</v>
      </c>
      <c r="F184" t="s">
        <v>11</v>
      </c>
      <c r="G184">
        <v>0</v>
      </c>
    </row>
    <row r="185" spans="1:11" x14ac:dyDescent="0.25">
      <c r="A185" t="s">
        <v>23</v>
      </c>
      <c r="B185">
        <v>100</v>
      </c>
      <c r="C185">
        <v>8.0000000000000002E-3</v>
      </c>
      <c r="D185" t="s">
        <v>24</v>
      </c>
      <c r="E185">
        <v>15.8</v>
      </c>
      <c r="F185" t="s">
        <v>11</v>
      </c>
      <c r="G185">
        <v>0</v>
      </c>
    </row>
    <row r="186" spans="1:11" x14ac:dyDescent="0.25">
      <c r="A186" t="s">
        <v>23</v>
      </c>
      <c r="B186">
        <v>100</v>
      </c>
      <c r="C186">
        <v>7.0000000000000001E-3</v>
      </c>
      <c r="D186" t="s">
        <v>24</v>
      </c>
      <c r="E186">
        <v>16.72</v>
      </c>
      <c r="F186" t="s">
        <v>11</v>
      </c>
      <c r="G186">
        <v>0</v>
      </c>
    </row>
    <row r="187" spans="1:11" x14ac:dyDescent="0.25">
      <c r="A187" t="s">
        <v>23</v>
      </c>
      <c r="B187">
        <v>100</v>
      </c>
      <c r="C187">
        <v>6.0000000000000001E-3</v>
      </c>
      <c r="D187" t="s">
        <v>24</v>
      </c>
      <c r="E187">
        <v>16.670000000000002</v>
      </c>
      <c r="F187" t="s">
        <v>11</v>
      </c>
      <c r="G187">
        <v>0</v>
      </c>
    </row>
    <row r="188" spans="1:11" x14ac:dyDescent="0.25">
      <c r="A188" t="s">
        <v>23</v>
      </c>
      <c r="B188">
        <v>100</v>
      </c>
      <c r="C188">
        <v>6.0000000000000001E-3</v>
      </c>
      <c r="D188" t="s">
        <v>24</v>
      </c>
      <c r="E188">
        <v>14.04</v>
      </c>
      <c r="F188" t="s">
        <v>11</v>
      </c>
      <c r="G188">
        <v>0</v>
      </c>
    </row>
    <row r="189" spans="1:11" x14ac:dyDescent="0.25">
      <c r="A189" t="s">
        <v>23</v>
      </c>
      <c r="B189">
        <v>100</v>
      </c>
      <c r="C189">
        <v>0.01</v>
      </c>
      <c r="D189" t="s">
        <v>24</v>
      </c>
      <c r="E189">
        <v>15.29</v>
      </c>
      <c r="F189" t="s">
        <v>11</v>
      </c>
      <c r="G189">
        <v>0</v>
      </c>
    </row>
    <row r="190" spans="1:11" x14ac:dyDescent="0.25">
      <c r="A190" t="s">
        <v>23</v>
      </c>
      <c r="B190">
        <v>100</v>
      </c>
      <c r="C190">
        <v>7.0000000000000001E-3</v>
      </c>
      <c r="D190" t="s">
        <v>24</v>
      </c>
      <c r="E190">
        <v>16.09</v>
      </c>
      <c r="F190" t="s">
        <v>11</v>
      </c>
      <c r="G190">
        <v>0</v>
      </c>
    </row>
    <row r="191" spans="1:11" x14ac:dyDescent="0.25">
      <c r="A191" t="s">
        <v>23</v>
      </c>
      <c r="B191">
        <v>100</v>
      </c>
      <c r="C191">
        <v>8.0000000000000002E-3</v>
      </c>
      <c r="D191" t="s">
        <v>24</v>
      </c>
      <c r="E191">
        <v>14.17</v>
      </c>
      <c r="F191" t="s">
        <v>11</v>
      </c>
      <c r="G191">
        <v>0</v>
      </c>
    </row>
    <row r="192" spans="1:11" x14ac:dyDescent="0.25">
      <c r="A192" t="s">
        <v>23</v>
      </c>
      <c r="B192">
        <v>100</v>
      </c>
      <c r="C192">
        <v>6.0000000000000001E-3</v>
      </c>
      <c r="D192" t="s">
        <v>24</v>
      </c>
      <c r="E192">
        <v>15.75</v>
      </c>
      <c r="F192" t="s">
        <v>11</v>
      </c>
      <c r="G192">
        <v>0</v>
      </c>
    </row>
    <row r="193" spans="1:11" x14ac:dyDescent="0.25">
      <c r="A193" t="s">
        <v>23</v>
      </c>
      <c r="B193">
        <v>100</v>
      </c>
      <c r="C193">
        <v>7.0000000000000001E-3</v>
      </c>
      <c r="D193" t="s">
        <v>24</v>
      </c>
      <c r="E193">
        <v>13.96</v>
      </c>
      <c r="F193" t="s">
        <v>11</v>
      </c>
      <c r="G193">
        <v>0</v>
      </c>
    </row>
    <row r="194" spans="1:11" x14ac:dyDescent="0.25">
      <c r="A194" t="s">
        <v>23</v>
      </c>
      <c r="B194">
        <v>100</v>
      </c>
      <c r="C194">
        <v>8.9999999999999993E-3</v>
      </c>
      <c r="D194" t="s">
        <v>24</v>
      </c>
      <c r="E194">
        <v>17.440000000000001</v>
      </c>
      <c r="F194" t="s">
        <v>11</v>
      </c>
      <c r="G194">
        <v>0</v>
      </c>
    </row>
    <row r="195" spans="1:11" x14ac:dyDescent="0.25">
      <c r="A195" t="s">
        <v>23</v>
      </c>
      <c r="B195">
        <v>100</v>
      </c>
      <c r="C195">
        <v>7.0000000000000001E-3</v>
      </c>
      <c r="D195" t="s">
        <v>24</v>
      </c>
      <c r="E195">
        <v>14.83</v>
      </c>
      <c r="F195" t="s">
        <v>11</v>
      </c>
      <c r="G195">
        <v>0</v>
      </c>
    </row>
    <row r="196" spans="1:11" x14ac:dyDescent="0.25">
      <c r="A196" t="s">
        <v>23</v>
      </c>
      <c r="B196">
        <v>100</v>
      </c>
      <c r="C196">
        <v>1.0999999999999999E-2</v>
      </c>
      <c r="D196" t="s">
        <v>8</v>
      </c>
      <c r="E196">
        <v>18.66</v>
      </c>
      <c r="F196" t="s">
        <v>9</v>
      </c>
      <c r="G196">
        <v>18.45</v>
      </c>
    </row>
    <row r="197" spans="1:11" x14ac:dyDescent="0.25">
      <c r="A197" t="s">
        <v>23</v>
      </c>
      <c r="B197">
        <v>100</v>
      </c>
      <c r="C197">
        <v>8.0000000000000002E-3</v>
      </c>
      <c r="D197" t="s">
        <v>24</v>
      </c>
      <c r="E197">
        <v>14.63</v>
      </c>
      <c r="F197" t="s">
        <v>11</v>
      </c>
      <c r="G197">
        <v>0</v>
      </c>
    </row>
    <row r="198" spans="1:11" x14ac:dyDescent="0.25">
      <c r="A198" t="s">
        <v>23</v>
      </c>
      <c r="B198">
        <v>100</v>
      </c>
      <c r="C198">
        <v>8.0000000000000002E-3</v>
      </c>
      <c r="D198" t="s">
        <v>24</v>
      </c>
      <c r="E198">
        <v>13.81</v>
      </c>
      <c r="F198" t="s">
        <v>11</v>
      </c>
      <c r="G198">
        <v>0</v>
      </c>
    </row>
    <row r="199" spans="1:11" x14ac:dyDescent="0.25">
      <c r="A199" t="s">
        <v>23</v>
      </c>
      <c r="B199">
        <v>100</v>
      </c>
      <c r="C199">
        <v>8.0000000000000002E-3</v>
      </c>
      <c r="D199" t="s">
        <v>24</v>
      </c>
      <c r="E199">
        <v>15.43</v>
      </c>
      <c r="F199" t="s">
        <v>11</v>
      </c>
      <c r="G199">
        <v>0</v>
      </c>
    </row>
    <row r="200" spans="1:11" x14ac:dyDescent="0.25">
      <c r="A200" t="s">
        <v>23</v>
      </c>
      <c r="B200">
        <v>100</v>
      </c>
      <c r="C200">
        <v>7.0000000000000001E-3</v>
      </c>
      <c r="D200" t="s">
        <v>24</v>
      </c>
      <c r="E200">
        <v>15.3</v>
      </c>
      <c r="F200" t="s">
        <v>11</v>
      </c>
      <c r="G200">
        <v>0</v>
      </c>
    </row>
    <row r="201" spans="1:11" x14ac:dyDescent="0.25">
      <c r="A201" t="s">
        <v>23</v>
      </c>
      <c r="B201">
        <v>100</v>
      </c>
      <c r="C201">
        <v>1.2999999999999999E-2</v>
      </c>
      <c r="D201" t="s">
        <v>8</v>
      </c>
      <c r="E201">
        <v>17.97</v>
      </c>
      <c r="F201" t="s">
        <v>9</v>
      </c>
      <c r="G201">
        <v>17.89</v>
      </c>
    </row>
    <row r="202" spans="1:11" x14ac:dyDescent="0.25">
      <c r="A202" t="s">
        <v>23</v>
      </c>
      <c r="B202">
        <v>110</v>
      </c>
      <c r="C202">
        <v>0.21299999999999999</v>
      </c>
      <c r="D202" t="s">
        <v>8</v>
      </c>
      <c r="E202">
        <v>23.46</v>
      </c>
      <c r="F202" t="s">
        <v>9</v>
      </c>
      <c r="G202">
        <v>23.39</v>
      </c>
      <c r="H202">
        <f>B202</f>
        <v>110</v>
      </c>
      <c r="I202">
        <f>COUNT(B202:B221)</f>
        <v>20</v>
      </c>
      <c r="J202">
        <f t="array" ref="J202">SUM(IF(ISNUMBER( SEARCH("model",F202:F221)), 0, 1))</f>
        <v>18</v>
      </c>
      <c r="K202">
        <f t="array" ref="K202">MEDIAN(IF(F202:F221="FiniteModel", G202:G221))</f>
        <v>23.454999999999998</v>
      </c>
    </row>
    <row r="203" spans="1:11" x14ac:dyDescent="0.25">
      <c r="A203" t="s">
        <v>23</v>
      </c>
      <c r="B203">
        <v>110</v>
      </c>
      <c r="C203">
        <v>3.6999999999999998E-2</v>
      </c>
      <c r="D203" t="s">
        <v>24</v>
      </c>
      <c r="E203">
        <v>19.739999999999998</v>
      </c>
      <c r="F203" t="s">
        <v>11</v>
      </c>
      <c r="G203">
        <v>0</v>
      </c>
    </row>
    <row r="204" spans="1:11" x14ac:dyDescent="0.25">
      <c r="A204" t="s">
        <v>23</v>
      </c>
      <c r="B204">
        <v>110</v>
      </c>
      <c r="C204">
        <v>2.8000000000000001E-2</v>
      </c>
      <c r="D204" t="s">
        <v>24</v>
      </c>
      <c r="E204">
        <v>19.29</v>
      </c>
      <c r="F204" t="s">
        <v>11</v>
      </c>
      <c r="G204">
        <v>0</v>
      </c>
    </row>
    <row r="205" spans="1:11" x14ac:dyDescent="0.25">
      <c r="A205" t="s">
        <v>23</v>
      </c>
      <c r="B205">
        <v>110</v>
      </c>
      <c r="C205">
        <v>1.2999999999999999E-2</v>
      </c>
      <c r="D205" t="s">
        <v>24</v>
      </c>
      <c r="E205">
        <v>20.09</v>
      </c>
      <c r="F205" t="s">
        <v>11</v>
      </c>
      <c r="G205">
        <v>0</v>
      </c>
    </row>
    <row r="206" spans="1:11" x14ac:dyDescent="0.25">
      <c r="A206" t="s">
        <v>23</v>
      </c>
      <c r="B206">
        <v>110</v>
      </c>
      <c r="C206">
        <v>2.1000000000000001E-2</v>
      </c>
      <c r="D206" t="s">
        <v>24</v>
      </c>
      <c r="E206">
        <v>20.05</v>
      </c>
      <c r="F206" t="s">
        <v>11</v>
      </c>
      <c r="G206">
        <v>0</v>
      </c>
    </row>
    <row r="207" spans="1:11" x14ac:dyDescent="0.25">
      <c r="A207" t="s">
        <v>23</v>
      </c>
      <c r="B207">
        <v>110</v>
      </c>
      <c r="C207">
        <v>1.7000000000000001E-2</v>
      </c>
      <c r="D207" t="s">
        <v>24</v>
      </c>
      <c r="E207">
        <v>22.27</v>
      </c>
      <c r="F207" t="s">
        <v>11</v>
      </c>
      <c r="G207">
        <v>0</v>
      </c>
    </row>
    <row r="208" spans="1:11" x14ac:dyDescent="0.25">
      <c r="A208" t="s">
        <v>23</v>
      </c>
      <c r="B208">
        <v>110</v>
      </c>
      <c r="C208">
        <v>1.6E-2</v>
      </c>
      <c r="D208" t="s">
        <v>24</v>
      </c>
      <c r="E208">
        <v>19.63</v>
      </c>
      <c r="F208" t="s">
        <v>11</v>
      </c>
      <c r="G208">
        <v>0</v>
      </c>
    </row>
    <row r="209" spans="1:11" x14ac:dyDescent="0.25">
      <c r="A209" t="s">
        <v>23</v>
      </c>
      <c r="B209">
        <v>110</v>
      </c>
      <c r="C209">
        <v>1.7000000000000001E-2</v>
      </c>
      <c r="D209" t="s">
        <v>24</v>
      </c>
      <c r="E209">
        <v>20.53</v>
      </c>
      <c r="F209" t="s">
        <v>11</v>
      </c>
      <c r="G209">
        <v>0</v>
      </c>
    </row>
    <row r="210" spans="1:11" x14ac:dyDescent="0.25">
      <c r="A210" t="s">
        <v>23</v>
      </c>
      <c r="B210">
        <v>110</v>
      </c>
      <c r="C210">
        <v>1.4999999999999999E-2</v>
      </c>
      <c r="D210" t="s">
        <v>24</v>
      </c>
      <c r="E210">
        <v>21.47</v>
      </c>
      <c r="F210" t="s">
        <v>11</v>
      </c>
      <c r="G210">
        <v>0</v>
      </c>
    </row>
    <row r="211" spans="1:11" x14ac:dyDescent="0.25">
      <c r="A211" t="s">
        <v>23</v>
      </c>
      <c r="B211">
        <v>110</v>
      </c>
      <c r="C211">
        <v>1.2999999999999999E-2</v>
      </c>
      <c r="D211" t="s">
        <v>24</v>
      </c>
      <c r="E211">
        <v>19.690000000000001</v>
      </c>
      <c r="F211" t="s">
        <v>11</v>
      </c>
      <c r="G211">
        <v>0</v>
      </c>
    </row>
    <row r="212" spans="1:11" x14ac:dyDescent="0.25">
      <c r="A212" t="s">
        <v>23</v>
      </c>
      <c r="B212">
        <v>110</v>
      </c>
      <c r="C212">
        <v>1.2E-2</v>
      </c>
      <c r="D212" t="s">
        <v>24</v>
      </c>
      <c r="E212">
        <v>19.61</v>
      </c>
      <c r="F212" t="s">
        <v>11</v>
      </c>
      <c r="G212">
        <v>0</v>
      </c>
    </row>
    <row r="213" spans="1:11" x14ac:dyDescent="0.25">
      <c r="A213" t="s">
        <v>23</v>
      </c>
      <c r="B213">
        <v>110</v>
      </c>
      <c r="C213">
        <v>1.2E-2</v>
      </c>
      <c r="D213" t="s">
        <v>24</v>
      </c>
      <c r="E213">
        <v>19.510000000000002</v>
      </c>
      <c r="F213" t="s">
        <v>11</v>
      </c>
      <c r="G213">
        <v>0</v>
      </c>
    </row>
    <row r="214" spans="1:11" x14ac:dyDescent="0.25">
      <c r="A214" t="s">
        <v>23</v>
      </c>
      <c r="B214">
        <v>110</v>
      </c>
      <c r="C214">
        <v>8.9999999999999993E-3</v>
      </c>
      <c r="D214" t="s">
        <v>24</v>
      </c>
      <c r="E214">
        <v>20.29</v>
      </c>
      <c r="F214" t="s">
        <v>11</v>
      </c>
      <c r="G214">
        <v>0</v>
      </c>
    </row>
    <row r="215" spans="1:11" x14ac:dyDescent="0.25">
      <c r="A215" t="s">
        <v>23</v>
      </c>
      <c r="B215">
        <v>110</v>
      </c>
      <c r="C215">
        <v>1.0999999999999999E-2</v>
      </c>
      <c r="D215" t="s">
        <v>8</v>
      </c>
      <c r="E215">
        <v>23.72</v>
      </c>
      <c r="F215" t="s">
        <v>9</v>
      </c>
      <c r="G215">
        <v>23.52</v>
      </c>
    </row>
    <row r="216" spans="1:11" x14ac:dyDescent="0.25">
      <c r="A216" t="s">
        <v>23</v>
      </c>
      <c r="B216">
        <v>110</v>
      </c>
      <c r="C216">
        <v>0.01</v>
      </c>
      <c r="D216" t="s">
        <v>24</v>
      </c>
      <c r="E216">
        <v>20.36</v>
      </c>
      <c r="F216" t="s">
        <v>11</v>
      </c>
      <c r="G216">
        <v>0</v>
      </c>
    </row>
    <row r="217" spans="1:11" x14ac:dyDescent="0.25">
      <c r="A217" t="s">
        <v>23</v>
      </c>
      <c r="B217">
        <v>110</v>
      </c>
      <c r="C217">
        <v>1.0999999999999999E-2</v>
      </c>
      <c r="D217" t="s">
        <v>24</v>
      </c>
      <c r="E217">
        <v>19.68</v>
      </c>
      <c r="F217" t="s">
        <v>11</v>
      </c>
      <c r="G217">
        <v>0</v>
      </c>
    </row>
    <row r="218" spans="1:11" x14ac:dyDescent="0.25">
      <c r="A218" t="s">
        <v>23</v>
      </c>
      <c r="B218">
        <v>110</v>
      </c>
      <c r="C218">
        <v>1.2999999999999999E-2</v>
      </c>
      <c r="D218" t="s">
        <v>24</v>
      </c>
      <c r="E218">
        <v>20.53</v>
      </c>
      <c r="F218" t="s">
        <v>11</v>
      </c>
      <c r="G218">
        <v>0</v>
      </c>
    </row>
    <row r="219" spans="1:11" x14ac:dyDescent="0.25">
      <c r="A219" t="s">
        <v>23</v>
      </c>
      <c r="B219">
        <v>110</v>
      </c>
      <c r="C219">
        <v>3.6999999999999998E-2</v>
      </c>
      <c r="D219" t="s">
        <v>24</v>
      </c>
      <c r="E219">
        <v>20.22</v>
      </c>
      <c r="F219" t="s">
        <v>11</v>
      </c>
      <c r="G219">
        <v>0</v>
      </c>
    </row>
    <row r="220" spans="1:11" x14ac:dyDescent="0.25">
      <c r="A220" t="s">
        <v>23</v>
      </c>
      <c r="B220">
        <v>110</v>
      </c>
      <c r="C220">
        <v>1.4999999999999999E-2</v>
      </c>
      <c r="D220" t="s">
        <v>24</v>
      </c>
      <c r="E220">
        <v>19.600000000000001</v>
      </c>
      <c r="F220" t="s">
        <v>11</v>
      </c>
      <c r="G220">
        <v>0</v>
      </c>
    </row>
    <row r="221" spans="1:11" x14ac:dyDescent="0.25">
      <c r="A221" t="s">
        <v>23</v>
      </c>
      <c r="B221">
        <v>110</v>
      </c>
      <c r="C221">
        <v>1.2E-2</v>
      </c>
      <c r="D221" t="s">
        <v>24</v>
      </c>
      <c r="E221">
        <v>20.77</v>
      </c>
      <c r="F221" t="s">
        <v>11</v>
      </c>
      <c r="G221">
        <v>0</v>
      </c>
    </row>
    <row r="222" spans="1:11" x14ac:dyDescent="0.25">
      <c r="A222" t="s">
        <v>23</v>
      </c>
      <c r="B222">
        <v>120</v>
      </c>
      <c r="C222">
        <v>0.1</v>
      </c>
      <c r="D222" t="s">
        <v>24</v>
      </c>
      <c r="E222">
        <v>24.69</v>
      </c>
      <c r="F222" t="s">
        <v>11</v>
      </c>
      <c r="G222">
        <v>0</v>
      </c>
      <c r="H222">
        <f>B222</f>
        <v>120</v>
      </c>
      <c r="I222">
        <f>COUNT(B222:B241)</f>
        <v>20</v>
      </c>
      <c r="J222">
        <f t="array" ref="J222">SUM(IF(ISNUMBER( SEARCH("model",F222:F241)), 0, 1))</f>
        <v>20</v>
      </c>
      <c r="K222" t="e">
        <f t="array" ref="K222">MEDIAN(IF(F222:F241="FiniteModel", G222:G241))</f>
        <v>#NUM!</v>
      </c>
    </row>
    <row r="223" spans="1:11" x14ac:dyDescent="0.25">
      <c r="A223" t="s">
        <v>23</v>
      </c>
      <c r="B223">
        <v>120</v>
      </c>
      <c r="C223">
        <v>3.9E-2</v>
      </c>
      <c r="D223" t="s">
        <v>24</v>
      </c>
      <c r="E223">
        <v>27.61</v>
      </c>
      <c r="F223" t="s">
        <v>11</v>
      </c>
      <c r="G223">
        <v>0</v>
      </c>
    </row>
    <row r="224" spans="1:11" x14ac:dyDescent="0.25">
      <c r="A224" t="s">
        <v>23</v>
      </c>
      <c r="B224">
        <v>120</v>
      </c>
      <c r="C224">
        <v>2.5999999999999999E-2</v>
      </c>
      <c r="D224" t="s">
        <v>24</v>
      </c>
      <c r="E224">
        <v>31.26</v>
      </c>
      <c r="F224" t="s">
        <v>11</v>
      </c>
      <c r="G224">
        <v>0</v>
      </c>
    </row>
    <row r="225" spans="1:7" x14ac:dyDescent="0.25">
      <c r="A225" t="s">
        <v>23</v>
      </c>
      <c r="B225">
        <v>120</v>
      </c>
      <c r="C225">
        <v>1.6E-2</v>
      </c>
      <c r="D225" t="s">
        <v>24</v>
      </c>
      <c r="E225">
        <v>26.98</v>
      </c>
      <c r="F225" t="s">
        <v>11</v>
      </c>
      <c r="G225">
        <v>0</v>
      </c>
    </row>
    <row r="226" spans="1:7" x14ac:dyDescent="0.25">
      <c r="A226" t="s">
        <v>23</v>
      </c>
      <c r="B226">
        <v>120</v>
      </c>
      <c r="C226">
        <v>1.7000000000000001E-2</v>
      </c>
      <c r="D226" t="s">
        <v>24</v>
      </c>
      <c r="E226">
        <v>25.32</v>
      </c>
      <c r="F226" t="s">
        <v>11</v>
      </c>
      <c r="G226">
        <v>0</v>
      </c>
    </row>
    <row r="227" spans="1:7" x14ac:dyDescent="0.25">
      <c r="A227" t="s">
        <v>23</v>
      </c>
      <c r="B227">
        <v>120</v>
      </c>
      <c r="C227">
        <v>1.9E-2</v>
      </c>
      <c r="D227" t="s">
        <v>24</v>
      </c>
      <c r="E227">
        <v>24.76</v>
      </c>
      <c r="F227" t="s">
        <v>11</v>
      </c>
      <c r="G227">
        <v>0</v>
      </c>
    </row>
    <row r="228" spans="1:7" x14ac:dyDescent="0.25">
      <c r="A228" t="s">
        <v>23</v>
      </c>
      <c r="B228">
        <v>120</v>
      </c>
      <c r="C228">
        <v>1.9E-2</v>
      </c>
      <c r="D228" t="s">
        <v>24</v>
      </c>
      <c r="E228">
        <v>24.66</v>
      </c>
      <c r="F228" t="s">
        <v>11</v>
      </c>
      <c r="G228">
        <v>0</v>
      </c>
    </row>
    <row r="229" spans="1:7" x14ac:dyDescent="0.25">
      <c r="A229" t="s">
        <v>23</v>
      </c>
      <c r="B229">
        <v>120</v>
      </c>
      <c r="C229">
        <v>1.7999999999999999E-2</v>
      </c>
      <c r="D229" t="s">
        <v>24</v>
      </c>
      <c r="E229">
        <v>25.35</v>
      </c>
      <c r="F229" t="s">
        <v>11</v>
      </c>
      <c r="G229">
        <v>0</v>
      </c>
    </row>
    <row r="230" spans="1:7" x14ac:dyDescent="0.25">
      <c r="A230" t="s">
        <v>23</v>
      </c>
      <c r="B230">
        <v>120</v>
      </c>
      <c r="C230">
        <v>1.2E-2</v>
      </c>
      <c r="D230" t="s">
        <v>24</v>
      </c>
      <c r="E230">
        <v>24.53</v>
      </c>
      <c r="F230" t="s">
        <v>11</v>
      </c>
      <c r="G230">
        <v>0</v>
      </c>
    </row>
    <row r="231" spans="1:7" x14ac:dyDescent="0.25">
      <c r="A231" t="s">
        <v>23</v>
      </c>
      <c r="B231">
        <v>120</v>
      </c>
      <c r="C231">
        <v>1.4999999999999999E-2</v>
      </c>
      <c r="D231" t="s">
        <v>24</v>
      </c>
      <c r="E231">
        <v>25.39</v>
      </c>
      <c r="F231" t="s">
        <v>11</v>
      </c>
      <c r="G231">
        <v>0</v>
      </c>
    </row>
    <row r="232" spans="1:7" x14ac:dyDescent="0.25">
      <c r="A232" t="s">
        <v>23</v>
      </c>
      <c r="B232">
        <v>120</v>
      </c>
      <c r="C232">
        <v>1.0999999999999999E-2</v>
      </c>
      <c r="D232" t="s">
        <v>24</v>
      </c>
      <c r="E232">
        <v>24.5</v>
      </c>
      <c r="F232" t="s">
        <v>11</v>
      </c>
      <c r="G232">
        <v>0</v>
      </c>
    </row>
    <row r="233" spans="1:7" x14ac:dyDescent="0.25">
      <c r="A233" t="s">
        <v>23</v>
      </c>
      <c r="B233">
        <v>120</v>
      </c>
      <c r="C233">
        <v>1.4E-2</v>
      </c>
      <c r="D233" t="s">
        <v>24</v>
      </c>
      <c r="E233">
        <v>26.86</v>
      </c>
      <c r="F233" t="s">
        <v>11</v>
      </c>
      <c r="G233">
        <v>0</v>
      </c>
    </row>
    <row r="234" spans="1:7" x14ac:dyDescent="0.25">
      <c r="A234" t="s">
        <v>23</v>
      </c>
      <c r="B234">
        <v>120</v>
      </c>
      <c r="C234">
        <v>0.01</v>
      </c>
      <c r="D234" t="s">
        <v>24</v>
      </c>
      <c r="E234">
        <v>25.48</v>
      </c>
      <c r="F234" t="s">
        <v>11</v>
      </c>
      <c r="G234">
        <v>0</v>
      </c>
    </row>
    <row r="235" spans="1:7" x14ac:dyDescent="0.25">
      <c r="A235" t="s">
        <v>23</v>
      </c>
      <c r="B235">
        <v>120</v>
      </c>
      <c r="C235">
        <v>0.01</v>
      </c>
      <c r="D235" t="s">
        <v>24</v>
      </c>
      <c r="E235">
        <v>25.85</v>
      </c>
      <c r="F235" t="s">
        <v>11</v>
      </c>
      <c r="G235">
        <v>0</v>
      </c>
    </row>
    <row r="236" spans="1:7" x14ac:dyDescent="0.25">
      <c r="A236" t="s">
        <v>23</v>
      </c>
      <c r="B236">
        <v>120</v>
      </c>
      <c r="C236">
        <v>0.01</v>
      </c>
      <c r="D236" t="s">
        <v>24</v>
      </c>
      <c r="E236">
        <v>25.92</v>
      </c>
      <c r="F236" t="s">
        <v>11</v>
      </c>
      <c r="G236">
        <v>0</v>
      </c>
    </row>
    <row r="237" spans="1:7" x14ac:dyDescent="0.25">
      <c r="A237" t="s">
        <v>23</v>
      </c>
      <c r="B237">
        <v>120</v>
      </c>
      <c r="C237">
        <v>1.4E-2</v>
      </c>
      <c r="D237" t="s">
        <v>24</v>
      </c>
      <c r="E237">
        <v>24.49</v>
      </c>
      <c r="F237" t="s">
        <v>11</v>
      </c>
      <c r="G237">
        <v>0</v>
      </c>
    </row>
    <row r="238" spans="1:7" x14ac:dyDescent="0.25">
      <c r="A238" t="s">
        <v>23</v>
      </c>
      <c r="B238">
        <v>120</v>
      </c>
      <c r="C238">
        <v>0.01</v>
      </c>
      <c r="D238" t="s">
        <v>24</v>
      </c>
      <c r="E238">
        <v>25.89</v>
      </c>
      <c r="F238" t="s">
        <v>11</v>
      </c>
      <c r="G238">
        <v>0</v>
      </c>
    </row>
    <row r="239" spans="1:7" x14ac:dyDescent="0.25">
      <c r="A239" t="s">
        <v>23</v>
      </c>
      <c r="B239">
        <v>120</v>
      </c>
      <c r="C239">
        <v>0.01</v>
      </c>
      <c r="D239" t="s">
        <v>24</v>
      </c>
      <c r="E239">
        <v>24.9</v>
      </c>
      <c r="F239" t="s">
        <v>11</v>
      </c>
      <c r="G239">
        <v>0</v>
      </c>
    </row>
    <row r="240" spans="1:7" x14ac:dyDescent="0.25">
      <c r="A240" t="s">
        <v>23</v>
      </c>
      <c r="B240">
        <v>120</v>
      </c>
      <c r="C240">
        <v>1.2E-2</v>
      </c>
      <c r="D240" t="s">
        <v>24</v>
      </c>
      <c r="E240">
        <v>25.54</v>
      </c>
      <c r="F240" t="s">
        <v>11</v>
      </c>
      <c r="G240">
        <v>0</v>
      </c>
    </row>
    <row r="241" spans="1:7" x14ac:dyDescent="0.25">
      <c r="A241" t="s">
        <v>23</v>
      </c>
      <c r="B241">
        <v>120</v>
      </c>
      <c r="C241">
        <v>0.01</v>
      </c>
      <c r="D241" t="s">
        <v>24</v>
      </c>
      <c r="E241">
        <v>24.61</v>
      </c>
      <c r="F241" t="s">
        <v>11</v>
      </c>
      <c r="G241">
        <v>0</v>
      </c>
    </row>
  </sheetData>
  <conditionalFormatting sqref="F1:F1048576">
    <cfRule type="expression" dxfId="5" priority="1">
      <formula>F1&lt;&gt;"FiniteModel"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EA22-1FD5-44C3-851D-0B48B04F6964}">
  <dimension ref="A1:P301"/>
  <sheetViews>
    <sheetView zoomScale="70" zoomScaleNormal="70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38</v>
      </c>
      <c r="B2">
        <v>5</v>
      </c>
      <c r="C2">
        <v>2E-3</v>
      </c>
      <c r="D2" t="s">
        <v>8</v>
      </c>
      <c r="E2">
        <v>0</v>
      </c>
      <c r="F2" t="s">
        <v>18</v>
      </c>
      <c r="G2">
        <v>0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MEDIAN(IF(F2:F11="Model", G2:G11))</f>
        <v>1.07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1.07</v>
      </c>
      <c r="P2">
        <f>N2/M2</f>
        <v>0</v>
      </c>
    </row>
    <row r="3" spans="1:16" x14ac:dyDescent="0.25">
      <c r="A3" t="s">
        <v>25</v>
      </c>
      <c r="B3">
        <v>5</v>
      </c>
      <c r="C3">
        <v>1E-3</v>
      </c>
      <c r="D3" t="s">
        <v>8</v>
      </c>
      <c r="E3">
        <v>2.1800000000000002</v>
      </c>
      <c r="F3" t="s">
        <v>18</v>
      </c>
      <c r="G3">
        <v>2.1800000000000002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2.0599999999999996</v>
      </c>
      <c r="P3">
        <f t="shared" ref="P3:P18" si="2">N3/M3</f>
        <v>0</v>
      </c>
    </row>
    <row r="4" spans="1:16" x14ac:dyDescent="0.25">
      <c r="A4" t="s">
        <v>25</v>
      </c>
      <c r="B4">
        <v>5</v>
      </c>
      <c r="C4">
        <v>2E-3</v>
      </c>
      <c r="D4" t="s">
        <v>8</v>
      </c>
      <c r="E4">
        <v>2.34</v>
      </c>
      <c r="F4" t="s">
        <v>18</v>
      </c>
      <c r="G4">
        <v>2.34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2.6850000000000001</v>
      </c>
      <c r="P4">
        <f t="shared" si="2"/>
        <v>0</v>
      </c>
    </row>
    <row r="5" spans="1:16" x14ac:dyDescent="0.25">
      <c r="A5" t="s">
        <v>25</v>
      </c>
      <c r="B5">
        <v>5</v>
      </c>
      <c r="C5">
        <v>2E-3</v>
      </c>
      <c r="D5" t="s">
        <v>8</v>
      </c>
      <c r="E5">
        <v>2.2400000000000002</v>
      </c>
      <c r="F5" t="s">
        <v>18</v>
      </c>
      <c r="G5">
        <v>2.2400000000000002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3.5750000000000002</v>
      </c>
      <c r="P5">
        <f t="shared" si="2"/>
        <v>0</v>
      </c>
    </row>
    <row r="6" spans="1:16" x14ac:dyDescent="0.25">
      <c r="A6" t="s">
        <v>25</v>
      </c>
      <c r="B6">
        <v>5</v>
      </c>
      <c r="C6">
        <v>2E-3</v>
      </c>
      <c r="D6" t="s">
        <v>8</v>
      </c>
      <c r="E6">
        <v>2.2200000000000002</v>
      </c>
      <c r="F6" t="s">
        <v>18</v>
      </c>
      <c r="G6">
        <v>2.2200000000000002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8.5850000000000009</v>
      </c>
      <c r="P6">
        <f t="shared" si="2"/>
        <v>0</v>
      </c>
    </row>
    <row r="7" spans="1:16" x14ac:dyDescent="0.25">
      <c r="A7" t="s">
        <v>25</v>
      </c>
      <c r="B7">
        <v>5</v>
      </c>
      <c r="C7">
        <v>1E-3</v>
      </c>
      <c r="D7" t="s">
        <v>8</v>
      </c>
      <c r="E7">
        <v>0</v>
      </c>
      <c r="F7" t="s">
        <v>18</v>
      </c>
      <c r="G7">
        <v>0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20.700000000000003</v>
      </c>
      <c r="P7">
        <f t="shared" si="2"/>
        <v>0</v>
      </c>
    </row>
    <row r="8" spans="1:16" x14ac:dyDescent="0.25">
      <c r="A8" t="s">
        <v>25</v>
      </c>
      <c r="B8">
        <v>5</v>
      </c>
      <c r="C8">
        <v>1E-3</v>
      </c>
      <c r="D8" t="s">
        <v>8</v>
      </c>
      <c r="E8">
        <v>0</v>
      </c>
      <c r="F8" t="s">
        <v>18</v>
      </c>
      <c r="G8">
        <v>0</v>
      </c>
      <c r="L8">
        <f t="shared" ref="L8:O8" si="7">H82</f>
        <v>50</v>
      </c>
      <c r="M8">
        <f t="shared" si="7"/>
        <v>20</v>
      </c>
      <c r="N8">
        <f t="shared" si="7"/>
        <v>0</v>
      </c>
      <c r="O8">
        <f t="shared" si="7"/>
        <v>42.870000000000005</v>
      </c>
      <c r="P8">
        <f t="shared" si="2"/>
        <v>0</v>
      </c>
    </row>
    <row r="9" spans="1:16" x14ac:dyDescent="0.25">
      <c r="A9" t="s">
        <v>25</v>
      </c>
      <c r="B9">
        <v>5</v>
      </c>
      <c r="C9">
        <v>1E-3</v>
      </c>
      <c r="D9" t="s">
        <v>8</v>
      </c>
      <c r="E9">
        <v>0</v>
      </c>
      <c r="F9" t="s">
        <v>18</v>
      </c>
      <c r="G9">
        <v>0</v>
      </c>
      <c r="L9">
        <f t="shared" ref="L9:O9" si="8">H102</f>
        <v>60</v>
      </c>
      <c r="M9">
        <f t="shared" si="8"/>
        <v>20</v>
      </c>
      <c r="N9">
        <f t="shared" si="8"/>
        <v>0</v>
      </c>
      <c r="O9">
        <f t="shared" si="8"/>
        <v>76.919999999999987</v>
      </c>
      <c r="P9">
        <f t="shared" si="2"/>
        <v>0</v>
      </c>
    </row>
    <row r="10" spans="1:16" x14ac:dyDescent="0.25">
      <c r="A10" t="s">
        <v>25</v>
      </c>
      <c r="B10">
        <v>5</v>
      </c>
      <c r="C10">
        <v>2E-3</v>
      </c>
      <c r="D10" t="s">
        <v>8</v>
      </c>
      <c r="E10">
        <v>2.14</v>
      </c>
      <c r="F10" t="s">
        <v>18</v>
      </c>
      <c r="G10">
        <v>2.14</v>
      </c>
      <c r="L10">
        <f t="shared" ref="L10:O10" si="9">H122</f>
        <v>70</v>
      </c>
      <c r="M10">
        <f t="shared" si="9"/>
        <v>20</v>
      </c>
      <c r="N10">
        <f t="shared" si="9"/>
        <v>0</v>
      </c>
      <c r="O10">
        <f t="shared" si="9"/>
        <v>127.405</v>
      </c>
      <c r="P10">
        <f t="shared" si="2"/>
        <v>0</v>
      </c>
    </row>
    <row r="11" spans="1:16" x14ac:dyDescent="0.25">
      <c r="A11" t="s">
        <v>25</v>
      </c>
      <c r="B11">
        <v>5</v>
      </c>
      <c r="C11">
        <v>2E-3</v>
      </c>
      <c r="D11" t="s">
        <v>8</v>
      </c>
      <c r="E11">
        <v>0</v>
      </c>
      <c r="F11" t="s">
        <v>18</v>
      </c>
      <c r="G11">
        <v>0</v>
      </c>
      <c r="L11">
        <f t="shared" ref="L11:O11" si="10">H142</f>
        <v>80</v>
      </c>
      <c r="M11">
        <f t="shared" si="10"/>
        <v>20</v>
      </c>
      <c r="N11">
        <f t="shared" si="10"/>
        <v>0</v>
      </c>
      <c r="O11">
        <f t="shared" si="10"/>
        <v>151.11000000000001</v>
      </c>
      <c r="P11">
        <f t="shared" si="2"/>
        <v>0</v>
      </c>
    </row>
    <row r="12" spans="1:16" x14ac:dyDescent="0.25">
      <c r="A12" t="s">
        <v>25</v>
      </c>
      <c r="B12">
        <v>10</v>
      </c>
      <c r="C12">
        <v>3.0000000000000001E-3</v>
      </c>
      <c r="D12" t="s">
        <v>8</v>
      </c>
      <c r="E12">
        <v>2.11</v>
      </c>
      <c r="F12" t="s">
        <v>18</v>
      </c>
      <c r="G12">
        <v>2.11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MEDIAN(IF(F12:F21="Model", G12:G21))</f>
        <v>2.0599999999999996</v>
      </c>
      <c r="L12">
        <f t="shared" ref="L12:O12" si="11">H162</f>
        <v>90</v>
      </c>
      <c r="M12">
        <f t="shared" si="11"/>
        <v>20</v>
      </c>
      <c r="N12">
        <f t="shared" si="11"/>
        <v>0</v>
      </c>
      <c r="O12">
        <f t="shared" si="11"/>
        <v>157.04</v>
      </c>
      <c r="P12">
        <f t="shared" si="2"/>
        <v>0</v>
      </c>
    </row>
    <row r="13" spans="1:16" x14ac:dyDescent="0.25">
      <c r="A13" t="s">
        <v>25</v>
      </c>
      <c r="B13">
        <v>10</v>
      </c>
      <c r="C13">
        <v>1E-3</v>
      </c>
      <c r="D13" t="s">
        <v>8</v>
      </c>
      <c r="E13">
        <v>0</v>
      </c>
      <c r="F13" t="s">
        <v>18</v>
      </c>
      <c r="G13">
        <v>0</v>
      </c>
      <c r="L13">
        <f t="shared" ref="L13:O13" si="12">H182</f>
        <v>100</v>
      </c>
      <c r="M13">
        <f t="shared" si="12"/>
        <v>20</v>
      </c>
      <c r="N13">
        <f t="shared" si="12"/>
        <v>4</v>
      </c>
      <c r="O13">
        <f t="shared" si="12"/>
        <v>155.505</v>
      </c>
      <c r="P13">
        <f t="shared" si="2"/>
        <v>0.2</v>
      </c>
    </row>
    <row r="14" spans="1:16" x14ac:dyDescent="0.25">
      <c r="A14" t="s">
        <v>25</v>
      </c>
      <c r="B14">
        <v>10</v>
      </c>
      <c r="C14">
        <v>1E-3</v>
      </c>
      <c r="D14" t="s">
        <v>8</v>
      </c>
      <c r="E14">
        <v>2.0099999999999998</v>
      </c>
      <c r="F14" t="s">
        <v>18</v>
      </c>
      <c r="G14">
        <v>2.0099999999999998</v>
      </c>
      <c r="L14">
        <f t="shared" ref="L14:O14" si="13">H202</f>
        <v>110</v>
      </c>
      <c r="M14">
        <f t="shared" si="13"/>
        <v>20</v>
      </c>
      <c r="N14">
        <f t="shared" si="13"/>
        <v>8</v>
      </c>
      <c r="O14">
        <f t="shared" si="13"/>
        <v>175.16000000000003</v>
      </c>
      <c r="P14">
        <f t="shared" si="2"/>
        <v>0.4</v>
      </c>
    </row>
    <row r="15" spans="1:16" x14ac:dyDescent="0.25">
      <c r="A15" t="s">
        <v>25</v>
      </c>
      <c r="B15">
        <v>10</v>
      </c>
      <c r="C15">
        <v>2E-3</v>
      </c>
      <c r="D15" t="s">
        <v>8</v>
      </c>
      <c r="E15">
        <v>0</v>
      </c>
      <c r="F15" t="s">
        <v>18</v>
      </c>
      <c r="G15">
        <v>0</v>
      </c>
      <c r="L15">
        <f t="shared" ref="L15:O15" si="14">H222</f>
        <v>120</v>
      </c>
      <c r="M15">
        <f t="shared" si="14"/>
        <v>20</v>
      </c>
      <c r="N15">
        <f t="shared" si="14"/>
        <v>12</v>
      </c>
      <c r="O15">
        <f t="shared" si="14"/>
        <v>198.76999999999998</v>
      </c>
      <c r="P15">
        <f t="shared" si="2"/>
        <v>0.6</v>
      </c>
    </row>
    <row r="16" spans="1:16" x14ac:dyDescent="0.25">
      <c r="A16" t="s">
        <v>25</v>
      </c>
      <c r="B16">
        <v>10</v>
      </c>
      <c r="C16">
        <v>1E-3</v>
      </c>
      <c r="D16" t="s">
        <v>8</v>
      </c>
      <c r="E16">
        <v>2.36</v>
      </c>
      <c r="F16" t="s">
        <v>18</v>
      </c>
      <c r="G16">
        <v>2.36</v>
      </c>
      <c r="L16">
        <f t="shared" ref="L16:O16" si="15">H242</f>
        <v>130</v>
      </c>
      <c r="M16">
        <f t="shared" si="15"/>
        <v>20</v>
      </c>
      <c r="N16">
        <f t="shared" si="15"/>
        <v>18</v>
      </c>
      <c r="O16">
        <f t="shared" si="15"/>
        <v>162.82999999999998</v>
      </c>
      <c r="P16">
        <f t="shared" si="2"/>
        <v>0.9</v>
      </c>
    </row>
    <row r="17" spans="1:16" x14ac:dyDescent="0.25">
      <c r="A17" t="s">
        <v>25</v>
      </c>
      <c r="B17">
        <v>10</v>
      </c>
      <c r="C17">
        <v>4.0000000000000001E-3</v>
      </c>
      <c r="D17" t="s">
        <v>8</v>
      </c>
      <c r="E17">
        <v>0</v>
      </c>
      <c r="F17" t="s">
        <v>18</v>
      </c>
      <c r="G17">
        <v>0</v>
      </c>
      <c r="L17">
        <f t="shared" ref="L17:O17" si="16">H262</f>
        <v>140</v>
      </c>
      <c r="M17">
        <f t="shared" si="16"/>
        <v>20</v>
      </c>
      <c r="N17">
        <f t="shared" si="16"/>
        <v>19</v>
      </c>
      <c r="O17">
        <f t="shared" si="16"/>
        <v>169.89</v>
      </c>
      <c r="P17">
        <f t="shared" si="2"/>
        <v>0.95</v>
      </c>
    </row>
    <row r="18" spans="1:16" x14ac:dyDescent="0.25">
      <c r="A18" t="s">
        <v>25</v>
      </c>
      <c r="B18">
        <v>10</v>
      </c>
      <c r="C18">
        <v>3.0000000000000001E-3</v>
      </c>
      <c r="D18" t="s">
        <v>8</v>
      </c>
      <c r="E18">
        <v>2.14</v>
      </c>
      <c r="F18" t="s">
        <v>18</v>
      </c>
      <c r="G18">
        <v>2.36</v>
      </c>
      <c r="L18">
        <f t="shared" ref="L18:O18" si="17">H282</f>
        <v>150</v>
      </c>
      <c r="M18">
        <f t="shared" si="17"/>
        <v>20</v>
      </c>
      <c r="N18">
        <f t="shared" si="17"/>
        <v>20</v>
      </c>
      <c r="O18" t="e">
        <f t="shared" si="17"/>
        <v>#NUM!</v>
      </c>
      <c r="P18">
        <f t="shared" si="2"/>
        <v>1</v>
      </c>
    </row>
    <row r="19" spans="1:16" x14ac:dyDescent="0.25">
      <c r="A19" t="s">
        <v>25</v>
      </c>
      <c r="B19">
        <v>10</v>
      </c>
      <c r="C19">
        <v>2E-3</v>
      </c>
      <c r="D19" t="s">
        <v>8</v>
      </c>
      <c r="E19">
        <v>2.29</v>
      </c>
      <c r="F19" t="s">
        <v>18</v>
      </c>
      <c r="G19">
        <v>2.29</v>
      </c>
    </row>
    <row r="20" spans="1:16" x14ac:dyDescent="0.25">
      <c r="A20" t="s">
        <v>25</v>
      </c>
      <c r="B20">
        <v>10</v>
      </c>
      <c r="C20">
        <v>2E-3</v>
      </c>
      <c r="D20" t="s">
        <v>8</v>
      </c>
      <c r="E20">
        <v>0</v>
      </c>
      <c r="F20" t="s">
        <v>18</v>
      </c>
      <c r="G20">
        <v>0</v>
      </c>
    </row>
    <row r="21" spans="1:16" x14ac:dyDescent="0.25">
      <c r="A21" t="s">
        <v>25</v>
      </c>
      <c r="B21">
        <v>10</v>
      </c>
      <c r="C21">
        <v>1E-3</v>
      </c>
      <c r="D21" t="s">
        <v>8</v>
      </c>
      <c r="E21">
        <v>2.21</v>
      </c>
      <c r="F21" t="s">
        <v>18</v>
      </c>
      <c r="G21">
        <v>2.21</v>
      </c>
    </row>
    <row r="22" spans="1:16" x14ac:dyDescent="0.25">
      <c r="A22" t="s">
        <v>25</v>
      </c>
      <c r="B22">
        <v>15</v>
      </c>
      <c r="C22">
        <v>1E-3</v>
      </c>
      <c r="D22" t="s">
        <v>8</v>
      </c>
      <c r="E22">
        <v>3.04</v>
      </c>
      <c r="F22" t="s">
        <v>18</v>
      </c>
      <c r="G22">
        <v>3.04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MEDIAN(IF(F22:F31="Model", G22:G31))</f>
        <v>2.6850000000000001</v>
      </c>
    </row>
    <row r="23" spans="1:16" x14ac:dyDescent="0.25">
      <c r="A23" t="s">
        <v>25</v>
      </c>
      <c r="B23">
        <v>15</v>
      </c>
      <c r="C23">
        <v>1E-3</v>
      </c>
      <c r="D23" t="s">
        <v>8</v>
      </c>
      <c r="E23">
        <v>3.32</v>
      </c>
      <c r="F23" t="s">
        <v>18</v>
      </c>
      <c r="G23">
        <v>3.32</v>
      </c>
    </row>
    <row r="24" spans="1:16" x14ac:dyDescent="0.25">
      <c r="A24" t="s">
        <v>25</v>
      </c>
      <c r="B24">
        <v>15</v>
      </c>
      <c r="C24">
        <v>1E-3</v>
      </c>
      <c r="D24" t="s">
        <v>8</v>
      </c>
      <c r="E24">
        <v>3.32</v>
      </c>
      <c r="F24" t="s">
        <v>18</v>
      </c>
      <c r="G24">
        <v>3.32</v>
      </c>
    </row>
    <row r="25" spans="1:16" x14ac:dyDescent="0.25">
      <c r="A25" t="s">
        <v>25</v>
      </c>
      <c r="B25">
        <v>15</v>
      </c>
      <c r="C25">
        <v>1E-3</v>
      </c>
      <c r="D25" t="s">
        <v>8</v>
      </c>
      <c r="E25">
        <v>3.33</v>
      </c>
      <c r="F25" t="s">
        <v>18</v>
      </c>
      <c r="G25">
        <v>3.33</v>
      </c>
    </row>
    <row r="26" spans="1:16" x14ac:dyDescent="0.25">
      <c r="A26" t="s">
        <v>25</v>
      </c>
      <c r="B26">
        <v>15</v>
      </c>
      <c r="C26">
        <v>2E-3</v>
      </c>
      <c r="D26" t="s">
        <v>8</v>
      </c>
      <c r="E26">
        <v>3.32</v>
      </c>
      <c r="F26" t="s">
        <v>18</v>
      </c>
      <c r="G26">
        <v>3.32</v>
      </c>
    </row>
    <row r="27" spans="1:16" x14ac:dyDescent="0.25">
      <c r="A27" t="s">
        <v>25</v>
      </c>
      <c r="B27">
        <v>15</v>
      </c>
      <c r="C27">
        <v>2E-3</v>
      </c>
      <c r="D27" t="s">
        <v>8</v>
      </c>
      <c r="E27">
        <v>2.2400000000000002</v>
      </c>
      <c r="F27" t="s">
        <v>18</v>
      </c>
      <c r="G27">
        <v>2.2400000000000002</v>
      </c>
    </row>
    <row r="28" spans="1:16" x14ac:dyDescent="0.25">
      <c r="A28" t="s">
        <v>25</v>
      </c>
      <c r="B28">
        <v>15</v>
      </c>
      <c r="C28">
        <v>2E-3</v>
      </c>
      <c r="D28" t="s">
        <v>8</v>
      </c>
      <c r="E28">
        <v>2.33</v>
      </c>
      <c r="F28" t="s">
        <v>18</v>
      </c>
      <c r="G28">
        <v>2.33</v>
      </c>
    </row>
    <row r="29" spans="1:16" x14ac:dyDescent="0.25">
      <c r="A29" t="s">
        <v>25</v>
      </c>
      <c r="B29">
        <v>15</v>
      </c>
      <c r="C29">
        <v>2E-3</v>
      </c>
      <c r="D29" t="s">
        <v>8</v>
      </c>
      <c r="E29">
        <v>0</v>
      </c>
      <c r="F29" t="s">
        <v>18</v>
      </c>
      <c r="G29">
        <v>0</v>
      </c>
    </row>
    <row r="30" spans="1:16" x14ac:dyDescent="0.25">
      <c r="A30" t="s">
        <v>25</v>
      </c>
      <c r="B30">
        <v>15</v>
      </c>
      <c r="C30">
        <v>2E-3</v>
      </c>
      <c r="D30" t="s">
        <v>8</v>
      </c>
      <c r="E30">
        <v>0</v>
      </c>
      <c r="F30" t="s">
        <v>18</v>
      </c>
      <c r="G30">
        <v>0</v>
      </c>
    </row>
    <row r="31" spans="1:16" x14ac:dyDescent="0.25">
      <c r="A31" t="s">
        <v>25</v>
      </c>
      <c r="B31">
        <v>15</v>
      </c>
      <c r="C31">
        <v>2E-3</v>
      </c>
      <c r="D31" t="s">
        <v>8</v>
      </c>
      <c r="E31">
        <v>0</v>
      </c>
      <c r="F31" t="s">
        <v>18</v>
      </c>
      <c r="G31">
        <v>0</v>
      </c>
    </row>
    <row r="32" spans="1:16" x14ac:dyDescent="0.25">
      <c r="A32" t="s">
        <v>25</v>
      </c>
      <c r="B32">
        <v>20</v>
      </c>
      <c r="C32">
        <v>1E-3</v>
      </c>
      <c r="D32" t="s">
        <v>8</v>
      </c>
      <c r="E32">
        <v>3.6</v>
      </c>
      <c r="F32" t="s">
        <v>18</v>
      </c>
      <c r="G32">
        <v>3.6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MEDIAN(IF(F32:F41="Model", G32:G41))</f>
        <v>3.5750000000000002</v>
      </c>
    </row>
    <row r="33" spans="1:11" x14ac:dyDescent="0.25">
      <c r="A33" t="s">
        <v>25</v>
      </c>
      <c r="B33">
        <v>20</v>
      </c>
      <c r="C33">
        <v>1E-3</v>
      </c>
      <c r="D33" t="s">
        <v>8</v>
      </c>
      <c r="E33">
        <v>3.57</v>
      </c>
      <c r="F33" t="s">
        <v>18</v>
      </c>
      <c r="G33">
        <v>3.57</v>
      </c>
    </row>
    <row r="34" spans="1:11" x14ac:dyDescent="0.25">
      <c r="A34" t="s">
        <v>25</v>
      </c>
      <c r="B34">
        <v>20</v>
      </c>
      <c r="C34">
        <v>1E-3</v>
      </c>
      <c r="D34" t="s">
        <v>8</v>
      </c>
      <c r="E34">
        <v>3.81</v>
      </c>
      <c r="F34" t="s">
        <v>18</v>
      </c>
      <c r="G34">
        <v>3.9</v>
      </c>
    </row>
    <row r="35" spans="1:11" x14ac:dyDescent="0.25">
      <c r="A35" t="s">
        <v>25</v>
      </c>
      <c r="B35">
        <v>20</v>
      </c>
      <c r="C35">
        <v>1E-3</v>
      </c>
      <c r="D35" t="s">
        <v>8</v>
      </c>
      <c r="E35">
        <v>3.22</v>
      </c>
      <c r="F35" t="s">
        <v>18</v>
      </c>
      <c r="G35">
        <v>3.22</v>
      </c>
    </row>
    <row r="36" spans="1:11" x14ac:dyDescent="0.25">
      <c r="A36" t="s">
        <v>25</v>
      </c>
      <c r="B36">
        <v>20</v>
      </c>
      <c r="C36">
        <v>1E-3</v>
      </c>
      <c r="D36" t="s">
        <v>8</v>
      </c>
      <c r="E36">
        <v>3.58</v>
      </c>
      <c r="F36" t="s">
        <v>18</v>
      </c>
      <c r="G36">
        <v>3.58</v>
      </c>
    </row>
    <row r="37" spans="1:11" x14ac:dyDescent="0.25">
      <c r="A37" t="s">
        <v>25</v>
      </c>
      <c r="B37">
        <v>20</v>
      </c>
      <c r="C37">
        <v>5.0000000000000001E-3</v>
      </c>
      <c r="D37" t="s">
        <v>8</v>
      </c>
      <c r="E37">
        <v>3.6</v>
      </c>
      <c r="F37" t="s">
        <v>18</v>
      </c>
      <c r="G37">
        <v>3.6</v>
      </c>
    </row>
    <row r="38" spans="1:11" x14ac:dyDescent="0.25">
      <c r="A38" t="s">
        <v>25</v>
      </c>
      <c r="B38">
        <v>20</v>
      </c>
      <c r="C38">
        <v>1E-3</v>
      </c>
      <c r="D38" t="s">
        <v>8</v>
      </c>
      <c r="E38">
        <v>3.52</v>
      </c>
      <c r="F38" t="s">
        <v>18</v>
      </c>
      <c r="G38">
        <v>3.52</v>
      </c>
    </row>
    <row r="39" spans="1:11" x14ac:dyDescent="0.25">
      <c r="A39" t="s">
        <v>25</v>
      </c>
      <c r="B39">
        <v>20</v>
      </c>
      <c r="C39">
        <v>1E-3</v>
      </c>
      <c r="D39" t="s">
        <v>8</v>
      </c>
      <c r="E39">
        <v>3.53</v>
      </c>
      <c r="F39" t="s">
        <v>18</v>
      </c>
      <c r="G39">
        <v>3.53</v>
      </c>
    </row>
    <row r="40" spans="1:11" x14ac:dyDescent="0.25">
      <c r="A40" t="s">
        <v>25</v>
      </c>
      <c r="B40">
        <v>20</v>
      </c>
      <c r="C40">
        <v>2E-3</v>
      </c>
      <c r="D40" t="s">
        <v>8</v>
      </c>
      <c r="E40">
        <v>3.66</v>
      </c>
      <c r="F40" t="s">
        <v>18</v>
      </c>
      <c r="G40">
        <v>3.66</v>
      </c>
    </row>
    <row r="41" spans="1:11" x14ac:dyDescent="0.25">
      <c r="A41" t="s">
        <v>25</v>
      </c>
      <c r="B41">
        <v>20</v>
      </c>
      <c r="C41">
        <v>2E-3</v>
      </c>
      <c r="D41" t="s">
        <v>8</v>
      </c>
      <c r="E41">
        <v>3.56</v>
      </c>
      <c r="F41" t="s">
        <v>18</v>
      </c>
      <c r="G41">
        <v>3.56</v>
      </c>
    </row>
    <row r="42" spans="1:11" x14ac:dyDescent="0.25">
      <c r="A42" t="s">
        <v>25</v>
      </c>
      <c r="B42">
        <v>30</v>
      </c>
      <c r="C42">
        <v>6.2E-2</v>
      </c>
      <c r="D42" t="s">
        <v>8</v>
      </c>
      <c r="E42">
        <v>10.23</v>
      </c>
      <c r="F42" t="s">
        <v>18</v>
      </c>
      <c r="G42">
        <v>10.33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MEDIAN(IF(F42:F61="Model", G42:G61))</f>
        <v>8.5850000000000009</v>
      </c>
    </row>
    <row r="43" spans="1:11" x14ac:dyDescent="0.25">
      <c r="A43" t="s">
        <v>25</v>
      </c>
      <c r="B43">
        <v>30</v>
      </c>
      <c r="C43">
        <v>1.2E-2</v>
      </c>
      <c r="D43" t="s">
        <v>8</v>
      </c>
      <c r="E43">
        <v>8.32</v>
      </c>
      <c r="F43" t="s">
        <v>18</v>
      </c>
      <c r="G43">
        <v>8.32</v>
      </c>
    </row>
    <row r="44" spans="1:11" x14ac:dyDescent="0.25">
      <c r="A44" t="s">
        <v>25</v>
      </c>
      <c r="B44">
        <v>30</v>
      </c>
      <c r="C44">
        <v>1.6E-2</v>
      </c>
      <c r="D44" t="s">
        <v>8</v>
      </c>
      <c r="E44">
        <v>8.3699999999999992</v>
      </c>
      <c r="F44" t="s">
        <v>18</v>
      </c>
      <c r="G44">
        <v>8.3699999999999992</v>
      </c>
    </row>
    <row r="45" spans="1:11" x14ac:dyDescent="0.25">
      <c r="A45" t="s">
        <v>25</v>
      </c>
      <c r="B45">
        <v>30</v>
      </c>
      <c r="C45">
        <v>0</v>
      </c>
      <c r="D45" t="s">
        <v>8</v>
      </c>
      <c r="E45">
        <v>9.85</v>
      </c>
      <c r="F45" t="s">
        <v>18</v>
      </c>
      <c r="G45">
        <v>9.85</v>
      </c>
    </row>
    <row r="46" spans="1:11" x14ac:dyDescent="0.25">
      <c r="A46" t="s">
        <v>25</v>
      </c>
      <c r="B46">
        <v>30</v>
      </c>
      <c r="C46">
        <v>0</v>
      </c>
      <c r="D46" t="s">
        <v>8</v>
      </c>
      <c r="E46">
        <v>8.51</v>
      </c>
      <c r="F46" t="s">
        <v>18</v>
      </c>
      <c r="G46">
        <v>8.51</v>
      </c>
    </row>
    <row r="47" spans="1:11" x14ac:dyDescent="0.25">
      <c r="A47" t="s">
        <v>25</v>
      </c>
      <c r="B47">
        <v>30</v>
      </c>
      <c r="C47">
        <v>4.0000000000000001E-3</v>
      </c>
      <c r="D47" t="s">
        <v>8</v>
      </c>
      <c r="E47">
        <v>8.48</v>
      </c>
      <c r="F47" t="s">
        <v>18</v>
      </c>
      <c r="G47">
        <v>8.48</v>
      </c>
    </row>
    <row r="48" spans="1:11" x14ac:dyDescent="0.25">
      <c r="A48" t="s">
        <v>25</v>
      </c>
      <c r="B48">
        <v>30</v>
      </c>
      <c r="C48">
        <v>0</v>
      </c>
      <c r="D48" t="s">
        <v>8</v>
      </c>
      <c r="E48">
        <v>8.3000000000000007</v>
      </c>
      <c r="F48" t="s">
        <v>18</v>
      </c>
      <c r="G48">
        <v>8.3000000000000007</v>
      </c>
    </row>
    <row r="49" spans="1:11" x14ac:dyDescent="0.25">
      <c r="A49" t="s">
        <v>25</v>
      </c>
      <c r="B49">
        <v>30</v>
      </c>
      <c r="C49">
        <v>1.6E-2</v>
      </c>
      <c r="D49" t="s">
        <v>8</v>
      </c>
      <c r="E49">
        <v>8.9600000000000009</v>
      </c>
      <c r="F49" t="s">
        <v>18</v>
      </c>
      <c r="G49">
        <v>8.9600000000000009</v>
      </c>
    </row>
    <row r="50" spans="1:11" x14ac:dyDescent="0.25">
      <c r="A50" t="s">
        <v>25</v>
      </c>
      <c r="B50">
        <v>30</v>
      </c>
      <c r="C50">
        <v>0</v>
      </c>
      <c r="D50" t="s">
        <v>8</v>
      </c>
      <c r="E50">
        <v>8.36</v>
      </c>
      <c r="F50" t="s">
        <v>18</v>
      </c>
      <c r="G50">
        <v>8.36</v>
      </c>
    </row>
    <row r="51" spans="1:11" x14ac:dyDescent="0.25">
      <c r="A51" t="s">
        <v>25</v>
      </c>
      <c r="B51">
        <v>30</v>
      </c>
      <c r="C51">
        <v>0</v>
      </c>
      <c r="D51" t="s">
        <v>8</v>
      </c>
      <c r="E51">
        <v>9.7899999999999991</v>
      </c>
      <c r="F51" t="s">
        <v>18</v>
      </c>
      <c r="G51">
        <v>9.7899999999999991</v>
      </c>
    </row>
    <row r="52" spans="1:11" x14ac:dyDescent="0.25">
      <c r="A52" t="s">
        <v>25</v>
      </c>
      <c r="B52">
        <v>30</v>
      </c>
      <c r="C52">
        <v>7.9000000000000001E-2</v>
      </c>
      <c r="D52" t="s">
        <v>8</v>
      </c>
      <c r="E52">
        <v>8.52</v>
      </c>
      <c r="F52" t="s">
        <v>18</v>
      </c>
      <c r="G52">
        <v>8.66</v>
      </c>
    </row>
    <row r="53" spans="1:11" x14ac:dyDescent="0.25">
      <c r="A53" t="s">
        <v>25</v>
      </c>
      <c r="B53">
        <v>30</v>
      </c>
      <c r="C53">
        <v>1.4E-2</v>
      </c>
      <c r="D53" t="s">
        <v>8</v>
      </c>
      <c r="E53">
        <v>8.6999999999999993</v>
      </c>
      <c r="F53" t="s">
        <v>18</v>
      </c>
      <c r="G53">
        <v>8.6999999999999993</v>
      </c>
    </row>
    <row r="54" spans="1:11" x14ac:dyDescent="0.25">
      <c r="A54" t="s">
        <v>25</v>
      </c>
      <c r="B54">
        <v>30</v>
      </c>
      <c r="C54">
        <v>1.0999999999999999E-2</v>
      </c>
      <c r="D54" t="s">
        <v>8</v>
      </c>
      <c r="E54">
        <v>9.6300000000000008</v>
      </c>
      <c r="F54" t="s">
        <v>18</v>
      </c>
      <c r="G54">
        <v>9.6300000000000008</v>
      </c>
    </row>
    <row r="55" spans="1:11" x14ac:dyDescent="0.25">
      <c r="A55" t="s">
        <v>25</v>
      </c>
      <c r="B55">
        <v>30</v>
      </c>
      <c r="C55">
        <v>5.0000000000000001E-3</v>
      </c>
      <c r="D55" t="s">
        <v>8</v>
      </c>
      <c r="E55">
        <v>9.9</v>
      </c>
      <c r="F55" t="s">
        <v>18</v>
      </c>
      <c r="G55">
        <v>9.9</v>
      </c>
    </row>
    <row r="56" spans="1:11" x14ac:dyDescent="0.25">
      <c r="A56" t="s">
        <v>25</v>
      </c>
      <c r="B56">
        <v>30</v>
      </c>
      <c r="C56">
        <v>6.0000000000000001E-3</v>
      </c>
      <c r="D56" t="s">
        <v>8</v>
      </c>
      <c r="E56">
        <v>8.39</v>
      </c>
      <c r="F56" t="s">
        <v>18</v>
      </c>
      <c r="G56">
        <v>8.39</v>
      </c>
    </row>
    <row r="57" spans="1:11" x14ac:dyDescent="0.25">
      <c r="A57" t="s">
        <v>25</v>
      </c>
      <c r="B57">
        <v>30</v>
      </c>
      <c r="C57">
        <v>0.01</v>
      </c>
      <c r="D57" t="s">
        <v>8</v>
      </c>
      <c r="E57">
        <v>8.0399999999999991</v>
      </c>
      <c r="F57" t="s">
        <v>18</v>
      </c>
      <c r="G57">
        <v>8.0399999999999991</v>
      </c>
    </row>
    <row r="58" spans="1:11" x14ac:dyDescent="0.25">
      <c r="A58" t="s">
        <v>25</v>
      </c>
      <c r="B58">
        <v>30</v>
      </c>
      <c r="C58">
        <v>8.0000000000000002E-3</v>
      </c>
      <c r="D58" t="s">
        <v>8</v>
      </c>
      <c r="E58">
        <v>9.84</v>
      </c>
      <c r="F58" t="s">
        <v>18</v>
      </c>
      <c r="G58">
        <v>10.09</v>
      </c>
    </row>
    <row r="59" spans="1:11" x14ac:dyDescent="0.25">
      <c r="A59" t="s">
        <v>25</v>
      </c>
      <c r="B59">
        <v>30</v>
      </c>
      <c r="C59">
        <v>8.0000000000000002E-3</v>
      </c>
      <c r="D59" t="s">
        <v>8</v>
      </c>
      <c r="E59">
        <v>8.27</v>
      </c>
      <c r="F59" t="s">
        <v>18</v>
      </c>
      <c r="G59">
        <v>8.27</v>
      </c>
    </row>
    <row r="60" spans="1:11" x14ac:dyDescent="0.25">
      <c r="A60" t="s">
        <v>25</v>
      </c>
      <c r="B60">
        <v>30</v>
      </c>
      <c r="C60">
        <v>8.0000000000000002E-3</v>
      </c>
      <c r="D60" t="s">
        <v>8</v>
      </c>
      <c r="E60">
        <v>9.41</v>
      </c>
      <c r="F60" t="s">
        <v>18</v>
      </c>
      <c r="G60">
        <v>9.41</v>
      </c>
    </row>
    <row r="61" spans="1:11" x14ac:dyDescent="0.25">
      <c r="A61" t="s">
        <v>25</v>
      </c>
      <c r="B61">
        <v>30</v>
      </c>
      <c r="C61">
        <v>7.0000000000000001E-3</v>
      </c>
      <c r="D61" t="s">
        <v>8</v>
      </c>
      <c r="E61">
        <v>8.49</v>
      </c>
      <c r="F61" t="s">
        <v>18</v>
      </c>
      <c r="G61">
        <v>8.49</v>
      </c>
    </row>
    <row r="62" spans="1:11" x14ac:dyDescent="0.25">
      <c r="A62" t="s">
        <v>25</v>
      </c>
      <c r="B62">
        <v>40</v>
      </c>
      <c r="C62">
        <v>6.0000000000000001E-3</v>
      </c>
      <c r="D62" t="s">
        <v>8</v>
      </c>
      <c r="E62">
        <v>18.87</v>
      </c>
      <c r="F62" t="s">
        <v>18</v>
      </c>
      <c r="G62">
        <v>19.28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MEDIAN(IF(F62:F81="Model", G62:G81))</f>
        <v>20.700000000000003</v>
      </c>
    </row>
    <row r="63" spans="1:11" x14ac:dyDescent="0.25">
      <c r="A63" t="s">
        <v>25</v>
      </c>
      <c r="B63">
        <v>40</v>
      </c>
      <c r="C63">
        <v>4.0000000000000001E-3</v>
      </c>
      <c r="D63" t="s">
        <v>8</v>
      </c>
      <c r="E63">
        <v>21.76</v>
      </c>
      <c r="F63" t="s">
        <v>18</v>
      </c>
      <c r="G63">
        <v>22.02</v>
      </c>
    </row>
    <row r="64" spans="1:11" x14ac:dyDescent="0.25">
      <c r="A64" t="s">
        <v>25</v>
      </c>
      <c r="B64">
        <v>40</v>
      </c>
      <c r="C64">
        <v>5.0000000000000001E-3</v>
      </c>
      <c r="D64" t="s">
        <v>8</v>
      </c>
      <c r="E64">
        <v>20.69</v>
      </c>
      <c r="F64" t="s">
        <v>18</v>
      </c>
      <c r="G64">
        <v>20.69</v>
      </c>
    </row>
    <row r="65" spans="1:7" x14ac:dyDescent="0.25">
      <c r="A65" t="s">
        <v>25</v>
      </c>
      <c r="B65">
        <v>40</v>
      </c>
      <c r="C65">
        <v>0</v>
      </c>
      <c r="D65" t="s">
        <v>8</v>
      </c>
      <c r="E65">
        <v>20.38</v>
      </c>
      <c r="F65" t="s">
        <v>18</v>
      </c>
      <c r="G65">
        <v>20.75</v>
      </c>
    </row>
    <row r="66" spans="1:7" x14ac:dyDescent="0.25">
      <c r="A66" t="s">
        <v>25</v>
      </c>
      <c r="B66">
        <v>40</v>
      </c>
      <c r="C66">
        <v>5.0000000000000001E-3</v>
      </c>
      <c r="D66" t="s">
        <v>8</v>
      </c>
      <c r="E66">
        <v>20.420000000000002</v>
      </c>
      <c r="F66" t="s">
        <v>18</v>
      </c>
      <c r="G66">
        <v>20.71</v>
      </c>
    </row>
    <row r="67" spans="1:7" x14ac:dyDescent="0.25">
      <c r="A67" t="s">
        <v>25</v>
      </c>
      <c r="B67">
        <v>40</v>
      </c>
      <c r="C67">
        <v>0</v>
      </c>
      <c r="D67" t="s">
        <v>8</v>
      </c>
      <c r="E67">
        <v>18.66</v>
      </c>
      <c r="F67" t="s">
        <v>18</v>
      </c>
      <c r="G67">
        <v>19.11</v>
      </c>
    </row>
    <row r="68" spans="1:7" x14ac:dyDescent="0.25">
      <c r="A68" t="s">
        <v>25</v>
      </c>
      <c r="B68">
        <v>40</v>
      </c>
      <c r="C68">
        <v>1.6E-2</v>
      </c>
      <c r="D68" t="s">
        <v>8</v>
      </c>
      <c r="E68">
        <v>20.440000000000001</v>
      </c>
      <c r="F68" t="s">
        <v>18</v>
      </c>
      <c r="G68">
        <v>20.6</v>
      </c>
    </row>
    <row r="69" spans="1:7" x14ac:dyDescent="0.25">
      <c r="A69" t="s">
        <v>25</v>
      </c>
      <c r="B69">
        <v>40</v>
      </c>
      <c r="C69">
        <v>3.0000000000000001E-3</v>
      </c>
      <c r="D69" t="s">
        <v>8</v>
      </c>
      <c r="E69">
        <v>20.2</v>
      </c>
      <c r="F69" t="s">
        <v>18</v>
      </c>
      <c r="G69">
        <v>20.2</v>
      </c>
    </row>
    <row r="70" spans="1:7" x14ac:dyDescent="0.25">
      <c r="A70" t="s">
        <v>25</v>
      </c>
      <c r="B70">
        <v>40</v>
      </c>
      <c r="C70">
        <v>0</v>
      </c>
      <c r="D70" t="s">
        <v>8</v>
      </c>
      <c r="E70">
        <v>18.649999999999999</v>
      </c>
      <c r="F70" t="s">
        <v>18</v>
      </c>
      <c r="G70">
        <v>18.82</v>
      </c>
    </row>
    <row r="71" spans="1:7" x14ac:dyDescent="0.25">
      <c r="A71" t="s">
        <v>25</v>
      </c>
      <c r="B71">
        <v>40</v>
      </c>
      <c r="C71">
        <v>0</v>
      </c>
      <c r="D71" t="s">
        <v>8</v>
      </c>
      <c r="E71">
        <v>20.48</v>
      </c>
      <c r="F71" t="s">
        <v>18</v>
      </c>
      <c r="G71">
        <v>20.62</v>
      </c>
    </row>
    <row r="72" spans="1:7" x14ac:dyDescent="0.25">
      <c r="A72" t="s">
        <v>25</v>
      </c>
      <c r="B72">
        <v>40</v>
      </c>
      <c r="C72">
        <v>5.0000000000000001E-3</v>
      </c>
      <c r="D72" t="s">
        <v>8</v>
      </c>
      <c r="E72">
        <v>20.77</v>
      </c>
      <c r="F72" t="s">
        <v>18</v>
      </c>
      <c r="G72">
        <v>20.77</v>
      </c>
    </row>
    <row r="73" spans="1:7" x14ac:dyDescent="0.25">
      <c r="A73" t="s">
        <v>25</v>
      </c>
      <c r="B73">
        <v>40</v>
      </c>
      <c r="C73">
        <v>6.0000000000000001E-3</v>
      </c>
      <c r="D73" t="s">
        <v>8</v>
      </c>
      <c r="E73">
        <v>19.899999999999999</v>
      </c>
      <c r="F73" t="s">
        <v>18</v>
      </c>
      <c r="G73">
        <v>20.420000000000002</v>
      </c>
    </row>
    <row r="74" spans="1:7" x14ac:dyDescent="0.25">
      <c r="A74" t="s">
        <v>25</v>
      </c>
      <c r="B74">
        <v>40</v>
      </c>
      <c r="C74">
        <v>4.0000000000000001E-3</v>
      </c>
      <c r="D74" t="s">
        <v>8</v>
      </c>
      <c r="E74">
        <v>19.09</v>
      </c>
      <c r="F74" t="s">
        <v>18</v>
      </c>
      <c r="G74">
        <v>19.53</v>
      </c>
    </row>
    <row r="75" spans="1:7" x14ac:dyDescent="0.25">
      <c r="A75" t="s">
        <v>25</v>
      </c>
      <c r="B75">
        <v>40</v>
      </c>
      <c r="C75">
        <v>4.0000000000000001E-3</v>
      </c>
      <c r="D75" t="s">
        <v>8</v>
      </c>
      <c r="E75">
        <v>17.649999999999999</v>
      </c>
      <c r="F75" t="s">
        <v>18</v>
      </c>
      <c r="G75">
        <v>17.649999999999999</v>
      </c>
    </row>
    <row r="76" spans="1:7" x14ac:dyDescent="0.25">
      <c r="A76" t="s">
        <v>25</v>
      </c>
      <c r="B76">
        <v>40</v>
      </c>
      <c r="C76">
        <v>5.0000000000000001E-3</v>
      </c>
      <c r="D76" t="s">
        <v>8</v>
      </c>
      <c r="E76">
        <v>20.63</v>
      </c>
      <c r="F76" t="s">
        <v>18</v>
      </c>
      <c r="G76">
        <v>21.11</v>
      </c>
    </row>
    <row r="77" spans="1:7" x14ac:dyDescent="0.25">
      <c r="A77" t="s">
        <v>25</v>
      </c>
      <c r="B77">
        <v>40</v>
      </c>
      <c r="C77">
        <v>4.0000000000000001E-3</v>
      </c>
      <c r="D77" t="s">
        <v>8</v>
      </c>
      <c r="E77">
        <v>20.88</v>
      </c>
      <c r="F77" t="s">
        <v>18</v>
      </c>
      <c r="G77">
        <v>21.11</v>
      </c>
    </row>
    <row r="78" spans="1:7" x14ac:dyDescent="0.25">
      <c r="A78" t="s">
        <v>25</v>
      </c>
      <c r="B78">
        <v>40</v>
      </c>
      <c r="C78">
        <v>5.0000000000000001E-3</v>
      </c>
      <c r="D78" t="s">
        <v>8</v>
      </c>
      <c r="E78">
        <v>20.239999999999998</v>
      </c>
      <c r="F78" t="s">
        <v>18</v>
      </c>
      <c r="G78">
        <v>20.78</v>
      </c>
    </row>
    <row r="79" spans="1:7" x14ac:dyDescent="0.25">
      <c r="A79" t="s">
        <v>25</v>
      </c>
      <c r="B79">
        <v>40</v>
      </c>
      <c r="C79">
        <v>3.0000000000000001E-3</v>
      </c>
      <c r="D79" t="s">
        <v>8</v>
      </c>
      <c r="E79">
        <v>20.56</v>
      </c>
      <c r="F79" t="s">
        <v>18</v>
      </c>
      <c r="G79">
        <v>20.88</v>
      </c>
    </row>
    <row r="80" spans="1:7" x14ac:dyDescent="0.25">
      <c r="A80" t="s">
        <v>25</v>
      </c>
      <c r="B80">
        <v>40</v>
      </c>
      <c r="C80">
        <v>5.0000000000000001E-3</v>
      </c>
      <c r="D80" t="s">
        <v>8</v>
      </c>
      <c r="E80">
        <v>20.63</v>
      </c>
      <c r="F80" t="s">
        <v>18</v>
      </c>
      <c r="G80">
        <v>21.19</v>
      </c>
    </row>
    <row r="81" spans="1:11" x14ac:dyDescent="0.25">
      <c r="A81" t="s">
        <v>25</v>
      </c>
      <c r="B81">
        <v>40</v>
      </c>
      <c r="C81">
        <v>3.0000000000000001E-3</v>
      </c>
      <c r="D81" t="s">
        <v>8</v>
      </c>
      <c r="E81">
        <v>20.71</v>
      </c>
      <c r="F81" t="s">
        <v>18</v>
      </c>
      <c r="G81">
        <v>20.99</v>
      </c>
    </row>
    <row r="82" spans="1:11" x14ac:dyDescent="0.25">
      <c r="A82" t="s">
        <v>25</v>
      </c>
      <c r="B82">
        <v>50</v>
      </c>
      <c r="C82">
        <v>0</v>
      </c>
      <c r="D82" t="s">
        <v>8</v>
      </c>
      <c r="E82">
        <v>39.71</v>
      </c>
      <c r="F82" t="s">
        <v>18</v>
      </c>
      <c r="G82">
        <v>40.33</v>
      </c>
      <c r="H82">
        <f>B82</f>
        <v>50</v>
      </c>
      <c r="I82">
        <f>COUNT(B82:B101)</f>
        <v>20</v>
      </c>
      <c r="J82">
        <f t="array" ref="J82">SUM(IF(ISNUMBER( SEARCH("model",F82:F101)), 0, 1))</f>
        <v>0</v>
      </c>
      <c r="K82">
        <f t="array" ref="K82">MEDIAN(IF(F82:F101="Model", G82:G101))</f>
        <v>42.870000000000005</v>
      </c>
    </row>
    <row r="83" spans="1:11" x14ac:dyDescent="0.25">
      <c r="A83" t="s">
        <v>25</v>
      </c>
      <c r="B83">
        <v>50</v>
      </c>
      <c r="C83">
        <v>1.6E-2</v>
      </c>
      <c r="D83" t="s">
        <v>8</v>
      </c>
      <c r="E83">
        <v>43.53</v>
      </c>
      <c r="F83" t="s">
        <v>18</v>
      </c>
      <c r="G83">
        <v>43.91</v>
      </c>
    </row>
    <row r="84" spans="1:11" x14ac:dyDescent="0.25">
      <c r="A84" t="s">
        <v>25</v>
      </c>
      <c r="B84">
        <v>50</v>
      </c>
      <c r="C84">
        <v>0</v>
      </c>
      <c r="D84" t="s">
        <v>8</v>
      </c>
      <c r="E84">
        <v>41.52</v>
      </c>
      <c r="F84" t="s">
        <v>18</v>
      </c>
      <c r="G84">
        <v>42.07</v>
      </c>
    </row>
    <row r="85" spans="1:11" x14ac:dyDescent="0.25">
      <c r="A85" t="s">
        <v>25</v>
      </c>
      <c r="B85">
        <v>50</v>
      </c>
      <c r="C85">
        <v>1.4999999999999999E-2</v>
      </c>
      <c r="D85" t="s">
        <v>8</v>
      </c>
      <c r="E85">
        <v>42.37</v>
      </c>
      <c r="F85" t="s">
        <v>18</v>
      </c>
      <c r="G85">
        <v>42.75</v>
      </c>
    </row>
    <row r="86" spans="1:11" x14ac:dyDescent="0.25">
      <c r="A86" t="s">
        <v>25</v>
      </c>
      <c r="B86">
        <v>50</v>
      </c>
      <c r="C86">
        <v>1.6E-2</v>
      </c>
      <c r="D86" t="s">
        <v>8</v>
      </c>
      <c r="E86">
        <v>42.2</v>
      </c>
      <c r="F86" t="s">
        <v>18</v>
      </c>
      <c r="G86">
        <v>42.73</v>
      </c>
    </row>
    <row r="87" spans="1:11" x14ac:dyDescent="0.25">
      <c r="A87" t="s">
        <v>25</v>
      </c>
      <c r="B87">
        <v>50</v>
      </c>
      <c r="C87">
        <v>3.0000000000000001E-3</v>
      </c>
      <c r="D87" t="s">
        <v>8</v>
      </c>
      <c r="E87">
        <v>43.66</v>
      </c>
      <c r="F87" t="s">
        <v>18</v>
      </c>
      <c r="G87">
        <v>43.86</v>
      </c>
    </row>
    <row r="88" spans="1:11" x14ac:dyDescent="0.25">
      <c r="A88" t="s">
        <v>25</v>
      </c>
      <c r="B88">
        <v>50</v>
      </c>
      <c r="C88">
        <v>1.6E-2</v>
      </c>
      <c r="D88" t="s">
        <v>8</v>
      </c>
      <c r="E88">
        <v>40.840000000000003</v>
      </c>
      <c r="F88" t="s">
        <v>18</v>
      </c>
      <c r="G88">
        <v>40.840000000000003</v>
      </c>
    </row>
    <row r="89" spans="1:11" x14ac:dyDescent="0.25">
      <c r="A89" t="s">
        <v>25</v>
      </c>
      <c r="B89">
        <v>50</v>
      </c>
      <c r="C89">
        <v>0</v>
      </c>
      <c r="D89" t="s">
        <v>8</v>
      </c>
      <c r="E89">
        <v>43.73</v>
      </c>
      <c r="F89" t="s">
        <v>18</v>
      </c>
      <c r="G89">
        <v>44.05</v>
      </c>
    </row>
    <row r="90" spans="1:11" x14ac:dyDescent="0.25">
      <c r="A90" t="s">
        <v>25</v>
      </c>
      <c r="B90">
        <v>50</v>
      </c>
      <c r="C90">
        <v>1.6E-2</v>
      </c>
      <c r="D90" t="s">
        <v>8</v>
      </c>
      <c r="E90">
        <v>38.36</v>
      </c>
      <c r="F90" t="s">
        <v>18</v>
      </c>
      <c r="G90">
        <v>38.93</v>
      </c>
    </row>
    <row r="91" spans="1:11" x14ac:dyDescent="0.25">
      <c r="A91" t="s">
        <v>25</v>
      </c>
      <c r="B91">
        <v>50</v>
      </c>
      <c r="C91">
        <v>1.6E-2</v>
      </c>
      <c r="D91" t="s">
        <v>8</v>
      </c>
      <c r="E91">
        <v>43.12</v>
      </c>
      <c r="F91" t="s">
        <v>18</v>
      </c>
      <c r="G91">
        <v>43.66</v>
      </c>
    </row>
    <row r="92" spans="1:11" x14ac:dyDescent="0.25">
      <c r="A92" t="s">
        <v>25</v>
      </c>
      <c r="B92">
        <v>50</v>
      </c>
      <c r="C92">
        <v>3.0000000000000001E-3</v>
      </c>
      <c r="D92" t="s">
        <v>8</v>
      </c>
      <c r="E92">
        <v>42.65</v>
      </c>
      <c r="F92" t="s">
        <v>18</v>
      </c>
      <c r="G92">
        <v>43.19</v>
      </c>
    </row>
    <row r="93" spans="1:11" x14ac:dyDescent="0.25">
      <c r="A93" t="s">
        <v>25</v>
      </c>
      <c r="B93">
        <v>50</v>
      </c>
      <c r="C93">
        <v>3.0000000000000001E-3</v>
      </c>
      <c r="D93" t="s">
        <v>8</v>
      </c>
      <c r="E93">
        <v>44.19</v>
      </c>
      <c r="F93" t="s">
        <v>18</v>
      </c>
      <c r="G93">
        <v>44.37</v>
      </c>
    </row>
    <row r="94" spans="1:11" x14ac:dyDescent="0.25">
      <c r="A94" t="s">
        <v>25</v>
      </c>
      <c r="B94">
        <v>50</v>
      </c>
      <c r="C94">
        <v>4.0000000000000001E-3</v>
      </c>
      <c r="D94" t="s">
        <v>8</v>
      </c>
      <c r="E94">
        <v>38.39</v>
      </c>
      <c r="F94" t="s">
        <v>18</v>
      </c>
      <c r="G94">
        <v>38.85</v>
      </c>
    </row>
    <row r="95" spans="1:11" x14ac:dyDescent="0.25">
      <c r="A95" t="s">
        <v>25</v>
      </c>
      <c r="B95">
        <v>50</v>
      </c>
      <c r="C95">
        <v>5.0000000000000001E-3</v>
      </c>
      <c r="D95" t="s">
        <v>8</v>
      </c>
      <c r="E95">
        <v>40.31</v>
      </c>
      <c r="F95" t="s">
        <v>18</v>
      </c>
      <c r="G95">
        <v>40.799999999999997</v>
      </c>
    </row>
    <row r="96" spans="1:11" x14ac:dyDescent="0.25">
      <c r="A96" t="s">
        <v>25</v>
      </c>
      <c r="B96">
        <v>50</v>
      </c>
      <c r="C96">
        <v>4.0000000000000001E-3</v>
      </c>
      <c r="D96" t="s">
        <v>8</v>
      </c>
      <c r="E96">
        <v>42.77</v>
      </c>
      <c r="F96" t="s">
        <v>18</v>
      </c>
      <c r="G96">
        <v>42.99</v>
      </c>
    </row>
    <row r="97" spans="1:11" x14ac:dyDescent="0.25">
      <c r="A97" t="s">
        <v>25</v>
      </c>
      <c r="B97">
        <v>50</v>
      </c>
      <c r="C97">
        <v>8.9999999999999993E-3</v>
      </c>
      <c r="D97" t="s">
        <v>8</v>
      </c>
      <c r="E97">
        <v>41.26</v>
      </c>
      <c r="F97" t="s">
        <v>18</v>
      </c>
      <c r="G97">
        <v>41.69</v>
      </c>
    </row>
    <row r="98" spans="1:11" x14ac:dyDescent="0.25">
      <c r="A98" t="s">
        <v>25</v>
      </c>
      <c r="B98">
        <v>50</v>
      </c>
      <c r="C98">
        <v>5.0000000000000001E-3</v>
      </c>
      <c r="D98" t="s">
        <v>8</v>
      </c>
      <c r="E98">
        <v>43.69</v>
      </c>
      <c r="F98" t="s">
        <v>18</v>
      </c>
      <c r="G98">
        <v>43.89</v>
      </c>
    </row>
    <row r="99" spans="1:11" x14ac:dyDescent="0.25">
      <c r="A99" t="s">
        <v>25</v>
      </c>
      <c r="B99">
        <v>50</v>
      </c>
      <c r="C99">
        <v>4.0000000000000001E-3</v>
      </c>
      <c r="D99" t="s">
        <v>8</v>
      </c>
      <c r="E99">
        <v>43.19</v>
      </c>
      <c r="F99" t="s">
        <v>18</v>
      </c>
      <c r="G99">
        <v>43.46</v>
      </c>
    </row>
    <row r="100" spans="1:11" x14ac:dyDescent="0.25">
      <c r="A100" t="s">
        <v>25</v>
      </c>
      <c r="B100">
        <v>50</v>
      </c>
      <c r="C100">
        <v>3.0000000000000001E-3</v>
      </c>
      <c r="D100" t="s">
        <v>8</v>
      </c>
      <c r="E100">
        <v>37.1</v>
      </c>
      <c r="F100" t="s">
        <v>18</v>
      </c>
      <c r="G100">
        <v>37.74</v>
      </c>
    </row>
    <row r="101" spans="1:11" x14ac:dyDescent="0.25">
      <c r="A101" t="s">
        <v>25</v>
      </c>
      <c r="B101">
        <v>50</v>
      </c>
      <c r="C101">
        <v>4.0000000000000001E-3</v>
      </c>
      <c r="D101" t="s">
        <v>8</v>
      </c>
      <c r="E101">
        <v>44.33</v>
      </c>
      <c r="F101" t="s">
        <v>18</v>
      </c>
      <c r="G101">
        <v>44.33</v>
      </c>
    </row>
    <row r="102" spans="1:11" x14ac:dyDescent="0.25">
      <c r="A102" t="s">
        <v>25</v>
      </c>
      <c r="B102">
        <v>60</v>
      </c>
      <c r="C102">
        <v>5.8000000000000003E-2</v>
      </c>
      <c r="D102" t="s">
        <v>8</v>
      </c>
      <c r="E102">
        <v>75.83</v>
      </c>
      <c r="F102" t="s">
        <v>18</v>
      </c>
      <c r="G102">
        <v>76.16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0</v>
      </c>
      <c r="K102">
        <f t="array" ref="K102">MEDIAN(IF(F102:F121="Model", G102:G121))</f>
        <v>76.919999999999987</v>
      </c>
    </row>
    <row r="103" spans="1:11" x14ac:dyDescent="0.25">
      <c r="A103" t="s">
        <v>25</v>
      </c>
      <c r="B103">
        <v>60</v>
      </c>
      <c r="C103">
        <v>1.4E-2</v>
      </c>
      <c r="D103" t="s">
        <v>8</v>
      </c>
      <c r="E103">
        <v>86.36</v>
      </c>
      <c r="F103" t="s">
        <v>18</v>
      </c>
      <c r="G103">
        <v>86.54</v>
      </c>
    </row>
    <row r="104" spans="1:11" x14ac:dyDescent="0.25">
      <c r="A104" t="s">
        <v>25</v>
      </c>
      <c r="B104">
        <v>60</v>
      </c>
      <c r="C104">
        <v>1.4999999999999999E-2</v>
      </c>
      <c r="D104" t="s">
        <v>8</v>
      </c>
      <c r="E104">
        <v>72.56</v>
      </c>
      <c r="F104" t="s">
        <v>18</v>
      </c>
      <c r="G104">
        <v>73.09</v>
      </c>
    </row>
    <row r="105" spans="1:11" x14ac:dyDescent="0.25">
      <c r="A105" t="s">
        <v>25</v>
      </c>
      <c r="B105">
        <v>60</v>
      </c>
      <c r="C105">
        <v>6.0000000000000001E-3</v>
      </c>
      <c r="D105" t="s">
        <v>8</v>
      </c>
      <c r="E105">
        <v>75.72</v>
      </c>
      <c r="F105" t="s">
        <v>18</v>
      </c>
      <c r="G105">
        <v>76.099999999999994</v>
      </c>
    </row>
    <row r="106" spans="1:11" x14ac:dyDescent="0.25">
      <c r="A106" t="s">
        <v>25</v>
      </c>
      <c r="B106">
        <v>60</v>
      </c>
      <c r="C106">
        <v>8.0000000000000002E-3</v>
      </c>
      <c r="D106" t="s">
        <v>8</v>
      </c>
      <c r="E106">
        <v>81.760000000000005</v>
      </c>
      <c r="F106" t="s">
        <v>18</v>
      </c>
      <c r="G106">
        <v>82.3</v>
      </c>
    </row>
    <row r="107" spans="1:11" x14ac:dyDescent="0.25">
      <c r="A107" t="s">
        <v>25</v>
      </c>
      <c r="B107">
        <v>60</v>
      </c>
      <c r="C107">
        <v>6.0000000000000001E-3</v>
      </c>
      <c r="D107" t="s">
        <v>8</v>
      </c>
      <c r="E107">
        <v>77.28</v>
      </c>
      <c r="F107" t="s">
        <v>18</v>
      </c>
      <c r="G107">
        <v>77.599999999999994</v>
      </c>
    </row>
    <row r="108" spans="1:11" x14ac:dyDescent="0.25">
      <c r="A108" t="s">
        <v>25</v>
      </c>
      <c r="B108">
        <v>60</v>
      </c>
      <c r="C108">
        <v>7.0000000000000001E-3</v>
      </c>
      <c r="D108" t="s">
        <v>8</v>
      </c>
      <c r="E108">
        <v>84.3</v>
      </c>
      <c r="F108" t="s">
        <v>18</v>
      </c>
      <c r="G108">
        <v>84.76</v>
      </c>
    </row>
    <row r="109" spans="1:11" x14ac:dyDescent="0.25">
      <c r="A109" t="s">
        <v>25</v>
      </c>
      <c r="B109">
        <v>60</v>
      </c>
      <c r="C109">
        <v>4.0000000000000001E-3</v>
      </c>
      <c r="D109" t="s">
        <v>8</v>
      </c>
      <c r="E109">
        <v>84.34</v>
      </c>
      <c r="F109" t="s">
        <v>18</v>
      </c>
      <c r="G109">
        <v>84.83</v>
      </c>
    </row>
    <row r="110" spans="1:11" x14ac:dyDescent="0.25">
      <c r="A110" t="s">
        <v>25</v>
      </c>
      <c r="B110">
        <v>60</v>
      </c>
      <c r="C110">
        <v>1.9E-2</v>
      </c>
      <c r="D110" t="s">
        <v>8</v>
      </c>
      <c r="E110">
        <v>85.17</v>
      </c>
      <c r="F110" t="s">
        <v>18</v>
      </c>
      <c r="G110">
        <v>85.5</v>
      </c>
    </row>
    <row r="111" spans="1:11" x14ac:dyDescent="0.25">
      <c r="A111" t="s">
        <v>25</v>
      </c>
      <c r="B111">
        <v>60</v>
      </c>
      <c r="C111">
        <v>6.0000000000000001E-3</v>
      </c>
      <c r="D111" t="s">
        <v>8</v>
      </c>
      <c r="E111">
        <v>86.02</v>
      </c>
      <c r="F111" t="s">
        <v>18</v>
      </c>
      <c r="G111">
        <v>86.42</v>
      </c>
    </row>
    <row r="112" spans="1:11" x14ac:dyDescent="0.25">
      <c r="A112" t="s">
        <v>25</v>
      </c>
      <c r="B112">
        <v>60</v>
      </c>
      <c r="C112">
        <v>4.0000000000000001E-3</v>
      </c>
      <c r="D112" t="s">
        <v>8</v>
      </c>
      <c r="E112">
        <v>72.58</v>
      </c>
      <c r="F112" t="s">
        <v>18</v>
      </c>
      <c r="G112">
        <v>73.12</v>
      </c>
    </row>
    <row r="113" spans="1:11" x14ac:dyDescent="0.25">
      <c r="A113" t="s">
        <v>25</v>
      </c>
      <c r="B113">
        <v>60</v>
      </c>
      <c r="C113">
        <v>1.7000000000000001E-2</v>
      </c>
      <c r="D113" t="s">
        <v>8</v>
      </c>
      <c r="E113">
        <v>85.54</v>
      </c>
      <c r="F113" t="s">
        <v>18</v>
      </c>
      <c r="G113">
        <v>85.86</v>
      </c>
    </row>
    <row r="114" spans="1:11" x14ac:dyDescent="0.25">
      <c r="A114" t="s">
        <v>25</v>
      </c>
      <c r="B114">
        <v>60</v>
      </c>
      <c r="C114">
        <v>5.0000000000000001E-3</v>
      </c>
      <c r="D114" t="s">
        <v>8</v>
      </c>
      <c r="E114">
        <v>79.84</v>
      </c>
      <c r="F114" t="s">
        <v>18</v>
      </c>
      <c r="G114">
        <v>80.209999999999994</v>
      </c>
    </row>
    <row r="115" spans="1:11" x14ac:dyDescent="0.25">
      <c r="A115" t="s">
        <v>25</v>
      </c>
      <c r="B115">
        <v>60</v>
      </c>
      <c r="C115">
        <v>4.0000000000000001E-3</v>
      </c>
      <c r="D115" t="s">
        <v>8</v>
      </c>
      <c r="E115">
        <v>80.849999999999994</v>
      </c>
      <c r="F115" t="s">
        <v>18</v>
      </c>
      <c r="G115">
        <v>81.17</v>
      </c>
    </row>
    <row r="116" spans="1:11" x14ac:dyDescent="0.25">
      <c r="A116" t="s">
        <v>25</v>
      </c>
      <c r="B116">
        <v>60</v>
      </c>
      <c r="C116">
        <v>4.0000000000000001E-3</v>
      </c>
      <c r="D116" t="s">
        <v>8</v>
      </c>
      <c r="E116">
        <v>57.02</v>
      </c>
      <c r="F116" t="s">
        <v>18</v>
      </c>
      <c r="G116">
        <v>57.55</v>
      </c>
    </row>
    <row r="117" spans="1:11" x14ac:dyDescent="0.25">
      <c r="A117" t="s">
        <v>25</v>
      </c>
      <c r="B117">
        <v>60</v>
      </c>
      <c r="C117">
        <v>6.0000000000000001E-3</v>
      </c>
      <c r="D117" t="s">
        <v>8</v>
      </c>
      <c r="E117">
        <v>74.599999999999994</v>
      </c>
      <c r="F117" t="s">
        <v>18</v>
      </c>
      <c r="G117">
        <v>75.02</v>
      </c>
    </row>
    <row r="118" spans="1:11" x14ac:dyDescent="0.25">
      <c r="A118" t="s">
        <v>25</v>
      </c>
      <c r="B118">
        <v>60</v>
      </c>
      <c r="C118">
        <v>4.0000000000000001E-3</v>
      </c>
      <c r="D118" t="s">
        <v>8</v>
      </c>
      <c r="E118">
        <v>73.010000000000005</v>
      </c>
      <c r="F118" t="s">
        <v>18</v>
      </c>
      <c r="G118">
        <v>73.55</v>
      </c>
    </row>
    <row r="119" spans="1:11" x14ac:dyDescent="0.25">
      <c r="A119" t="s">
        <v>25</v>
      </c>
      <c r="B119">
        <v>60</v>
      </c>
      <c r="C119">
        <v>4.0000000000000001E-3</v>
      </c>
      <c r="D119" t="s">
        <v>8</v>
      </c>
      <c r="E119">
        <v>74.45</v>
      </c>
      <c r="F119" t="s">
        <v>18</v>
      </c>
      <c r="G119">
        <v>74.989999999999995</v>
      </c>
    </row>
    <row r="120" spans="1:11" x14ac:dyDescent="0.25">
      <c r="A120" t="s">
        <v>25</v>
      </c>
      <c r="B120">
        <v>60</v>
      </c>
      <c r="C120">
        <v>6.0000000000000001E-3</v>
      </c>
      <c r="D120" t="s">
        <v>8</v>
      </c>
      <c r="E120">
        <v>73.98</v>
      </c>
      <c r="F120" t="s">
        <v>18</v>
      </c>
      <c r="G120">
        <v>74.16</v>
      </c>
    </row>
    <row r="121" spans="1:11" x14ac:dyDescent="0.25">
      <c r="A121" t="s">
        <v>25</v>
      </c>
      <c r="B121">
        <v>60</v>
      </c>
      <c r="C121">
        <v>3.0000000000000001E-3</v>
      </c>
      <c r="D121" t="s">
        <v>8</v>
      </c>
      <c r="E121">
        <v>76.010000000000005</v>
      </c>
      <c r="F121" t="s">
        <v>18</v>
      </c>
      <c r="G121">
        <v>76.239999999999995</v>
      </c>
    </row>
    <row r="122" spans="1:11" x14ac:dyDescent="0.25">
      <c r="A122" t="s">
        <v>25</v>
      </c>
      <c r="B122">
        <v>70</v>
      </c>
      <c r="C122">
        <v>7.0000000000000007E-2</v>
      </c>
      <c r="D122" t="s">
        <v>8</v>
      </c>
      <c r="E122">
        <v>100.24</v>
      </c>
      <c r="F122" t="s">
        <v>18</v>
      </c>
      <c r="G122">
        <v>100.65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MEDIAN(IF(F122:F141="Model", G122:G141))</f>
        <v>127.405</v>
      </c>
    </row>
    <row r="123" spans="1:11" x14ac:dyDescent="0.25">
      <c r="A123" t="s">
        <v>25</v>
      </c>
      <c r="B123">
        <v>70</v>
      </c>
      <c r="C123">
        <v>1.9E-2</v>
      </c>
      <c r="D123" t="s">
        <v>8</v>
      </c>
      <c r="E123">
        <v>167.85</v>
      </c>
      <c r="F123" t="s">
        <v>18</v>
      </c>
      <c r="G123">
        <v>168.01</v>
      </c>
    </row>
    <row r="124" spans="1:11" x14ac:dyDescent="0.25">
      <c r="A124" t="s">
        <v>25</v>
      </c>
      <c r="B124">
        <v>70</v>
      </c>
      <c r="C124">
        <v>1.2E-2</v>
      </c>
      <c r="D124" t="s">
        <v>8</v>
      </c>
      <c r="E124">
        <v>94.44</v>
      </c>
      <c r="F124" t="s">
        <v>18</v>
      </c>
      <c r="G124">
        <v>94.69</v>
      </c>
    </row>
    <row r="125" spans="1:11" x14ac:dyDescent="0.25">
      <c r="A125" t="s">
        <v>25</v>
      </c>
      <c r="B125">
        <v>70</v>
      </c>
      <c r="C125">
        <v>2.3E-2</v>
      </c>
      <c r="D125" t="s">
        <v>8</v>
      </c>
      <c r="E125">
        <v>135.47</v>
      </c>
      <c r="F125" t="s">
        <v>18</v>
      </c>
      <c r="G125">
        <v>135.69</v>
      </c>
    </row>
    <row r="126" spans="1:11" x14ac:dyDescent="0.25">
      <c r="A126" t="s">
        <v>25</v>
      </c>
      <c r="B126">
        <v>70</v>
      </c>
      <c r="C126">
        <v>0.01</v>
      </c>
      <c r="D126" t="s">
        <v>8</v>
      </c>
      <c r="E126">
        <v>127.86</v>
      </c>
      <c r="F126" t="s">
        <v>18</v>
      </c>
      <c r="G126">
        <v>128.13</v>
      </c>
    </row>
    <row r="127" spans="1:11" x14ac:dyDescent="0.25">
      <c r="A127" t="s">
        <v>25</v>
      </c>
      <c r="B127">
        <v>70</v>
      </c>
      <c r="C127">
        <v>8.0000000000000002E-3</v>
      </c>
      <c r="D127" t="s">
        <v>8</v>
      </c>
      <c r="E127">
        <v>121.93</v>
      </c>
      <c r="F127" t="s">
        <v>18</v>
      </c>
      <c r="G127">
        <v>122.37</v>
      </c>
    </row>
    <row r="128" spans="1:11" x14ac:dyDescent="0.25">
      <c r="A128" t="s">
        <v>25</v>
      </c>
      <c r="B128">
        <v>70</v>
      </c>
      <c r="C128">
        <v>8.9999999999999993E-3</v>
      </c>
      <c r="D128" t="s">
        <v>8</v>
      </c>
      <c r="E128">
        <v>135.13999999999999</v>
      </c>
      <c r="F128" t="s">
        <v>18</v>
      </c>
      <c r="G128">
        <v>135.29</v>
      </c>
    </row>
    <row r="129" spans="1:11" x14ac:dyDescent="0.25">
      <c r="A129" t="s">
        <v>25</v>
      </c>
      <c r="B129">
        <v>70</v>
      </c>
      <c r="C129">
        <v>0</v>
      </c>
      <c r="D129" t="s">
        <v>8</v>
      </c>
      <c r="E129">
        <v>126.48</v>
      </c>
      <c r="F129" t="s">
        <v>18</v>
      </c>
      <c r="G129">
        <v>126.68</v>
      </c>
    </row>
    <row r="130" spans="1:11" x14ac:dyDescent="0.25">
      <c r="A130" t="s">
        <v>25</v>
      </c>
      <c r="B130">
        <v>70</v>
      </c>
      <c r="C130">
        <v>1.4E-2</v>
      </c>
      <c r="D130" t="s">
        <v>8</v>
      </c>
      <c r="E130">
        <v>124.97</v>
      </c>
      <c r="F130" t="s">
        <v>18</v>
      </c>
      <c r="G130">
        <v>125.21</v>
      </c>
    </row>
    <row r="131" spans="1:11" x14ac:dyDescent="0.25">
      <c r="A131" t="s">
        <v>25</v>
      </c>
      <c r="B131">
        <v>70</v>
      </c>
      <c r="C131">
        <v>1.4999999999999999E-2</v>
      </c>
      <c r="D131" t="s">
        <v>8</v>
      </c>
      <c r="E131">
        <v>124.7</v>
      </c>
      <c r="F131" t="s">
        <v>18</v>
      </c>
      <c r="G131">
        <v>125.05</v>
      </c>
    </row>
    <row r="132" spans="1:11" x14ac:dyDescent="0.25">
      <c r="A132" t="s">
        <v>25</v>
      </c>
      <c r="B132">
        <v>70</v>
      </c>
      <c r="C132">
        <v>3.0000000000000001E-3</v>
      </c>
      <c r="D132" t="s">
        <v>8</v>
      </c>
      <c r="E132">
        <v>109.54</v>
      </c>
      <c r="F132" t="s">
        <v>18</v>
      </c>
      <c r="G132">
        <v>109.79</v>
      </c>
    </row>
    <row r="133" spans="1:11" x14ac:dyDescent="0.25">
      <c r="A133" t="s">
        <v>25</v>
      </c>
      <c r="B133">
        <v>70</v>
      </c>
      <c r="C133">
        <v>4.0000000000000001E-3</v>
      </c>
      <c r="D133" t="s">
        <v>8</v>
      </c>
      <c r="E133">
        <v>128.58000000000001</v>
      </c>
      <c r="F133" t="s">
        <v>18</v>
      </c>
      <c r="G133">
        <v>128.85</v>
      </c>
    </row>
    <row r="134" spans="1:11" x14ac:dyDescent="0.25">
      <c r="A134" t="s">
        <v>25</v>
      </c>
      <c r="B134">
        <v>70</v>
      </c>
      <c r="C134">
        <v>8.0000000000000002E-3</v>
      </c>
      <c r="D134" t="s">
        <v>8</v>
      </c>
      <c r="E134">
        <v>128.43</v>
      </c>
      <c r="F134" t="s">
        <v>18</v>
      </c>
      <c r="G134">
        <v>128.61000000000001</v>
      </c>
    </row>
    <row r="135" spans="1:11" x14ac:dyDescent="0.25">
      <c r="A135" t="s">
        <v>25</v>
      </c>
      <c r="B135">
        <v>70</v>
      </c>
      <c r="C135">
        <v>3.0000000000000001E-3</v>
      </c>
      <c r="D135" t="s">
        <v>8</v>
      </c>
      <c r="E135">
        <v>92.46</v>
      </c>
      <c r="F135" t="s">
        <v>18</v>
      </c>
      <c r="G135">
        <v>92.91</v>
      </c>
    </row>
    <row r="136" spans="1:11" x14ac:dyDescent="0.25">
      <c r="A136" t="s">
        <v>25</v>
      </c>
      <c r="B136">
        <v>70</v>
      </c>
      <c r="C136">
        <v>5.0000000000000001E-3</v>
      </c>
      <c r="D136" t="s">
        <v>8</v>
      </c>
      <c r="E136">
        <v>105.81</v>
      </c>
      <c r="F136" t="s">
        <v>18</v>
      </c>
      <c r="G136">
        <v>105.98</v>
      </c>
    </row>
    <row r="137" spans="1:11" x14ac:dyDescent="0.25">
      <c r="A137" t="s">
        <v>25</v>
      </c>
      <c r="B137">
        <v>70</v>
      </c>
      <c r="C137">
        <v>4.0000000000000001E-3</v>
      </c>
      <c r="D137" t="s">
        <v>8</v>
      </c>
      <c r="E137">
        <v>145.97</v>
      </c>
      <c r="F137" t="s">
        <v>18</v>
      </c>
      <c r="G137">
        <v>146.28</v>
      </c>
    </row>
    <row r="138" spans="1:11" x14ac:dyDescent="0.25">
      <c r="A138" t="s">
        <v>25</v>
      </c>
      <c r="B138">
        <v>70</v>
      </c>
      <c r="C138">
        <v>4.0000000000000001E-3</v>
      </c>
      <c r="D138" t="s">
        <v>8</v>
      </c>
      <c r="E138">
        <v>122.87</v>
      </c>
      <c r="F138" t="s">
        <v>18</v>
      </c>
      <c r="G138">
        <v>123.2</v>
      </c>
    </row>
    <row r="139" spans="1:11" x14ac:dyDescent="0.25">
      <c r="A139" t="s">
        <v>25</v>
      </c>
      <c r="B139">
        <v>70</v>
      </c>
      <c r="C139">
        <v>5.0000000000000001E-3</v>
      </c>
      <c r="D139" t="s">
        <v>8</v>
      </c>
      <c r="E139">
        <v>130.9</v>
      </c>
      <c r="F139" t="s">
        <v>18</v>
      </c>
      <c r="G139">
        <v>131.03</v>
      </c>
    </row>
    <row r="140" spans="1:11" x14ac:dyDescent="0.25">
      <c r="A140" t="s">
        <v>25</v>
      </c>
      <c r="B140">
        <v>70</v>
      </c>
      <c r="C140">
        <v>4.0000000000000001E-3</v>
      </c>
      <c r="D140" t="s">
        <v>8</v>
      </c>
      <c r="E140">
        <v>132.34</v>
      </c>
      <c r="F140" t="s">
        <v>18</v>
      </c>
      <c r="G140">
        <v>132.47</v>
      </c>
    </row>
    <row r="141" spans="1:11" x14ac:dyDescent="0.25">
      <c r="A141" t="s">
        <v>25</v>
      </c>
      <c r="B141">
        <v>70</v>
      </c>
      <c r="C141">
        <v>7.0000000000000001E-3</v>
      </c>
      <c r="D141" t="s">
        <v>8</v>
      </c>
      <c r="E141">
        <v>134.76</v>
      </c>
      <c r="F141" t="s">
        <v>18</v>
      </c>
      <c r="G141">
        <v>134.97</v>
      </c>
    </row>
    <row r="142" spans="1:11" x14ac:dyDescent="0.25">
      <c r="A142" t="s">
        <v>25</v>
      </c>
      <c r="B142">
        <v>80</v>
      </c>
      <c r="C142">
        <v>4.0000000000000001E-3</v>
      </c>
      <c r="D142" t="s">
        <v>8</v>
      </c>
      <c r="E142">
        <v>180.97</v>
      </c>
      <c r="F142" t="s">
        <v>18</v>
      </c>
      <c r="G142">
        <v>181.19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0</v>
      </c>
      <c r="K142">
        <f t="array" ref="K142">MEDIAN(IF(F142:F161="Model", G142:G161))</f>
        <v>151.11000000000001</v>
      </c>
    </row>
    <row r="143" spans="1:11" x14ac:dyDescent="0.25">
      <c r="A143" t="s">
        <v>25</v>
      </c>
      <c r="B143">
        <v>80</v>
      </c>
      <c r="C143">
        <v>8.9999999999999993E-3</v>
      </c>
      <c r="D143" t="s">
        <v>8</v>
      </c>
      <c r="E143">
        <v>143.83000000000001</v>
      </c>
      <c r="F143" t="s">
        <v>18</v>
      </c>
      <c r="G143">
        <v>144.11000000000001</v>
      </c>
    </row>
    <row r="144" spans="1:11" x14ac:dyDescent="0.25">
      <c r="A144" t="s">
        <v>25</v>
      </c>
      <c r="B144">
        <v>80</v>
      </c>
      <c r="C144">
        <v>6.0000000000000001E-3</v>
      </c>
      <c r="D144" t="s">
        <v>8</v>
      </c>
      <c r="E144">
        <v>144.53</v>
      </c>
      <c r="F144" t="s">
        <v>18</v>
      </c>
      <c r="G144">
        <v>144.81</v>
      </c>
    </row>
    <row r="145" spans="1:7" x14ac:dyDescent="0.25">
      <c r="A145" t="s">
        <v>25</v>
      </c>
      <c r="B145">
        <v>80</v>
      </c>
      <c r="C145">
        <v>5.0000000000000001E-3</v>
      </c>
      <c r="D145" t="s">
        <v>8</v>
      </c>
      <c r="E145">
        <v>92.85</v>
      </c>
      <c r="F145" t="s">
        <v>18</v>
      </c>
      <c r="G145">
        <v>93.39</v>
      </c>
    </row>
    <row r="146" spans="1:7" x14ac:dyDescent="0.25">
      <c r="A146" t="s">
        <v>25</v>
      </c>
      <c r="B146">
        <v>80</v>
      </c>
      <c r="C146">
        <v>1.4999999999999999E-2</v>
      </c>
      <c r="D146" t="s">
        <v>8</v>
      </c>
      <c r="E146">
        <v>178.32</v>
      </c>
      <c r="F146" t="s">
        <v>18</v>
      </c>
      <c r="G146">
        <v>178.44</v>
      </c>
    </row>
    <row r="147" spans="1:7" x14ac:dyDescent="0.25">
      <c r="A147" t="s">
        <v>25</v>
      </c>
      <c r="B147">
        <v>80</v>
      </c>
      <c r="C147">
        <v>0</v>
      </c>
      <c r="D147" t="s">
        <v>8</v>
      </c>
      <c r="E147">
        <v>185.33</v>
      </c>
      <c r="F147" t="s">
        <v>18</v>
      </c>
      <c r="G147">
        <v>185.52</v>
      </c>
    </row>
    <row r="148" spans="1:7" x14ac:dyDescent="0.25">
      <c r="A148" t="s">
        <v>25</v>
      </c>
      <c r="B148">
        <v>80</v>
      </c>
      <c r="C148">
        <v>5.0000000000000001E-3</v>
      </c>
      <c r="D148" t="s">
        <v>8</v>
      </c>
      <c r="E148">
        <v>106.13</v>
      </c>
      <c r="F148" t="s">
        <v>18</v>
      </c>
      <c r="G148">
        <v>106.73</v>
      </c>
    </row>
    <row r="149" spans="1:7" x14ac:dyDescent="0.25">
      <c r="A149" t="s">
        <v>25</v>
      </c>
      <c r="B149">
        <v>80</v>
      </c>
      <c r="C149">
        <v>1E-3</v>
      </c>
      <c r="D149" t="s">
        <v>8</v>
      </c>
      <c r="E149">
        <v>181.93</v>
      </c>
      <c r="F149" t="s">
        <v>18</v>
      </c>
      <c r="G149">
        <v>182.12</v>
      </c>
    </row>
    <row r="150" spans="1:7" x14ac:dyDescent="0.25">
      <c r="A150" t="s">
        <v>25</v>
      </c>
      <c r="B150">
        <v>80</v>
      </c>
      <c r="C150">
        <v>0</v>
      </c>
      <c r="D150" t="s">
        <v>8</v>
      </c>
      <c r="E150">
        <v>177.43</v>
      </c>
      <c r="F150" t="s">
        <v>18</v>
      </c>
      <c r="G150">
        <v>177.71</v>
      </c>
    </row>
    <row r="151" spans="1:7" x14ac:dyDescent="0.25">
      <c r="A151" t="s">
        <v>25</v>
      </c>
      <c r="B151">
        <v>80</v>
      </c>
      <c r="C151">
        <v>4.0000000000000001E-3</v>
      </c>
      <c r="D151" t="s">
        <v>8</v>
      </c>
      <c r="E151">
        <v>184.62</v>
      </c>
      <c r="F151" t="s">
        <v>18</v>
      </c>
      <c r="G151">
        <v>184.82</v>
      </c>
    </row>
    <row r="152" spans="1:7" x14ac:dyDescent="0.25">
      <c r="A152" t="s">
        <v>25</v>
      </c>
      <c r="B152">
        <v>80</v>
      </c>
      <c r="C152">
        <v>6.0000000000000001E-3</v>
      </c>
      <c r="D152" t="s">
        <v>8</v>
      </c>
      <c r="E152">
        <v>156.54</v>
      </c>
      <c r="F152" t="s">
        <v>18</v>
      </c>
      <c r="G152">
        <v>156.88</v>
      </c>
    </row>
    <row r="153" spans="1:7" x14ac:dyDescent="0.25">
      <c r="A153" t="s">
        <v>25</v>
      </c>
      <c r="B153">
        <v>80</v>
      </c>
      <c r="C153">
        <v>6.0000000000000001E-3</v>
      </c>
      <c r="D153" t="s">
        <v>8</v>
      </c>
      <c r="E153">
        <v>99.59</v>
      </c>
      <c r="F153" t="s">
        <v>18</v>
      </c>
      <c r="G153">
        <v>99.92</v>
      </c>
    </row>
    <row r="154" spans="1:7" x14ac:dyDescent="0.25">
      <c r="A154" t="s">
        <v>25</v>
      </c>
      <c r="B154">
        <v>80</v>
      </c>
      <c r="C154">
        <v>5.0000000000000001E-3</v>
      </c>
      <c r="D154" t="s">
        <v>8</v>
      </c>
      <c r="E154">
        <v>180.43</v>
      </c>
      <c r="F154" t="s">
        <v>18</v>
      </c>
      <c r="G154">
        <v>180.63</v>
      </c>
    </row>
    <row r="155" spans="1:7" x14ac:dyDescent="0.25">
      <c r="A155" t="s">
        <v>25</v>
      </c>
      <c r="B155">
        <v>80</v>
      </c>
      <c r="C155">
        <v>7.0000000000000001E-3</v>
      </c>
      <c r="D155" t="s">
        <v>8</v>
      </c>
      <c r="E155">
        <v>156.07</v>
      </c>
      <c r="F155" t="s">
        <v>18</v>
      </c>
      <c r="G155">
        <v>156.41999999999999</v>
      </c>
    </row>
    <row r="156" spans="1:7" x14ac:dyDescent="0.25">
      <c r="A156" t="s">
        <v>25</v>
      </c>
      <c r="B156">
        <v>80</v>
      </c>
      <c r="C156">
        <v>8.0000000000000002E-3</v>
      </c>
      <c r="D156" t="s">
        <v>8</v>
      </c>
      <c r="E156">
        <v>142.74</v>
      </c>
      <c r="F156" t="s">
        <v>18</v>
      </c>
      <c r="G156">
        <v>142.88</v>
      </c>
    </row>
    <row r="157" spans="1:7" x14ac:dyDescent="0.25">
      <c r="A157" t="s">
        <v>25</v>
      </c>
      <c r="B157">
        <v>80</v>
      </c>
      <c r="C157">
        <v>6.0000000000000001E-3</v>
      </c>
      <c r="D157" t="s">
        <v>8</v>
      </c>
      <c r="E157">
        <v>145.44999999999999</v>
      </c>
      <c r="F157" t="s">
        <v>18</v>
      </c>
      <c r="G157">
        <v>145.80000000000001</v>
      </c>
    </row>
    <row r="158" spans="1:7" x14ac:dyDescent="0.25">
      <c r="A158" t="s">
        <v>25</v>
      </c>
      <c r="B158">
        <v>80</v>
      </c>
      <c r="C158">
        <v>7.0000000000000001E-3</v>
      </c>
      <c r="D158" t="s">
        <v>8</v>
      </c>
      <c r="E158">
        <v>144.28</v>
      </c>
      <c r="F158" t="s">
        <v>18</v>
      </c>
      <c r="G158">
        <v>144.6</v>
      </c>
    </row>
    <row r="159" spans="1:7" x14ac:dyDescent="0.25">
      <c r="A159" t="s">
        <v>25</v>
      </c>
      <c r="B159">
        <v>80</v>
      </c>
      <c r="C159">
        <v>5.0000000000000001E-3</v>
      </c>
      <c r="D159" t="s">
        <v>8</v>
      </c>
      <c r="E159">
        <v>124.93</v>
      </c>
      <c r="F159" t="s">
        <v>18</v>
      </c>
      <c r="G159">
        <v>125.2</v>
      </c>
    </row>
    <row r="160" spans="1:7" x14ac:dyDescent="0.25">
      <c r="A160" t="s">
        <v>25</v>
      </c>
      <c r="B160">
        <v>80</v>
      </c>
      <c r="C160">
        <v>5.0000000000000001E-3</v>
      </c>
      <c r="D160" t="s">
        <v>8</v>
      </c>
      <c r="E160">
        <v>143.37</v>
      </c>
      <c r="F160" t="s">
        <v>18</v>
      </c>
      <c r="G160">
        <v>143.81</v>
      </c>
    </row>
    <row r="161" spans="1:11" x14ac:dyDescent="0.25">
      <c r="A161" t="s">
        <v>25</v>
      </c>
      <c r="B161">
        <v>80</v>
      </c>
      <c r="C161">
        <v>5.0000000000000001E-3</v>
      </c>
      <c r="D161" t="s">
        <v>8</v>
      </c>
      <c r="E161">
        <v>187.13</v>
      </c>
      <c r="F161" t="s">
        <v>18</v>
      </c>
      <c r="G161">
        <v>187.3</v>
      </c>
    </row>
    <row r="162" spans="1:11" x14ac:dyDescent="0.25">
      <c r="A162" t="s">
        <v>25</v>
      </c>
      <c r="B162">
        <v>90</v>
      </c>
      <c r="C162">
        <v>0</v>
      </c>
      <c r="D162" t="s">
        <v>8</v>
      </c>
      <c r="E162">
        <v>173.75</v>
      </c>
      <c r="F162" t="s">
        <v>18</v>
      </c>
      <c r="G162">
        <v>174.08</v>
      </c>
      <c r="H162">
        <f>B162</f>
        <v>90</v>
      </c>
      <c r="I162">
        <f>COUNT(B162:B181)</f>
        <v>20</v>
      </c>
      <c r="J162">
        <f t="array" ref="J162">SUM(IF(ISNUMBER( SEARCH("model",F162:F181)), 0, 1))</f>
        <v>0</v>
      </c>
      <c r="K162">
        <f t="array" ref="K162">MEDIAN(IF(F162:F181="Model", G162:G181))</f>
        <v>157.04</v>
      </c>
    </row>
    <row r="163" spans="1:11" x14ac:dyDescent="0.25">
      <c r="A163" t="s">
        <v>25</v>
      </c>
      <c r="B163">
        <v>90</v>
      </c>
      <c r="C163">
        <v>5.0000000000000001E-3</v>
      </c>
      <c r="D163" t="s">
        <v>8</v>
      </c>
      <c r="E163">
        <v>253.33</v>
      </c>
      <c r="F163" t="s">
        <v>18</v>
      </c>
      <c r="G163">
        <v>253.38</v>
      </c>
    </row>
    <row r="164" spans="1:11" x14ac:dyDescent="0.25">
      <c r="A164" t="s">
        <v>25</v>
      </c>
      <c r="B164">
        <v>90</v>
      </c>
      <c r="C164">
        <v>6.0000000000000001E-3</v>
      </c>
      <c r="D164" t="s">
        <v>8</v>
      </c>
      <c r="E164">
        <v>162.43</v>
      </c>
      <c r="F164" t="s">
        <v>18</v>
      </c>
      <c r="G164">
        <v>162.72999999999999</v>
      </c>
    </row>
    <row r="165" spans="1:11" x14ac:dyDescent="0.25">
      <c r="A165" t="s">
        <v>25</v>
      </c>
      <c r="B165">
        <v>90</v>
      </c>
      <c r="C165">
        <v>6.0000000000000001E-3</v>
      </c>
      <c r="D165" t="s">
        <v>8</v>
      </c>
      <c r="E165">
        <v>144.80000000000001</v>
      </c>
      <c r="F165" t="s">
        <v>18</v>
      </c>
      <c r="G165">
        <v>145.16</v>
      </c>
    </row>
    <row r="166" spans="1:11" x14ac:dyDescent="0.25">
      <c r="A166" t="s">
        <v>25</v>
      </c>
      <c r="B166">
        <v>90</v>
      </c>
      <c r="C166">
        <v>6.0000000000000001E-3</v>
      </c>
      <c r="D166" t="s">
        <v>8</v>
      </c>
      <c r="E166">
        <v>161.44999999999999</v>
      </c>
      <c r="F166" t="s">
        <v>18</v>
      </c>
      <c r="G166">
        <v>161.69</v>
      </c>
    </row>
    <row r="167" spans="1:11" x14ac:dyDescent="0.25">
      <c r="A167" t="s">
        <v>25</v>
      </c>
      <c r="B167">
        <v>90</v>
      </c>
      <c r="C167">
        <v>5.0000000000000001E-3</v>
      </c>
      <c r="D167" t="s">
        <v>8</v>
      </c>
      <c r="E167">
        <v>193.01</v>
      </c>
      <c r="F167" t="s">
        <v>18</v>
      </c>
      <c r="G167">
        <v>193.32</v>
      </c>
    </row>
    <row r="168" spans="1:11" x14ac:dyDescent="0.25">
      <c r="A168" t="s">
        <v>25</v>
      </c>
      <c r="B168">
        <v>90</v>
      </c>
      <c r="C168">
        <v>1.6E-2</v>
      </c>
      <c r="D168" t="s">
        <v>8</v>
      </c>
      <c r="E168">
        <v>156.88999999999999</v>
      </c>
      <c r="F168" t="s">
        <v>18</v>
      </c>
      <c r="G168">
        <v>157.16999999999999</v>
      </c>
    </row>
    <row r="169" spans="1:11" x14ac:dyDescent="0.25">
      <c r="A169" t="s">
        <v>25</v>
      </c>
      <c r="B169">
        <v>90</v>
      </c>
      <c r="C169">
        <v>1.6E-2</v>
      </c>
      <c r="D169" t="s">
        <v>8</v>
      </c>
      <c r="E169">
        <v>100.66</v>
      </c>
      <c r="F169" t="s">
        <v>18</v>
      </c>
      <c r="G169">
        <v>101.28</v>
      </c>
    </row>
    <row r="170" spans="1:11" x14ac:dyDescent="0.25">
      <c r="A170" t="s">
        <v>25</v>
      </c>
      <c r="B170">
        <v>90</v>
      </c>
      <c r="C170">
        <v>0</v>
      </c>
      <c r="D170" t="s">
        <v>8</v>
      </c>
      <c r="E170">
        <v>99.9</v>
      </c>
      <c r="F170" t="s">
        <v>18</v>
      </c>
      <c r="G170">
        <v>100.6</v>
      </c>
    </row>
    <row r="171" spans="1:11" x14ac:dyDescent="0.25">
      <c r="A171" t="s">
        <v>25</v>
      </c>
      <c r="B171">
        <v>90</v>
      </c>
      <c r="C171">
        <v>6.0000000000000001E-3</v>
      </c>
      <c r="D171" t="s">
        <v>8</v>
      </c>
      <c r="E171">
        <v>158.94</v>
      </c>
      <c r="F171" t="s">
        <v>18</v>
      </c>
      <c r="G171">
        <v>159.35</v>
      </c>
    </row>
    <row r="172" spans="1:11" x14ac:dyDescent="0.25">
      <c r="A172" t="s">
        <v>25</v>
      </c>
      <c r="B172">
        <v>90</v>
      </c>
      <c r="C172">
        <v>6.0000000000000001E-3</v>
      </c>
      <c r="D172" t="s">
        <v>8</v>
      </c>
      <c r="E172">
        <v>242.3</v>
      </c>
      <c r="F172" t="s">
        <v>18</v>
      </c>
      <c r="G172">
        <v>242.3</v>
      </c>
    </row>
    <row r="173" spans="1:11" x14ac:dyDescent="0.25">
      <c r="A173" t="s">
        <v>25</v>
      </c>
      <c r="B173">
        <v>90</v>
      </c>
      <c r="C173">
        <v>6.0000000000000001E-3</v>
      </c>
      <c r="D173" t="s">
        <v>8</v>
      </c>
      <c r="E173">
        <v>95.68</v>
      </c>
      <c r="F173" t="s">
        <v>18</v>
      </c>
      <c r="G173">
        <v>96.36</v>
      </c>
    </row>
    <row r="174" spans="1:11" x14ac:dyDescent="0.25">
      <c r="A174" t="s">
        <v>25</v>
      </c>
      <c r="B174">
        <v>90</v>
      </c>
      <c r="C174">
        <v>6.0000000000000001E-3</v>
      </c>
      <c r="D174" t="s">
        <v>8</v>
      </c>
      <c r="E174">
        <v>158.85</v>
      </c>
      <c r="F174" t="s">
        <v>18</v>
      </c>
      <c r="G174">
        <v>159.13</v>
      </c>
    </row>
    <row r="175" spans="1:11" x14ac:dyDescent="0.25">
      <c r="A175" t="s">
        <v>25</v>
      </c>
      <c r="B175">
        <v>90</v>
      </c>
      <c r="C175">
        <v>8.9999999999999993E-3</v>
      </c>
      <c r="D175" t="s">
        <v>8</v>
      </c>
      <c r="E175">
        <v>88.55</v>
      </c>
      <c r="F175" t="s">
        <v>18</v>
      </c>
      <c r="G175">
        <v>89.06</v>
      </c>
    </row>
    <row r="176" spans="1:11" x14ac:dyDescent="0.25">
      <c r="A176" t="s">
        <v>25</v>
      </c>
      <c r="B176">
        <v>90</v>
      </c>
      <c r="C176">
        <v>8.0000000000000002E-3</v>
      </c>
      <c r="D176" t="s">
        <v>8</v>
      </c>
      <c r="E176">
        <v>143.83000000000001</v>
      </c>
      <c r="F176" t="s">
        <v>18</v>
      </c>
      <c r="G176">
        <v>144.33000000000001</v>
      </c>
    </row>
    <row r="177" spans="1:11" x14ac:dyDescent="0.25">
      <c r="A177" t="s">
        <v>25</v>
      </c>
      <c r="B177">
        <v>90</v>
      </c>
      <c r="C177">
        <v>7.0000000000000001E-3</v>
      </c>
      <c r="D177" t="s">
        <v>8</v>
      </c>
      <c r="E177">
        <v>153.9</v>
      </c>
      <c r="F177" t="s">
        <v>18</v>
      </c>
      <c r="G177">
        <v>154.15</v>
      </c>
    </row>
    <row r="178" spans="1:11" x14ac:dyDescent="0.25">
      <c r="A178" t="s">
        <v>25</v>
      </c>
      <c r="B178">
        <v>90</v>
      </c>
      <c r="C178">
        <v>6.0000000000000001E-3</v>
      </c>
      <c r="D178" t="s">
        <v>8</v>
      </c>
      <c r="E178">
        <v>225.8</v>
      </c>
      <c r="F178" t="s">
        <v>18</v>
      </c>
      <c r="G178">
        <v>226.25</v>
      </c>
    </row>
    <row r="179" spans="1:11" x14ac:dyDescent="0.25">
      <c r="A179" t="s">
        <v>25</v>
      </c>
      <c r="B179">
        <v>90</v>
      </c>
      <c r="C179">
        <v>5.0000000000000001E-3</v>
      </c>
      <c r="D179" t="s">
        <v>8</v>
      </c>
      <c r="E179">
        <v>156.62</v>
      </c>
      <c r="F179" t="s">
        <v>18</v>
      </c>
      <c r="G179">
        <v>156.91</v>
      </c>
    </row>
    <row r="180" spans="1:11" x14ac:dyDescent="0.25">
      <c r="A180" t="s">
        <v>25</v>
      </c>
      <c r="B180">
        <v>90</v>
      </c>
      <c r="C180">
        <v>7.0000000000000001E-3</v>
      </c>
      <c r="D180" t="s">
        <v>8</v>
      </c>
      <c r="E180">
        <v>147</v>
      </c>
      <c r="F180" t="s">
        <v>18</v>
      </c>
      <c r="G180">
        <v>147.34</v>
      </c>
    </row>
    <row r="181" spans="1:11" x14ac:dyDescent="0.25">
      <c r="A181" t="s">
        <v>25</v>
      </c>
      <c r="B181">
        <v>90</v>
      </c>
      <c r="C181">
        <v>7.0000000000000001E-3</v>
      </c>
      <c r="D181" t="s">
        <v>8</v>
      </c>
      <c r="E181">
        <v>155.38</v>
      </c>
      <c r="F181" t="s">
        <v>18</v>
      </c>
      <c r="G181">
        <v>155.72</v>
      </c>
    </row>
    <row r="182" spans="1:11" x14ac:dyDescent="0.25">
      <c r="A182" t="s">
        <v>25</v>
      </c>
      <c r="B182">
        <v>100</v>
      </c>
      <c r="C182">
        <v>0.16300000000000001</v>
      </c>
      <c r="D182" t="s">
        <v>10</v>
      </c>
      <c r="E182">
        <v>300.06</v>
      </c>
      <c r="F182" t="s">
        <v>11</v>
      </c>
      <c r="G182">
        <v>0</v>
      </c>
      <c r="H182">
        <f>B182</f>
        <v>100</v>
      </c>
      <c r="I182">
        <f>COUNT(B182:B201)</f>
        <v>20</v>
      </c>
      <c r="J182">
        <f t="array" ref="J182">SUM(IF(ISNUMBER( SEARCH("model",F182:F201)), 0, 1))</f>
        <v>4</v>
      </c>
      <c r="K182">
        <f t="array" ref="K182">MEDIAN(IF(F182:F201="Model", G182:G201))</f>
        <v>155.505</v>
      </c>
    </row>
    <row r="183" spans="1:11" x14ac:dyDescent="0.25">
      <c r="A183" t="s">
        <v>25</v>
      </c>
      <c r="B183">
        <v>100</v>
      </c>
      <c r="C183">
        <v>2.1999999999999999E-2</v>
      </c>
      <c r="D183" t="s">
        <v>8</v>
      </c>
      <c r="E183">
        <v>158.81</v>
      </c>
      <c r="F183" t="s">
        <v>18</v>
      </c>
      <c r="G183">
        <v>159.08000000000001</v>
      </c>
    </row>
    <row r="184" spans="1:11" x14ac:dyDescent="0.25">
      <c r="A184" t="s">
        <v>25</v>
      </c>
      <c r="B184">
        <v>100</v>
      </c>
      <c r="C184">
        <v>1.7000000000000001E-2</v>
      </c>
      <c r="D184" t="s">
        <v>8</v>
      </c>
      <c r="E184">
        <v>152.80000000000001</v>
      </c>
      <c r="F184" t="s">
        <v>18</v>
      </c>
      <c r="G184">
        <v>153.19999999999999</v>
      </c>
    </row>
    <row r="185" spans="1:11" x14ac:dyDescent="0.25">
      <c r="A185" t="s">
        <v>25</v>
      </c>
      <c r="B185">
        <v>100</v>
      </c>
      <c r="C185">
        <v>8.9999999999999993E-3</v>
      </c>
      <c r="D185" t="s">
        <v>8</v>
      </c>
      <c r="E185">
        <v>137.21</v>
      </c>
      <c r="F185" t="s">
        <v>18</v>
      </c>
      <c r="G185">
        <v>137.44</v>
      </c>
    </row>
    <row r="186" spans="1:11" x14ac:dyDescent="0.25">
      <c r="A186" t="s">
        <v>25</v>
      </c>
      <c r="B186">
        <v>100</v>
      </c>
      <c r="C186">
        <v>1.2999999999999999E-2</v>
      </c>
      <c r="D186" t="s">
        <v>8</v>
      </c>
      <c r="E186">
        <v>157.47999999999999</v>
      </c>
      <c r="F186" t="s">
        <v>18</v>
      </c>
      <c r="G186">
        <v>157.81</v>
      </c>
    </row>
    <row r="187" spans="1:11" x14ac:dyDescent="0.25">
      <c r="A187" t="s">
        <v>25</v>
      </c>
      <c r="B187">
        <v>100</v>
      </c>
      <c r="C187">
        <v>1.2999999999999999E-2</v>
      </c>
      <c r="D187" t="s">
        <v>10</v>
      </c>
      <c r="E187">
        <v>300.04000000000002</v>
      </c>
      <c r="F187" t="s">
        <v>11</v>
      </c>
      <c r="G187">
        <v>0</v>
      </c>
    </row>
    <row r="188" spans="1:11" x14ac:dyDescent="0.25">
      <c r="A188" t="s">
        <v>25</v>
      </c>
      <c r="B188">
        <v>100</v>
      </c>
      <c r="C188">
        <v>1.2999999999999999E-2</v>
      </c>
      <c r="D188" t="s">
        <v>8</v>
      </c>
      <c r="E188">
        <v>194.57</v>
      </c>
      <c r="F188" t="s">
        <v>18</v>
      </c>
      <c r="G188">
        <v>194.97</v>
      </c>
    </row>
    <row r="189" spans="1:11" x14ac:dyDescent="0.25">
      <c r="A189" t="s">
        <v>25</v>
      </c>
      <c r="B189">
        <v>100</v>
      </c>
      <c r="C189">
        <v>0.01</v>
      </c>
      <c r="D189" t="s">
        <v>8</v>
      </c>
      <c r="E189">
        <v>109.19</v>
      </c>
      <c r="F189" t="s">
        <v>18</v>
      </c>
      <c r="G189">
        <v>110.27</v>
      </c>
    </row>
    <row r="190" spans="1:11" x14ac:dyDescent="0.25">
      <c r="A190" t="s">
        <v>25</v>
      </c>
      <c r="B190">
        <v>100</v>
      </c>
      <c r="C190">
        <v>1.2E-2</v>
      </c>
      <c r="D190" t="s">
        <v>8</v>
      </c>
      <c r="E190">
        <v>161.57</v>
      </c>
      <c r="F190" t="s">
        <v>18</v>
      </c>
      <c r="G190">
        <v>162.04</v>
      </c>
    </row>
    <row r="191" spans="1:11" x14ac:dyDescent="0.25">
      <c r="A191" t="s">
        <v>25</v>
      </c>
      <c r="B191">
        <v>100</v>
      </c>
      <c r="C191">
        <v>8.0000000000000002E-3</v>
      </c>
      <c r="D191" t="s">
        <v>10</v>
      </c>
      <c r="E191">
        <v>300.06</v>
      </c>
      <c r="F191" t="s">
        <v>11</v>
      </c>
      <c r="G191">
        <v>0</v>
      </c>
    </row>
    <row r="192" spans="1:11" x14ac:dyDescent="0.25">
      <c r="A192" t="s">
        <v>25</v>
      </c>
      <c r="B192">
        <v>100</v>
      </c>
      <c r="C192">
        <v>7.0000000000000001E-3</v>
      </c>
      <c r="D192" t="s">
        <v>8</v>
      </c>
      <c r="E192">
        <v>149.22999999999999</v>
      </c>
      <c r="F192" t="s">
        <v>18</v>
      </c>
      <c r="G192">
        <v>149.46</v>
      </c>
    </row>
    <row r="193" spans="1:11" x14ac:dyDescent="0.25">
      <c r="A193" t="s">
        <v>25</v>
      </c>
      <c r="B193">
        <v>100</v>
      </c>
      <c r="C193">
        <v>8.0000000000000002E-3</v>
      </c>
      <c r="D193" t="s">
        <v>8</v>
      </c>
      <c r="E193">
        <v>109.94</v>
      </c>
      <c r="F193" t="s">
        <v>18</v>
      </c>
      <c r="G193">
        <v>110.81</v>
      </c>
    </row>
    <row r="194" spans="1:11" x14ac:dyDescent="0.25">
      <c r="A194" t="s">
        <v>25</v>
      </c>
      <c r="B194">
        <v>100</v>
      </c>
      <c r="C194">
        <v>1.7000000000000001E-2</v>
      </c>
      <c r="D194" t="s">
        <v>8</v>
      </c>
      <c r="E194">
        <v>149.47</v>
      </c>
      <c r="F194" t="s">
        <v>18</v>
      </c>
      <c r="G194">
        <v>149.94999999999999</v>
      </c>
    </row>
    <row r="195" spans="1:11" x14ac:dyDescent="0.25">
      <c r="A195" t="s">
        <v>25</v>
      </c>
      <c r="B195">
        <v>100</v>
      </c>
      <c r="C195">
        <v>7.0000000000000001E-3</v>
      </c>
      <c r="D195" t="s">
        <v>8</v>
      </c>
      <c r="E195">
        <v>194.72</v>
      </c>
      <c r="F195" t="s">
        <v>18</v>
      </c>
      <c r="G195">
        <v>195.08</v>
      </c>
    </row>
    <row r="196" spans="1:11" x14ac:dyDescent="0.25">
      <c r="A196" t="s">
        <v>25</v>
      </c>
      <c r="B196">
        <v>100</v>
      </c>
      <c r="C196">
        <v>8.0000000000000002E-3</v>
      </c>
      <c r="D196" t="s">
        <v>8</v>
      </c>
      <c r="E196">
        <v>201.81</v>
      </c>
      <c r="F196" t="s">
        <v>18</v>
      </c>
      <c r="G196">
        <v>202.21</v>
      </c>
    </row>
    <row r="197" spans="1:11" x14ac:dyDescent="0.25">
      <c r="A197" t="s">
        <v>25</v>
      </c>
      <c r="B197">
        <v>100</v>
      </c>
      <c r="C197">
        <v>0.01</v>
      </c>
      <c r="D197" t="s">
        <v>8</v>
      </c>
      <c r="E197">
        <v>159.31</v>
      </c>
      <c r="F197" t="s">
        <v>18</v>
      </c>
      <c r="G197">
        <v>159.72</v>
      </c>
    </row>
    <row r="198" spans="1:11" x14ac:dyDescent="0.25">
      <c r="A198" t="s">
        <v>25</v>
      </c>
      <c r="B198">
        <v>100</v>
      </c>
      <c r="C198">
        <v>7.0000000000000001E-3</v>
      </c>
      <c r="D198" t="s">
        <v>8</v>
      </c>
      <c r="E198">
        <v>149.13</v>
      </c>
      <c r="F198" t="s">
        <v>18</v>
      </c>
      <c r="G198">
        <v>149.62</v>
      </c>
    </row>
    <row r="199" spans="1:11" x14ac:dyDescent="0.25">
      <c r="A199" t="s">
        <v>25</v>
      </c>
      <c r="B199">
        <v>100</v>
      </c>
      <c r="C199">
        <v>7.0000000000000001E-3</v>
      </c>
      <c r="D199" t="s">
        <v>8</v>
      </c>
      <c r="E199">
        <v>149.94</v>
      </c>
      <c r="F199" t="s">
        <v>18</v>
      </c>
      <c r="G199">
        <v>150.29</v>
      </c>
    </row>
    <row r="200" spans="1:11" x14ac:dyDescent="0.25">
      <c r="A200" t="s">
        <v>25</v>
      </c>
      <c r="B200">
        <v>100</v>
      </c>
      <c r="C200">
        <v>7.0000000000000001E-3</v>
      </c>
      <c r="D200" t="s">
        <v>8</v>
      </c>
      <c r="E200">
        <v>199.92</v>
      </c>
      <c r="F200" t="s">
        <v>18</v>
      </c>
      <c r="G200">
        <v>200.35</v>
      </c>
    </row>
    <row r="201" spans="1:11" x14ac:dyDescent="0.25">
      <c r="A201" t="s">
        <v>25</v>
      </c>
      <c r="B201">
        <v>100</v>
      </c>
      <c r="C201">
        <v>1.0999999999999999E-2</v>
      </c>
      <c r="D201" t="s">
        <v>10</v>
      </c>
      <c r="E201">
        <v>300.12</v>
      </c>
      <c r="F201" t="s">
        <v>11</v>
      </c>
      <c r="G201">
        <v>0</v>
      </c>
    </row>
    <row r="202" spans="1:11" x14ac:dyDescent="0.25">
      <c r="A202" t="s">
        <v>25</v>
      </c>
      <c r="B202">
        <v>110</v>
      </c>
      <c r="C202">
        <v>0.01</v>
      </c>
      <c r="D202" t="s">
        <v>8</v>
      </c>
      <c r="E202">
        <v>154.13</v>
      </c>
      <c r="F202" t="s">
        <v>18</v>
      </c>
      <c r="G202">
        <v>154.63</v>
      </c>
      <c r="H202">
        <f>B202</f>
        <v>110</v>
      </c>
      <c r="I202">
        <f>COUNT(B202:B221)</f>
        <v>20</v>
      </c>
      <c r="J202">
        <f t="array" ref="J202">SUM(IF(ISNUMBER( SEARCH("model",F202:F221)), 0, 1))</f>
        <v>8</v>
      </c>
      <c r="K202">
        <f t="array" ref="K202">MEDIAN(IF(F202:F221="Model", G202:G221))</f>
        <v>175.16000000000003</v>
      </c>
    </row>
    <row r="203" spans="1:11" x14ac:dyDescent="0.25">
      <c r="A203" t="s">
        <v>25</v>
      </c>
      <c r="B203">
        <v>110</v>
      </c>
      <c r="C203">
        <v>1.2E-2</v>
      </c>
      <c r="D203" t="s">
        <v>10</v>
      </c>
      <c r="E203">
        <v>300.05</v>
      </c>
      <c r="F203" t="s">
        <v>11</v>
      </c>
      <c r="G203">
        <v>0</v>
      </c>
    </row>
    <row r="204" spans="1:11" x14ac:dyDescent="0.25">
      <c r="A204" t="s">
        <v>25</v>
      </c>
      <c r="B204">
        <v>110</v>
      </c>
      <c r="C204">
        <v>8.0000000000000002E-3</v>
      </c>
      <c r="D204" t="s">
        <v>8</v>
      </c>
      <c r="E204">
        <v>200.52</v>
      </c>
      <c r="F204" t="s">
        <v>18</v>
      </c>
      <c r="G204">
        <v>201.04</v>
      </c>
    </row>
    <row r="205" spans="1:11" x14ac:dyDescent="0.25">
      <c r="A205" t="s">
        <v>25</v>
      </c>
      <c r="B205">
        <v>110</v>
      </c>
      <c r="C205">
        <v>8.0000000000000002E-3</v>
      </c>
      <c r="D205" t="s">
        <v>8</v>
      </c>
      <c r="E205">
        <v>203.47</v>
      </c>
      <c r="F205" t="s">
        <v>18</v>
      </c>
      <c r="G205">
        <v>203.89</v>
      </c>
    </row>
    <row r="206" spans="1:11" x14ac:dyDescent="0.25">
      <c r="A206" t="s">
        <v>25</v>
      </c>
      <c r="B206">
        <v>110</v>
      </c>
      <c r="C206">
        <v>8.0000000000000002E-3</v>
      </c>
      <c r="D206" t="s">
        <v>10</v>
      </c>
      <c r="E206">
        <v>300.02999999999997</v>
      </c>
      <c r="F206" t="s">
        <v>11</v>
      </c>
      <c r="G206">
        <v>0</v>
      </c>
    </row>
    <row r="207" spans="1:11" x14ac:dyDescent="0.25">
      <c r="A207" t="s">
        <v>25</v>
      </c>
      <c r="B207">
        <v>110</v>
      </c>
      <c r="C207">
        <v>0.01</v>
      </c>
      <c r="D207" t="s">
        <v>10</v>
      </c>
      <c r="E207">
        <v>300.02999999999997</v>
      </c>
      <c r="F207" t="s">
        <v>11</v>
      </c>
      <c r="G207">
        <v>0</v>
      </c>
    </row>
    <row r="208" spans="1:11" x14ac:dyDescent="0.25">
      <c r="A208" t="s">
        <v>25</v>
      </c>
      <c r="B208">
        <v>110</v>
      </c>
      <c r="C208">
        <v>8.0000000000000002E-3</v>
      </c>
      <c r="D208" t="s">
        <v>10</v>
      </c>
      <c r="E208">
        <v>300.04000000000002</v>
      </c>
      <c r="F208" t="s">
        <v>11</v>
      </c>
      <c r="G208">
        <v>0</v>
      </c>
    </row>
    <row r="209" spans="1:11" x14ac:dyDescent="0.25">
      <c r="A209" t="s">
        <v>25</v>
      </c>
      <c r="B209">
        <v>110</v>
      </c>
      <c r="C209">
        <v>8.0000000000000002E-3</v>
      </c>
      <c r="D209" t="s">
        <v>8</v>
      </c>
      <c r="E209">
        <v>194.18</v>
      </c>
      <c r="F209" t="s">
        <v>18</v>
      </c>
      <c r="G209">
        <v>194.69</v>
      </c>
    </row>
    <row r="210" spans="1:11" x14ac:dyDescent="0.25">
      <c r="A210" t="s">
        <v>25</v>
      </c>
      <c r="B210">
        <v>110</v>
      </c>
      <c r="C210">
        <v>8.0000000000000002E-3</v>
      </c>
      <c r="D210" t="s">
        <v>8</v>
      </c>
      <c r="E210">
        <v>192.32</v>
      </c>
      <c r="F210" t="s">
        <v>18</v>
      </c>
      <c r="G210">
        <v>192.8</v>
      </c>
    </row>
    <row r="211" spans="1:11" x14ac:dyDescent="0.25">
      <c r="A211" t="s">
        <v>25</v>
      </c>
      <c r="B211">
        <v>110</v>
      </c>
      <c r="C211">
        <v>1.0999999999999999E-2</v>
      </c>
      <c r="D211" t="s">
        <v>8</v>
      </c>
      <c r="E211">
        <v>154.56</v>
      </c>
      <c r="F211" t="s">
        <v>18</v>
      </c>
      <c r="G211">
        <v>155.08000000000001</v>
      </c>
    </row>
    <row r="212" spans="1:11" x14ac:dyDescent="0.25">
      <c r="A212" t="s">
        <v>25</v>
      </c>
      <c r="B212">
        <v>110</v>
      </c>
      <c r="C212">
        <v>0.01</v>
      </c>
      <c r="D212" t="s">
        <v>8</v>
      </c>
      <c r="E212">
        <v>155.35</v>
      </c>
      <c r="F212" t="s">
        <v>18</v>
      </c>
      <c r="G212">
        <v>155.79</v>
      </c>
    </row>
    <row r="213" spans="1:11" x14ac:dyDescent="0.25">
      <c r="A213" t="s">
        <v>25</v>
      </c>
      <c r="B213">
        <v>110</v>
      </c>
      <c r="C213">
        <v>1.0999999999999999E-2</v>
      </c>
      <c r="D213" t="s">
        <v>8</v>
      </c>
      <c r="E213">
        <v>226.37</v>
      </c>
      <c r="F213" t="s">
        <v>18</v>
      </c>
      <c r="G213">
        <v>226.82</v>
      </c>
    </row>
    <row r="214" spans="1:11" x14ac:dyDescent="0.25">
      <c r="A214" t="s">
        <v>25</v>
      </c>
      <c r="B214">
        <v>110</v>
      </c>
      <c r="C214">
        <v>8.0000000000000002E-3</v>
      </c>
      <c r="D214" t="s">
        <v>8</v>
      </c>
      <c r="E214">
        <v>195.05</v>
      </c>
      <c r="F214" t="s">
        <v>18</v>
      </c>
      <c r="G214">
        <v>195.58</v>
      </c>
    </row>
    <row r="215" spans="1:11" x14ac:dyDescent="0.25">
      <c r="A215" t="s">
        <v>25</v>
      </c>
      <c r="B215">
        <v>110</v>
      </c>
      <c r="C215">
        <v>8.0000000000000002E-3</v>
      </c>
      <c r="D215" t="s">
        <v>10</v>
      </c>
      <c r="E215">
        <v>300.04000000000002</v>
      </c>
      <c r="F215" t="s">
        <v>11</v>
      </c>
      <c r="G215">
        <v>0</v>
      </c>
    </row>
    <row r="216" spans="1:11" x14ac:dyDescent="0.25">
      <c r="A216" t="s">
        <v>25</v>
      </c>
      <c r="B216">
        <v>110</v>
      </c>
      <c r="C216">
        <v>8.9999999999999993E-3</v>
      </c>
      <c r="D216" t="s">
        <v>10</v>
      </c>
      <c r="E216">
        <v>300.06</v>
      </c>
      <c r="F216" t="s">
        <v>11</v>
      </c>
      <c r="G216">
        <v>0</v>
      </c>
    </row>
    <row r="217" spans="1:11" x14ac:dyDescent="0.25">
      <c r="A217" t="s">
        <v>25</v>
      </c>
      <c r="B217">
        <v>110</v>
      </c>
      <c r="C217">
        <v>8.0000000000000002E-3</v>
      </c>
      <c r="D217" t="s">
        <v>10</v>
      </c>
      <c r="E217">
        <v>300.17</v>
      </c>
      <c r="F217" t="s">
        <v>11</v>
      </c>
      <c r="G217">
        <v>0</v>
      </c>
    </row>
    <row r="218" spans="1:11" x14ac:dyDescent="0.25">
      <c r="A218" t="s">
        <v>25</v>
      </c>
      <c r="B218">
        <v>110</v>
      </c>
      <c r="C218">
        <v>8.0000000000000002E-3</v>
      </c>
      <c r="D218" t="s">
        <v>8</v>
      </c>
      <c r="E218">
        <v>155.26</v>
      </c>
      <c r="F218" t="s">
        <v>18</v>
      </c>
      <c r="G218">
        <v>155.62</v>
      </c>
    </row>
    <row r="219" spans="1:11" x14ac:dyDescent="0.25">
      <c r="A219" t="s">
        <v>25</v>
      </c>
      <c r="B219">
        <v>110</v>
      </c>
      <c r="C219">
        <v>1.2999999999999999E-2</v>
      </c>
      <c r="D219" t="s">
        <v>8</v>
      </c>
      <c r="E219">
        <v>154.29</v>
      </c>
      <c r="F219" t="s">
        <v>18</v>
      </c>
      <c r="G219">
        <v>154.71</v>
      </c>
    </row>
    <row r="220" spans="1:11" x14ac:dyDescent="0.25">
      <c r="A220" t="s">
        <v>25</v>
      </c>
      <c r="B220">
        <v>110</v>
      </c>
      <c r="C220">
        <v>8.0000000000000002E-3</v>
      </c>
      <c r="D220" t="s">
        <v>8</v>
      </c>
      <c r="E220">
        <v>157.06</v>
      </c>
      <c r="F220" t="s">
        <v>18</v>
      </c>
      <c r="G220">
        <v>157.52000000000001</v>
      </c>
    </row>
    <row r="221" spans="1:11" x14ac:dyDescent="0.25">
      <c r="A221" t="s">
        <v>25</v>
      </c>
      <c r="B221">
        <v>110</v>
      </c>
      <c r="C221">
        <v>1.0999999999999999E-2</v>
      </c>
      <c r="D221" t="s">
        <v>10</v>
      </c>
      <c r="E221">
        <v>300.08</v>
      </c>
      <c r="F221" t="s">
        <v>11</v>
      </c>
      <c r="G221">
        <v>0</v>
      </c>
    </row>
    <row r="222" spans="1:11" x14ac:dyDescent="0.25">
      <c r="A222" t="s">
        <v>25</v>
      </c>
      <c r="B222">
        <v>120</v>
      </c>
      <c r="C222">
        <v>0.122</v>
      </c>
      <c r="D222" t="s">
        <v>10</v>
      </c>
      <c r="E222">
        <v>300.07</v>
      </c>
      <c r="F222" t="s">
        <v>11</v>
      </c>
      <c r="G222">
        <v>0</v>
      </c>
      <c r="H222">
        <f>B222</f>
        <v>120</v>
      </c>
      <c r="I222">
        <f>COUNT(B222:B241)</f>
        <v>20</v>
      </c>
      <c r="J222">
        <f t="array" ref="J222">SUM(IF(ISNUMBER( SEARCH("model",F222:F241)), 0, 1))</f>
        <v>12</v>
      </c>
      <c r="K222">
        <f t="array" ref="K222">MEDIAN(IF(F222:F241="Model", G222:G241))</f>
        <v>198.76999999999998</v>
      </c>
    </row>
    <row r="223" spans="1:11" x14ac:dyDescent="0.25">
      <c r="A223" t="s">
        <v>25</v>
      </c>
      <c r="B223">
        <v>120</v>
      </c>
      <c r="C223">
        <v>2.7E-2</v>
      </c>
      <c r="D223" t="s">
        <v>10</v>
      </c>
      <c r="E223">
        <v>300.04000000000002</v>
      </c>
      <c r="F223" t="s">
        <v>11</v>
      </c>
      <c r="G223">
        <v>0</v>
      </c>
    </row>
    <row r="224" spans="1:11" x14ac:dyDescent="0.25">
      <c r="A224" t="s">
        <v>25</v>
      </c>
      <c r="B224">
        <v>120</v>
      </c>
      <c r="C224">
        <v>1.4E-2</v>
      </c>
      <c r="D224" t="s">
        <v>10</v>
      </c>
      <c r="E224">
        <v>300.12</v>
      </c>
      <c r="F224" t="s">
        <v>11</v>
      </c>
      <c r="G224">
        <v>0</v>
      </c>
    </row>
    <row r="225" spans="1:7" x14ac:dyDescent="0.25">
      <c r="A225" t="s">
        <v>25</v>
      </c>
      <c r="B225">
        <v>120</v>
      </c>
      <c r="C225">
        <v>1.2999999999999999E-2</v>
      </c>
      <c r="D225" t="s">
        <v>10</v>
      </c>
      <c r="E225">
        <v>300.08</v>
      </c>
      <c r="F225" t="s">
        <v>11</v>
      </c>
      <c r="G225">
        <v>0</v>
      </c>
    </row>
    <row r="226" spans="1:7" x14ac:dyDescent="0.25">
      <c r="A226" t="s">
        <v>25</v>
      </c>
      <c r="B226">
        <v>120</v>
      </c>
      <c r="C226">
        <v>1.7000000000000001E-2</v>
      </c>
      <c r="D226" t="s">
        <v>8</v>
      </c>
      <c r="E226">
        <v>159.78</v>
      </c>
      <c r="F226" t="s">
        <v>18</v>
      </c>
      <c r="G226">
        <v>160.32</v>
      </c>
    </row>
    <row r="227" spans="1:7" x14ac:dyDescent="0.25">
      <c r="A227" t="s">
        <v>25</v>
      </c>
      <c r="B227">
        <v>120</v>
      </c>
      <c r="C227">
        <v>1.7000000000000001E-2</v>
      </c>
      <c r="D227" t="s">
        <v>8</v>
      </c>
      <c r="E227">
        <v>156.35</v>
      </c>
      <c r="F227" t="s">
        <v>18</v>
      </c>
      <c r="G227">
        <v>157.01</v>
      </c>
    </row>
    <row r="228" spans="1:7" x14ac:dyDescent="0.25">
      <c r="A228" t="s">
        <v>25</v>
      </c>
      <c r="B228">
        <v>120</v>
      </c>
      <c r="C228">
        <v>1.6E-2</v>
      </c>
      <c r="D228" t="s">
        <v>8</v>
      </c>
      <c r="E228">
        <v>207.14</v>
      </c>
      <c r="F228" t="s">
        <v>18</v>
      </c>
      <c r="G228">
        <v>207.65</v>
      </c>
    </row>
    <row r="229" spans="1:7" x14ac:dyDescent="0.25">
      <c r="A229" t="s">
        <v>25</v>
      </c>
      <c r="B229">
        <v>120</v>
      </c>
      <c r="C229">
        <v>1.2999999999999999E-2</v>
      </c>
      <c r="D229" t="s">
        <v>10</v>
      </c>
      <c r="E229">
        <v>300.02999999999997</v>
      </c>
      <c r="F229" t="s">
        <v>11</v>
      </c>
      <c r="G229">
        <v>0</v>
      </c>
    </row>
    <row r="230" spans="1:7" x14ac:dyDescent="0.25">
      <c r="A230" t="s">
        <v>25</v>
      </c>
      <c r="B230">
        <v>120</v>
      </c>
      <c r="C230">
        <v>0.01</v>
      </c>
      <c r="D230" t="s">
        <v>8</v>
      </c>
      <c r="E230">
        <v>203.28</v>
      </c>
      <c r="F230" t="s">
        <v>18</v>
      </c>
      <c r="G230">
        <v>203.69</v>
      </c>
    </row>
    <row r="231" spans="1:7" x14ac:dyDescent="0.25">
      <c r="A231" t="s">
        <v>25</v>
      </c>
      <c r="B231">
        <v>120</v>
      </c>
      <c r="C231">
        <v>1.2E-2</v>
      </c>
      <c r="D231" t="s">
        <v>8</v>
      </c>
      <c r="E231">
        <v>199.77</v>
      </c>
      <c r="F231" t="s">
        <v>18</v>
      </c>
      <c r="G231">
        <v>200.37</v>
      </c>
    </row>
    <row r="232" spans="1:7" x14ac:dyDescent="0.25">
      <c r="A232" t="s">
        <v>25</v>
      </c>
      <c r="B232">
        <v>120</v>
      </c>
      <c r="C232">
        <v>1.0999999999999999E-2</v>
      </c>
      <c r="D232" t="s">
        <v>10</v>
      </c>
      <c r="E232">
        <v>300.06</v>
      </c>
      <c r="F232" t="s">
        <v>11</v>
      </c>
      <c r="G232">
        <v>0</v>
      </c>
    </row>
    <row r="233" spans="1:7" x14ac:dyDescent="0.25">
      <c r="A233" t="s">
        <v>25</v>
      </c>
      <c r="B233">
        <v>120</v>
      </c>
      <c r="C233">
        <v>0.01</v>
      </c>
      <c r="D233" t="s">
        <v>8</v>
      </c>
      <c r="E233">
        <v>202.97</v>
      </c>
      <c r="F233" t="s">
        <v>18</v>
      </c>
      <c r="G233">
        <v>203.7</v>
      </c>
    </row>
    <row r="234" spans="1:7" x14ac:dyDescent="0.25">
      <c r="A234" t="s">
        <v>25</v>
      </c>
      <c r="B234">
        <v>120</v>
      </c>
      <c r="C234">
        <v>1.4E-2</v>
      </c>
      <c r="D234" t="s">
        <v>10</v>
      </c>
      <c r="E234">
        <v>300.04000000000002</v>
      </c>
      <c r="F234" t="s">
        <v>11</v>
      </c>
      <c r="G234">
        <v>0</v>
      </c>
    </row>
    <row r="235" spans="1:7" x14ac:dyDescent="0.25">
      <c r="A235" t="s">
        <v>25</v>
      </c>
      <c r="B235">
        <v>120</v>
      </c>
      <c r="C235">
        <v>1.0999999999999999E-2</v>
      </c>
      <c r="D235" t="s">
        <v>10</v>
      </c>
      <c r="E235">
        <v>300.08999999999997</v>
      </c>
      <c r="F235" t="s">
        <v>11</v>
      </c>
      <c r="G235">
        <v>0</v>
      </c>
    </row>
    <row r="236" spans="1:7" x14ac:dyDescent="0.25">
      <c r="A236" t="s">
        <v>25</v>
      </c>
      <c r="B236">
        <v>120</v>
      </c>
      <c r="C236">
        <v>8.9999999999999993E-3</v>
      </c>
      <c r="D236" t="s">
        <v>10</v>
      </c>
      <c r="E236">
        <v>300.17</v>
      </c>
      <c r="F236" t="s">
        <v>11</v>
      </c>
      <c r="G236">
        <v>0</v>
      </c>
    </row>
    <row r="237" spans="1:7" x14ac:dyDescent="0.25">
      <c r="A237" t="s">
        <v>25</v>
      </c>
      <c r="B237">
        <v>120</v>
      </c>
      <c r="C237">
        <v>8.9999999999999993E-3</v>
      </c>
      <c r="D237" t="s">
        <v>8</v>
      </c>
      <c r="E237">
        <v>196.66</v>
      </c>
      <c r="F237" t="s">
        <v>18</v>
      </c>
      <c r="G237">
        <v>197.17</v>
      </c>
    </row>
    <row r="238" spans="1:7" x14ac:dyDescent="0.25">
      <c r="A238" t="s">
        <v>25</v>
      </c>
      <c r="B238">
        <v>120</v>
      </c>
      <c r="C238">
        <v>0.01</v>
      </c>
      <c r="D238" t="s">
        <v>10</v>
      </c>
      <c r="E238">
        <v>300.02999999999997</v>
      </c>
      <c r="F238" t="s">
        <v>11</v>
      </c>
      <c r="G238">
        <v>0</v>
      </c>
    </row>
    <row r="239" spans="1:7" x14ac:dyDescent="0.25">
      <c r="A239" t="s">
        <v>25</v>
      </c>
      <c r="B239">
        <v>120</v>
      </c>
      <c r="C239">
        <v>1.7999999999999999E-2</v>
      </c>
      <c r="D239" t="s">
        <v>8</v>
      </c>
      <c r="E239">
        <v>162.1</v>
      </c>
      <c r="F239" t="s">
        <v>18</v>
      </c>
      <c r="G239">
        <v>162.68</v>
      </c>
    </row>
    <row r="240" spans="1:7" x14ac:dyDescent="0.25">
      <c r="A240" t="s">
        <v>25</v>
      </c>
      <c r="B240">
        <v>120</v>
      </c>
      <c r="C240">
        <v>0.01</v>
      </c>
      <c r="D240" t="s">
        <v>10</v>
      </c>
      <c r="E240">
        <v>300.16000000000003</v>
      </c>
      <c r="F240" t="s">
        <v>11</v>
      </c>
      <c r="G240">
        <v>0</v>
      </c>
    </row>
    <row r="241" spans="1:11" x14ac:dyDescent="0.25">
      <c r="A241" t="s">
        <v>25</v>
      </c>
      <c r="B241">
        <v>120</v>
      </c>
      <c r="C241">
        <v>8.9999999999999993E-3</v>
      </c>
      <c r="D241" t="s">
        <v>10</v>
      </c>
      <c r="E241">
        <v>300.11</v>
      </c>
      <c r="F241" t="s">
        <v>11</v>
      </c>
      <c r="G241">
        <v>0</v>
      </c>
    </row>
    <row r="242" spans="1:11" x14ac:dyDescent="0.25">
      <c r="A242" t="s">
        <v>25</v>
      </c>
      <c r="B242">
        <v>130</v>
      </c>
      <c r="C242">
        <v>0.126</v>
      </c>
      <c r="D242" t="s">
        <v>10</v>
      </c>
      <c r="E242">
        <v>300.02999999999997</v>
      </c>
      <c r="F242" t="s">
        <v>11</v>
      </c>
      <c r="G242">
        <v>0</v>
      </c>
      <c r="H242">
        <f>B242</f>
        <v>130</v>
      </c>
      <c r="I242">
        <f>COUNT(B242:B261)</f>
        <v>20</v>
      </c>
      <c r="J242">
        <f t="array" ref="J242">SUM(IF(ISNUMBER( SEARCH("model",F242:F261)), 0, 1))</f>
        <v>18</v>
      </c>
      <c r="K242">
        <f t="array" ref="K242">MEDIAN(IF(F242:F261="Model", G242:G261))</f>
        <v>162.82999999999998</v>
      </c>
    </row>
    <row r="243" spans="1:11" x14ac:dyDescent="0.25">
      <c r="A243" t="s">
        <v>25</v>
      </c>
      <c r="B243">
        <v>130</v>
      </c>
      <c r="C243">
        <v>2.5999999999999999E-2</v>
      </c>
      <c r="D243" t="s">
        <v>10</v>
      </c>
      <c r="E243">
        <v>300.02999999999997</v>
      </c>
      <c r="F243" t="s">
        <v>11</v>
      </c>
      <c r="G243">
        <v>0</v>
      </c>
    </row>
    <row r="244" spans="1:11" x14ac:dyDescent="0.25">
      <c r="A244" t="s">
        <v>25</v>
      </c>
      <c r="B244">
        <v>130</v>
      </c>
      <c r="C244">
        <v>1.7000000000000001E-2</v>
      </c>
      <c r="D244" t="s">
        <v>8</v>
      </c>
      <c r="E244">
        <v>161.44</v>
      </c>
      <c r="F244" t="s">
        <v>18</v>
      </c>
      <c r="G244">
        <v>162.02000000000001</v>
      </c>
    </row>
    <row r="245" spans="1:11" x14ac:dyDescent="0.25">
      <c r="A245" t="s">
        <v>25</v>
      </c>
      <c r="B245">
        <v>130</v>
      </c>
      <c r="C245">
        <v>1.4E-2</v>
      </c>
      <c r="D245" t="s">
        <v>8</v>
      </c>
      <c r="E245">
        <v>162.97</v>
      </c>
      <c r="F245" t="s">
        <v>18</v>
      </c>
      <c r="G245">
        <v>163.63999999999999</v>
      </c>
    </row>
    <row r="246" spans="1:11" x14ac:dyDescent="0.25">
      <c r="A246" t="s">
        <v>25</v>
      </c>
      <c r="B246">
        <v>130</v>
      </c>
      <c r="C246">
        <v>1.4999999999999999E-2</v>
      </c>
      <c r="D246" t="s">
        <v>10</v>
      </c>
      <c r="E246">
        <v>300.08</v>
      </c>
      <c r="F246" t="s">
        <v>11</v>
      </c>
      <c r="G246">
        <v>0</v>
      </c>
    </row>
    <row r="247" spans="1:11" x14ac:dyDescent="0.25">
      <c r="A247" t="s">
        <v>25</v>
      </c>
      <c r="B247">
        <v>130</v>
      </c>
      <c r="C247">
        <v>1.6E-2</v>
      </c>
      <c r="D247" t="s">
        <v>10</v>
      </c>
      <c r="E247">
        <v>300.04000000000002</v>
      </c>
      <c r="F247" t="s">
        <v>11</v>
      </c>
      <c r="G247">
        <v>0</v>
      </c>
    </row>
    <row r="248" spans="1:11" x14ac:dyDescent="0.25">
      <c r="A248" t="s">
        <v>25</v>
      </c>
      <c r="B248">
        <v>130</v>
      </c>
      <c r="C248">
        <v>1.9E-2</v>
      </c>
      <c r="D248" t="s">
        <v>10</v>
      </c>
      <c r="E248">
        <v>300.12</v>
      </c>
      <c r="F248" t="s">
        <v>11</v>
      </c>
      <c r="G248">
        <v>0</v>
      </c>
    </row>
    <row r="249" spans="1:11" x14ac:dyDescent="0.25">
      <c r="A249" t="s">
        <v>25</v>
      </c>
      <c r="B249">
        <v>130</v>
      </c>
      <c r="C249">
        <v>1.7000000000000001E-2</v>
      </c>
      <c r="D249" t="s">
        <v>10</v>
      </c>
      <c r="E249">
        <v>300.05</v>
      </c>
      <c r="F249" t="s">
        <v>11</v>
      </c>
      <c r="G249">
        <v>0</v>
      </c>
    </row>
    <row r="250" spans="1:11" x14ac:dyDescent="0.25">
      <c r="A250" t="s">
        <v>25</v>
      </c>
      <c r="B250">
        <v>130</v>
      </c>
      <c r="C250">
        <v>1.2999999999999999E-2</v>
      </c>
      <c r="D250" t="s">
        <v>10</v>
      </c>
      <c r="E250">
        <v>300.08</v>
      </c>
      <c r="F250" t="s">
        <v>11</v>
      </c>
      <c r="G250">
        <v>0</v>
      </c>
    </row>
    <row r="251" spans="1:11" x14ac:dyDescent="0.25">
      <c r="A251" t="s">
        <v>25</v>
      </c>
      <c r="B251">
        <v>130</v>
      </c>
      <c r="C251">
        <v>1.2999999999999999E-2</v>
      </c>
      <c r="D251" t="s">
        <v>10</v>
      </c>
      <c r="E251">
        <v>300.13</v>
      </c>
      <c r="F251" t="s">
        <v>11</v>
      </c>
      <c r="G251">
        <v>0</v>
      </c>
    </row>
    <row r="252" spans="1:11" x14ac:dyDescent="0.25">
      <c r="A252" t="s">
        <v>25</v>
      </c>
      <c r="B252">
        <v>130</v>
      </c>
      <c r="C252">
        <v>1.2E-2</v>
      </c>
      <c r="D252" t="s">
        <v>10</v>
      </c>
      <c r="E252">
        <v>300.12</v>
      </c>
      <c r="F252" t="s">
        <v>11</v>
      </c>
      <c r="G252">
        <v>0</v>
      </c>
    </row>
    <row r="253" spans="1:11" x14ac:dyDescent="0.25">
      <c r="A253" t="s">
        <v>25</v>
      </c>
      <c r="B253">
        <v>130</v>
      </c>
      <c r="C253">
        <v>1.0999999999999999E-2</v>
      </c>
      <c r="D253" t="s">
        <v>10</v>
      </c>
      <c r="E253">
        <v>300.08999999999997</v>
      </c>
      <c r="F253" t="s">
        <v>11</v>
      </c>
      <c r="G253">
        <v>0</v>
      </c>
    </row>
    <row r="254" spans="1:11" x14ac:dyDescent="0.25">
      <c r="A254" t="s">
        <v>25</v>
      </c>
      <c r="B254">
        <v>130</v>
      </c>
      <c r="C254">
        <v>1.7999999999999999E-2</v>
      </c>
      <c r="D254" t="s">
        <v>10</v>
      </c>
      <c r="E254">
        <v>300.06</v>
      </c>
      <c r="F254" t="s">
        <v>11</v>
      </c>
      <c r="G254">
        <v>0</v>
      </c>
    </row>
    <row r="255" spans="1:11" x14ac:dyDescent="0.25">
      <c r="A255" t="s">
        <v>25</v>
      </c>
      <c r="B255">
        <v>130</v>
      </c>
      <c r="C255">
        <v>1.2E-2</v>
      </c>
      <c r="D255" t="s">
        <v>10</v>
      </c>
      <c r="E255">
        <v>300.07</v>
      </c>
      <c r="F255" t="s">
        <v>11</v>
      </c>
      <c r="G255">
        <v>0</v>
      </c>
    </row>
    <row r="256" spans="1:11" x14ac:dyDescent="0.25">
      <c r="A256" t="s">
        <v>25</v>
      </c>
      <c r="B256">
        <v>130</v>
      </c>
      <c r="C256">
        <v>1.2999999999999999E-2</v>
      </c>
      <c r="D256" t="s">
        <v>10</v>
      </c>
      <c r="E256">
        <v>300.13</v>
      </c>
      <c r="F256" t="s">
        <v>11</v>
      </c>
      <c r="G256">
        <v>0</v>
      </c>
    </row>
    <row r="257" spans="1:11" x14ac:dyDescent="0.25">
      <c r="A257" t="s">
        <v>25</v>
      </c>
      <c r="B257">
        <v>130</v>
      </c>
      <c r="C257">
        <v>1.0999999999999999E-2</v>
      </c>
      <c r="D257" t="s">
        <v>10</v>
      </c>
      <c r="E257">
        <v>300.05</v>
      </c>
      <c r="F257" t="s">
        <v>11</v>
      </c>
      <c r="G257">
        <v>0</v>
      </c>
    </row>
    <row r="258" spans="1:11" x14ac:dyDescent="0.25">
      <c r="A258" t="s">
        <v>25</v>
      </c>
      <c r="B258">
        <v>130</v>
      </c>
      <c r="C258">
        <v>1.0999999999999999E-2</v>
      </c>
      <c r="D258" t="s">
        <v>10</v>
      </c>
      <c r="E258">
        <v>300.10000000000002</v>
      </c>
      <c r="F258" t="s">
        <v>11</v>
      </c>
      <c r="G258">
        <v>0</v>
      </c>
    </row>
    <row r="259" spans="1:11" x14ac:dyDescent="0.25">
      <c r="A259" t="s">
        <v>25</v>
      </c>
      <c r="B259">
        <v>130</v>
      </c>
      <c r="C259">
        <v>1.2E-2</v>
      </c>
      <c r="D259" t="s">
        <v>10</v>
      </c>
      <c r="E259">
        <v>300.10000000000002</v>
      </c>
      <c r="F259" t="s">
        <v>11</v>
      </c>
      <c r="G259">
        <v>0</v>
      </c>
    </row>
    <row r="260" spans="1:11" x14ac:dyDescent="0.25">
      <c r="A260" t="s">
        <v>25</v>
      </c>
      <c r="B260">
        <v>130</v>
      </c>
      <c r="C260">
        <v>1.2E-2</v>
      </c>
      <c r="D260" t="s">
        <v>10</v>
      </c>
      <c r="E260">
        <v>300.08999999999997</v>
      </c>
      <c r="F260" t="s">
        <v>11</v>
      </c>
      <c r="G260">
        <v>0</v>
      </c>
    </row>
    <row r="261" spans="1:11" x14ac:dyDescent="0.25">
      <c r="A261" t="s">
        <v>25</v>
      </c>
      <c r="B261">
        <v>130</v>
      </c>
      <c r="C261">
        <v>1.2E-2</v>
      </c>
      <c r="D261" t="s">
        <v>10</v>
      </c>
      <c r="E261">
        <v>300.11</v>
      </c>
      <c r="F261" t="s">
        <v>11</v>
      </c>
      <c r="G261">
        <v>0</v>
      </c>
    </row>
    <row r="262" spans="1:11" x14ac:dyDescent="0.25">
      <c r="A262" t="s">
        <v>25</v>
      </c>
      <c r="B262">
        <v>140</v>
      </c>
      <c r="C262">
        <v>0.13100000000000001</v>
      </c>
      <c r="D262" t="s">
        <v>10</v>
      </c>
      <c r="E262">
        <v>300.10000000000002</v>
      </c>
      <c r="F262" t="s">
        <v>11</v>
      </c>
      <c r="G262">
        <v>0</v>
      </c>
      <c r="H262">
        <f>B262</f>
        <v>140</v>
      </c>
      <c r="I262">
        <f>COUNT(B262:B281)</f>
        <v>20</v>
      </c>
      <c r="J262">
        <f t="array" ref="J262">SUM(IF(ISNUMBER( SEARCH("model",F262:F281)), 0, 1))</f>
        <v>19</v>
      </c>
      <c r="K262">
        <f t="array" ref="K262">MEDIAN(IF(F262:F281="Model", G262:G281))</f>
        <v>169.89</v>
      </c>
    </row>
    <row r="263" spans="1:11" x14ac:dyDescent="0.25">
      <c r="A263" t="s">
        <v>25</v>
      </c>
      <c r="B263">
        <v>140</v>
      </c>
      <c r="C263">
        <v>2.5000000000000001E-2</v>
      </c>
      <c r="D263" t="s">
        <v>10</v>
      </c>
      <c r="E263">
        <v>300.08</v>
      </c>
      <c r="F263" t="s">
        <v>11</v>
      </c>
      <c r="G263">
        <v>0</v>
      </c>
    </row>
    <row r="264" spans="1:11" x14ac:dyDescent="0.25">
      <c r="A264" t="s">
        <v>25</v>
      </c>
      <c r="B264">
        <v>140</v>
      </c>
      <c r="C264">
        <v>2.3E-2</v>
      </c>
      <c r="D264" t="s">
        <v>10</v>
      </c>
      <c r="E264">
        <v>300.06</v>
      </c>
      <c r="F264" t="s">
        <v>11</v>
      </c>
      <c r="G264">
        <v>0</v>
      </c>
    </row>
    <row r="265" spans="1:11" x14ac:dyDescent="0.25">
      <c r="A265" t="s">
        <v>25</v>
      </c>
      <c r="B265">
        <v>140</v>
      </c>
      <c r="C265">
        <v>1.7000000000000001E-2</v>
      </c>
      <c r="D265" t="s">
        <v>10</v>
      </c>
      <c r="E265">
        <v>300.02999999999997</v>
      </c>
      <c r="F265" t="s">
        <v>11</v>
      </c>
      <c r="G265">
        <v>0</v>
      </c>
    </row>
    <row r="266" spans="1:11" x14ac:dyDescent="0.25">
      <c r="A266" t="s">
        <v>25</v>
      </c>
      <c r="B266">
        <v>140</v>
      </c>
      <c r="C266">
        <v>1.7999999999999999E-2</v>
      </c>
      <c r="D266" t="s">
        <v>10</v>
      </c>
      <c r="E266">
        <v>300.08999999999997</v>
      </c>
      <c r="F266" t="s">
        <v>11</v>
      </c>
      <c r="G266">
        <v>0</v>
      </c>
    </row>
    <row r="267" spans="1:11" x14ac:dyDescent="0.25">
      <c r="A267" t="s">
        <v>25</v>
      </c>
      <c r="B267">
        <v>140</v>
      </c>
      <c r="C267">
        <v>2.3E-2</v>
      </c>
      <c r="D267" t="s">
        <v>10</v>
      </c>
      <c r="E267">
        <v>300.05</v>
      </c>
      <c r="F267" t="s">
        <v>11</v>
      </c>
      <c r="G267">
        <v>0</v>
      </c>
    </row>
    <row r="268" spans="1:11" x14ac:dyDescent="0.25">
      <c r="A268" t="s">
        <v>25</v>
      </c>
      <c r="B268">
        <v>140</v>
      </c>
      <c r="C268">
        <v>1.7999999999999999E-2</v>
      </c>
      <c r="D268" t="s">
        <v>10</v>
      </c>
      <c r="E268">
        <v>300.04000000000002</v>
      </c>
      <c r="F268" t="s">
        <v>11</v>
      </c>
      <c r="G268">
        <v>0</v>
      </c>
    </row>
    <row r="269" spans="1:11" x14ac:dyDescent="0.25">
      <c r="A269" t="s">
        <v>25</v>
      </c>
      <c r="B269">
        <v>140</v>
      </c>
      <c r="C269">
        <v>2.3E-2</v>
      </c>
      <c r="D269" t="s">
        <v>10</v>
      </c>
      <c r="E269">
        <v>300.05</v>
      </c>
      <c r="F269" t="s">
        <v>11</v>
      </c>
      <c r="G269">
        <v>0</v>
      </c>
    </row>
    <row r="270" spans="1:11" x14ac:dyDescent="0.25">
      <c r="A270" t="s">
        <v>25</v>
      </c>
      <c r="B270">
        <v>140</v>
      </c>
      <c r="C270">
        <v>1.7999999999999999E-2</v>
      </c>
      <c r="D270" t="s">
        <v>10</v>
      </c>
      <c r="E270">
        <v>300.06</v>
      </c>
      <c r="F270" t="s">
        <v>11</v>
      </c>
      <c r="G270">
        <v>0</v>
      </c>
    </row>
    <row r="271" spans="1:11" x14ac:dyDescent="0.25">
      <c r="A271" t="s">
        <v>25</v>
      </c>
      <c r="B271">
        <v>140</v>
      </c>
      <c r="C271">
        <v>1.4999999999999999E-2</v>
      </c>
      <c r="D271" t="s">
        <v>10</v>
      </c>
      <c r="E271">
        <v>300.07</v>
      </c>
      <c r="F271" t="s">
        <v>11</v>
      </c>
      <c r="G271">
        <v>0</v>
      </c>
    </row>
    <row r="272" spans="1:11" x14ac:dyDescent="0.25">
      <c r="A272" t="s">
        <v>25</v>
      </c>
      <c r="B272">
        <v>140</v>
      </c>
      <c r="C272">
        <v>1.4E-2</v>
      </c>
      <c r="D272" t="s">
        <v>10</v>
      </c>
      <c r="E272">
        <v>300.08</v>
      </c>
      <c r="F272" t="s">
        <v>11</v>
      </c>
      <c r="G272">
        <v>0</v>
      </c>
    </row>
    <row r="273" spans="1:11" x14ac:dyDescent="0.25">
      <c r="A273" t="s">
        <v>25</v>
      </c>
      <c r="B273">
        <v>140</v>
      </c>
      <c r="C273">
        <v>1.4E-2</v>
      </c>
      <c r="D273" t="s">
        <v>10</v>
      </c>
      <c r="E273">
        <v>300.04000000000002</v>
      </c>
      <c r="F273" t="s">
        <v>11</v>
      </c>
      <c r="G273">
        <v>0</v>
      </c>
    </row>
    <row r="274" spans="1:11" x14ac:dyDescent="0.25">
      <c r="A274" t="s">
        <v>25</v>
      </c>
      <c r="B274">
        <v>140</v>
      </c>
      <c r="C274">
        <v>1.4999999999999999E-2</v>
      </c>
      <c r="D274" t="s">
        <v>10</v>
      </c>
      <c r="E274">
        <v>300.08</v>
      </c>
      <c r="F274" t="s">
        <v>11</v>
      </c>
      <c r="G274">
        <v>0</v>
      </c>
    </row>
    <row r="275" spans="1:11" x14ac:dyDescent="0.25">
      <c r="A275" t="s">
        <v>25</v>
      </c>
      <c r="B275">
        <v>140</v>
      </c>
      <c r="C275">
        <v>1.7000000000000001E-2</v>
      </c>
      <c r="D275" t="s">
        <v>10</v>
      </c>
      <c r="E275">
        <v>300.05</v>
      </c>
      <c r="F275" t="s">
        <v>11</v>
      </c>
      <c r="G275">
        <v>0</v>
      </c>
    </row>
    <row r="276" spans="1:11" x14ac:dyDescent="0.25">
      <c r="A276" t="s">
        <v>25</v>
      </c>
      <c r="B276">
        <v>140</v>
      </c>
      <c r="C276">
        <v>1.6E-2</v>
      </c>
      <c r="D276" t="s">
        <v>10</v>
      </c>
      <c r="E276">
        <v>300.04000000000002</v>
      </c>
      <c r="F276" t="s">
        <v>11</v>
      </c>
      <c r="G276">
        <v>0</v>
      </c>
    </row>
    <row r="277" spans="1:11" x14ac:dyDescent="0.25">
      <c r="A277" t="s">
        <v>25</v>
      </c>
      <c r="B277">
        <v>140</v>
      </c>
      <c r="C277">
        <v>1.9E-2</v>
      </c>
      <c r="D277" t="s">
        <v>10</v>
      </c>
      <c r="E277">
        <v>300.04000000000002</v>
      </c>
      <c r="F277" t="s">
        <v>11</v>
      </c>
      <c r="G277">
        <v>0</v>
      </c>
    </row>
    <row r="278" spans="1:11" x14ac:dyDescent="0.25">
      <c r="A278" t="s">
        <v>25</v>
      </c>
      <c r="B278">
        <v>140</v>
      </c>
      <c r="C278">
        <v>0.02</v>
      </c>
      <c r="D278" t="s">
        <v>8</v>
      </c>
      <c r="E278">
        <v>169.08</v>
      </c>
      <c r="F278" t="s">
        <v>18</v>
      </c>
      <c r="G278">
        <v>169.89</v>
      </c>
    </row>
    <row r="279" spans="1:11" x14ac:dyDescent="0.25">
      <c r="A279" t="s">
        <v>25</v>
      </c>
      <c r="B279">
        <v>140</v>
      </c>
      <c r="C279">
        <v>1.4E-2</v>
      </c>
      <c r="D279" t="s">
        <v>10</v>
      </c>
      <c r="E279">
        <v>300.05</v>
      </c>
      <c r="F279" t="s">
        <v>11</v>
      </c>
      <c r="G279">
        <v>0</v>
      </c>
    </row>
    <row r="280" spans="1:11" x14ac:dyDescent="0.25">
      <c r="A280" t="s">
        <v>25</v>
      </c>
      <c r="B280">
        <v>140</v>
      </c>
      <c r="C280">
        <v>1.4999999999999999E-2</v>
      </c>
      <c r="D280" t="s">
        <v>10</v>
      </c>
      <c r="E280">
        <v>300.02</v>
      </c>
      <c r="F280" t="s">
        <v>11</v>
      </c>
      <c r="G280">
        <v>0</v>
      </c>
    </row>
    <row r="281" spans="1:11" x14ac:dyDescent="0.25">
      <c r="A281" t="s">
        <v>25</v>
      </c>
      <c r="B281">
        <v>140</v>
      </c>
      <c r="C281">
        <v>1.4E-2</v>
      </c>
      <c r="D281" t="s">
        <v>10</v>
      </c>
      <c r="E281">
        <v>300.05</v>
      </c>
      <c r="F281" t="s">
        <v>11</v>
      </c>
      <c r="G281">
        <v>0</v>
      </c>
    </row>
    <row r="282" spans="1:11" x14ac:dyDescent="0.25">
      <c r="A282" t="s">
        <v>25</v>
      </c>
      <c r="B282">
        <v>150</v>
      </c>
      <c r="C282">
        <v>0.13200000000000001</v>
      </c>
      <c r="D282" t="s">
        <v>10</v>
      </c>
      <c r="E282">
        <v>300.08</v>
      </c>
      <c r="F282" t="s">
        <v>11</v>
      </c>
      <c r="G282">
        <v>0</v>
      </c>
      <c r="H282">
        <f>B282</f>
        <v>150</v>
      </c>
      <c r="I282">
        <f>COUNT(B282:B301)</f>
        <v>20</v>
      </c>
      <c r="J282">
        <f t="array" ref="J282">SUM(IF(ISNUMBER( SEARCH("model",F282:F301)), 0, 1))</f>
        <v>20</v>
      </c>
      <c r="K282" t="e">
        <f t="array" ref="K282">MEDIAN(IF(F282:F301="Model", G282:G301))</f>
        <v>#NUM!</v>
      </c>
    </row>
    <row r="283" spans="1:11" x14ac:dyDescent="0.25">
      <c r="A283" t="s">
        <v>25</v>
      </c>
      <c r="B283">
        <v>150</v>
      </c>
      <c r="C283">
        <v>5.3999999999999999E-2</v>
      </c>
      <c r="D283" t="s">
        <v>10</v>
      </c>
      <c r="E283">
        <v>300.14</v>
      </c>
      <c r="F283" t="s">
        <v>11</v>
      </c>
      <c r="G283">
        <v>0</v>
      </c>
    </row>
    <row r="284" spans="1:11" x14ac:dyDescent="0.25">
      <c r="A284" t="s">
        <v>25</v>
      </c>
      <c r="B284">
        <v>150</v>
      </c>
      <c r="C284">
        <v>3.2000000000000001E-2</v>
      </c>
      <c r="D284" t="s">
        <v>10</v>
      </c>
      <c r="E284">
        <v>300.05</v>
      </c>
      <c r="F284" t="s">
        <v>11</v>
      </c>
      <c r="G284">
        <v>0</v>
      </c>
    </row>
    <row r="285" spans="1:11" x14ac:dyDescent="0.25">
      <c r="A285" t="s">
        <v>25</v>
      </c>
      <c r="B285">
        <v>150</v>
      </c>
      <c r="C285">
        <v>1.9E-2</v>
      </c>
      <c r="D285" t="s">
        <v>10</v>
      </c>
      <c r="E285">
        <v>300.13</v>
      </c>
      <c r="F285" t="s">
        <v>11</v>
      </c>
      <c r="G285">
        <v>0</v>
      </c>
    </row>
    <row r="286" spans="1:11" x14ac:dyDescent="0.25">
      <c r="A286" t="s">
        <v>25</v>
      </c>
      <c r="B286">
        <v>150</v>
      </c>
      <c r="C286">
        <v>2.7E-2</v>
      </c>
      <c r="D286" t="s">
        <v>10</v>
      </c>
      <c r="E286">
        <v>300.07</v>
      </c>
      <c r="F286" t="s">
        <v>11</v>
      </c>
      <c r="G286">
        <v>0</v>
      </c>
    </row>
    <row r="287" spans="1:11" x14ac:dyDescent="0.25">
      <c r="A287" t="s">
        <v>25</v>
      </c>
      <c r="B287">
        <v>150</v>
      </c>
      <c r="C287">
        <v>3.3000000000000002E-2</v>
      </c>
      <c r="D287" t="s">
        <v>10</v>
      </c>
      <c r="E287">
        <v>300.12</v>
      </c>
      <c r="F287" t="s">
        <v>11</v>
      </c>
      <c r="G287">
        <v>0</v>
      </c>
    </row>
    <row r="288" spans="1:11" x14ac:dyDescent="0.25">
      <c r="A288" t="s">
        <v>25</v>
      </c>
      <c r="B288">
        <v>150</v>
      </c>
      <c r="C288">
        <v>3.2000000000000001E-2</v>
      </c>
      <c r="D288" t="s">
        <v>10</v>
      </c>
      <c r="E288">
        <v>300.04000000000002</v>
      </c>
      <c r="F288" t="s">
        <v>11</v>
      </c>
      <c r="G288">
        <v>0</v>
      </c>
    </row>
    <row r="289" spans="1:7" x14ac:dyDescent="0.25">
      <c r="A289" t="s">
        <v>25</v>
      </c>
      <c r="B289">
        <v>150</v>
      </c>
      <c r="C289">
        <v>3.1E-2</v>
      </c>
      <c r="D289" t="s">
        <v>10</v>
      </c>
      <c r="E289">
        <v>300.02999999999997</v>
      </c>
      <c r="F289" t="s">
        <v>11</v>
      </c>
      <c r="G289">
        <v>0</v>
      </c>
    </row>
    <row r="290" spans="1:7" x14ac:dyDescent="0.25">
      <c r="A290" t="s">
        <v>25</v>
      </c>
      <c r="B290">
        <v>150</v>
      </c>
      <c r="C290">
        <v>2.1999999999999999E-2</v>
      </c>
      <c r="D290" t="s">
        <v>10</v>
      </c>
      <c r="E290">
        <v>300.06</v>
      </c>
      <c r="F290" t="s">
        <v>11</v>
      </c>
      <c r="G290">
        <v>0</v>
      </c>
    </row>
    <row r="291" spans="1:7" x14ac:dyDescent="0.25">
      <c r="A291" t="s">
        <v>25</v>
      </c>
      <c r="B291">
        <v>150</v>
      </c>
      <c r="C291">
        <v>2.5999999999999999E-2</v>
      </c>
      <c r="D291" t="s">
        <v>10</v>
      </c>
      <c r="E291">
        <v>300.12</v>
      </c>
      <c r="F291" t="s">
        <v>11</v>
      </c>
      <c r="G291">
        <v>0</v>
      </c>
    </row>
    <row r="292" spans="1:7" x14ac:dyDescent="0.25">
      <c r="A292" t="s">
        <v>25</v>
      </c>
      <c r="B292">
        <v>150</v>
      </c>
      <c r="C292">
        <v>2.5000000000000001E-2</v>
      </c>
      <c r="D292" t="s">
        <v>10</v>
      </c>
      <c r="E292">
        <v>300.04000000000002</v>
      </c>
      <c r="F292" t="s">
        <v>11</v>
      </c>
      <c r="G292">
        <v>0</v>
      </c>
    </row>
    <row r="293" spans="1:7" x14ac:dyDescent="0.25">
      <c r="A293" t="s">
        <v>25</v>
      </c>
      <c r="B293">
        <v>150</v>
      </c>
      <c r="C293">
        <v>2.5999999999999999E-2</v>
      </c>
      <c r="D293" t="s">
        <v>10</v>
      </c>
      <c r="E293">
        <v>300.02999999999997</v>
      </c>
      <c r="F293" t="s">
        <v>11</v>
      </c>
      <c r="G293">
        <v>0</v>
      </c>
    </row>
    <row r="294" spans="1:7" x14ac:dyDescent="0.25">
      <c r="A294" t="s">
        <v>25</v>
      </c>
      <c r="B294">
        <v>150</v>
      </c>
      <c r="C294">
        <v>1.9E-2</v>
      </c>
      <c r="D294" t="s">
        <v>10</v>
      </c>
      <c r="E294">
        <v>300.04000000000002</v>
      </c>
      <c r="F294" t="s">
        <v>11</v>
      </c>
      <c r="G294">
        <v>0</v>
      </c>
    </row>
    <row r="295" spans="1:7" x14ac:dyDescent="0.25">
      <c r="A295" t="s">
        <v>25</v>
      </c>
      <c r="B295">
        <v>150</v>
      </c>
      <c r="C295">
        <v>1.7999999999999999E-2</v>
      </c>
      <c r="D295" t="s">
        <v>10</v>
      </c>
      <c r="E295">
        <v>300.08</v>
      </c>
      <c r="F295" t="s">
        <v>11</v>
      </c>
      <c r="G295">
        <v>0</v>
      </c>
    </row>
    <row r="296" spans="1:7" x14ac:dyDescent="0.25">
      <c r="A296" t="s">
        <v>25</v>
      </c>
      <c r="B296">
        <v>150</v>
      </c>
      <c r="C296">
        <v>1.9E-2</v>
      </c>
      <c r="D296" t="s">
        <v>10</v>
      </c>
      <c r="E296">
        <v>300.02</v>
      </c>
      <c r="F296" t="s">
        <v>11</v>
      </c>
      <c r="G296">
        <v>0</v>
      </c>
    </row>
    <row r="297" spans="1:7" x14ac:dyDescent="0.25">
      <c r="A297" t="s">
        <v>25</v>
      </c>
      <c r="B297">
        <v>150</v>
      </c>
      <c r="C297">
        <v>1.6E-2</v>
      </c>
      <c r="D297" t="s">
        <v>10</v>
      </c>
      <c r="E297">
        <v>300.07</v>
      </c>
      <c r="F297" t="s">
        <v>11</v>
      </c>
      <c r="G297">
        <v>0</v>
      </c>
    </row>
    <row r="298" spans="1:7" x14ac:dyDescent="0.25">
      <c r="A298" t="s">
        <v>25</v>
      </c>
      <c r="B298">
        <v>150</v>
      </c>
      <c r="C298">
        <v>1.7000000000000001E-2</v>
      </c>
      <c r="D298" t="s">
        <v>10</v>
      </c>
      <c r="E298">
        <v>300.07</v>
      </c>
      <c r="F298" t="s">
        <v>11</v>
      </c>
      <c r="G298">
        <v>0</v>
      </c>
    </row>
    <row r="299" spans="1:7" x14ac:dyDescent="0.25">
      <c r="A299" t="s">
        <v>25</v>
      </c>
      <c r="B299">
        <v>150</v>
      </c>
      <c r="C299">
        <v>1.9E-2</v>
      </c>
      <c r="D299" t="s">
        <v>10</v>
      </c>
      <c r="E299">
        <v>300.18</v>
      </c>
      <c r="F299" t="s">
        <v>11</v>
      </c>
      <c r="G299">
        <v>0</v>
      </c>
    </row>
    <row r="300" spans="1:7" x14ac:dyDescent="0.25">
      <c r="A300" t="s">
        <v>25</v>
      </c>
      <c r="B300">
        <v>150</v>
      </c>
      <c r="C300">
        <v>2.5000000000000001E-2</v>
      </c>
      <c r="D300" t="s">
        <v>10</v>
      </c>
      <c r="E300">
        <v>300.08</v>
      </c>
      <c r="F300" t="s">
        <v>11</v>
      </c>
      <c r="G300">
        <v>0</v>
      </c>
    </row>
    <row r="301" spans="1:7" x14ac:dyDescent="0.25">
      <c r="A301" t="s">
        <v>25</v>
      </c>
      <c r="B301">
        <v>150</v>
      </c>
      <c r="C301">
        <v>1.7000000000000001E-2</v>
      </c>
      <c r="D301" t="s">
        <v>10</v>
      </c>
      <c r="E301">
        <v>300.08999999999997</v>
      </c>
      <c r="F301" t="s">
        <v>11</v>
      </c>
      <c r="G301">
        <v>0</v>
      </c>
    </row>
  </sheetData>
  <conditionalFormatting sqref="F1:F1048576">
    <cfRule type="expression" dxfId="4" priority="1">
      <formula>F1&lt;&gt;"Model"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6C6C-8B65-41EA-8745-CEDE08624AF6}">
  <dimension ref="A1:P301"/>
  <sheetViews>
    <sheetView zoomScale="70" zoomScaleNormal="70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26</v>
      </c>
      <c r="B2">
        <v>5</v>
      </c>
      <c r="C2">
        <v>1E-3</v>
      </c>
      <c r="D2" t="s">
        <v>8</v>
      </c>
      <c r="E2">
        <v>0</v>
      </c>
      <c r="F2" t="s">
        <v>18</v>
      </c>
      <c r="G2">
        <v>0</v>
      </c>
      <c r="H2">
        <f>B2</f>
        <v>5</v>
      </c>
      <c r="I2">
        <f>COUNT(B2:B11)</f>
        <v>10</v>
      </c>
      <c r="J2">
        <f t="array" ref="J2">SUM(IF(ISNUMBER( SEARCH("model",F2:F11)), 0, 1))</f>
        <v>0</v>
      </c>
      <c r="K2">
        <f t="array" ref="K2">MEDIAN(IF(F2:F11="Model", G2:G11))</f>
        <v>0</v>
      </c>
      <c r="L2">
        <f t="shared" ref="L2:O2" si="0">H2</f>
        <v>5</v>
      </c>
      <c r="M2">
        <f t="shared" si="0"/>
        <v>10</v>
      </c>
      <c r="N2">
        <f t="shared" si="0"/>
        <v>0</v>
      </c>
      <c r="O2">
        <f t="shared" si="0"/>
        <v>0</v>
      </c>
      <c r="P2">
        <f>N2/M2</f>
        <v>0</v>
      </c>
    </row>
    <row r="3" spans="1:16" x14ac:dyDescent="0.25">
      <c r="A3" t="s">
        <v>26</v>
      </c>
      <c r="B3">
        <v>5</v>
      </c>
      <c r="C3">
        <v>1E-3</v>
      </c>
      <c r="D3" t="s">
        <v>8</v>
      </c>
      <c r="E3">
        <v>0</v>
      </c>
      <c r="F3" t="s">
        <v>18</v>
      </c>
      <c r="G3">
        <v>0</v>
      </c>
      <c r="L3">
        <f t="shared" ref="L3:O3" si="1">H12</f>
        <v>10</v>
      </c>
      <c r="M3">
        <f t="shared" si="1"/>
        <v>10</v>
      </c>
      <c r="N3">
        <f t="shared" si="1"/>
        <v>0</v>
      </c>
      <c r="O3">
        <f t="shared" si="1"/>
        <v>0.85499999999999998</v>
      </c>
      <c r="P3">
        <f t="shared" ref="P3:P18" si="2">N3/M3</f>
        <v>0</v>
      </c>
    </row>
    <row r="4" spans="1:16" x14ac:dyDescent="0.25">
      <c r="A4" t="s">
        <v>26</v>
      </c>
      <c r="B4">
        <v>5</v>
      </c>
      <c r="C4">
        <v>1E-3</v>
      </c>
      <c r="D4" t="s">
        <v>8</v>
      </c>
      <c r="E4">
        <v>0</v>
      </c>
      <c r="F4" t="s">
        <v>18</v>
      </c>
      <c r="G4">
        <v>0</v>
      </c>
      <c r="L4">
        <f t="shared" ref="L4:O4" si="3">H22</f>
        <v>15</v>
      </c>
      <c r="M4">
        <f t="shared" si="3"/>
        <v>10</v>
      </c>
      <c r="N4">
        <f t="shared" si="3"/>
        <v>0</v>
      </c>
      <c r="O4">
        <f t="shared" si="3"/>
        <v>1.5449999999999999</v>
      </c>
      <c r="P4">
        <f t="shared" si="2"/>
        <v>0</v>
      </c>
    </row>
    <row r="5" spans="1:16" x14ac:dyDescent="0.25">
      <c r="A5" t="s">
        <v>26</v>
      </c>
      <c r="B5">
        <v>5</v>
      </c>
      <c r="C5">
        <v>1E-3</v>
      </c>
      <c r="D5" t="s">
        <v>8</v>
      </c>
      <c r="E5">
        <v>0</v>
      </c>
      <c r="F5" t="s">
        <v>18</v>
      </c>
      <c r="G5">
        <v>0.5</v>
      </c>
      <c r="L5">
        <f t="shared" ref="L5:O5" si="4">H32</f>
        <v>20</v>
      </c>
      <c r="M5">
        <f t="shared" si="4"/>
        <v>10</v>
      </c>
      <c r="N5">
        <f t="shared" si="4"/>
        <v>0</v>
      </c>
      <c r="O5">
        <f t="shared" si="4"/>
        <v>2.355</v>
      </c>
      <c r="P5">
        <f t="shared" si="2"/>
        <v>0</v>
      </c>
    </row>
    <row r="6" spans="1:16" x14ac:dyDescent="0.25">
      <c r="A6" t="s">
        <v>26</v>
      </c>
      <c r="B6">
        <v>5</v>
      </c>
      <c r="C6">
        <v>1E-3</v>
      </c>
      <c r="D6" t="s">
        <v>8</v>
      </c>
      <c r="E6">
        <v>0</v>
      </c>
      <c r="F6" t="s">
        <v>18</v>
      </c>
      <c r="G6">
        <v>0</v>
      </c>
      <c r="L6">
        <f t="shared" ref="L6:O6" si="5">H42</f>
        <v>30</v>
      </c>
      <c r="M6">
        <f t="shared" si="5"/>
        <v>20</v>
      </c>
      <c r="N6">
        <f t="shared" si="5"/>
        <v>0</v>
      </c>
      <c r="O6">
        <f t="shared" si="5"/>
        <v>6.08</v>
      </c>
      <c r="P6">
        <f t="shared" si="2"/>
        <v>0</v>
      </c>
    </row>
    <row r="7" spans="1:16" x14ac:dyDescent="0.25">
      <c r="A7" t="s">
        <v>26</v>
      </c>
      <c r="B7">
        <v>5</v>
      </c>
      <c r="C7">
        <v>1E-3</v>
      </c>
      <c r="D7" t="s">
        <v>8</v>
      </c>
      <c r="E7">
        <v>0</v>
      </c>
      <c r="F7" t="s">
        <v>18</v>
      </c>
      <c r="G7">
        <v>0</v>
      </c>
      <c r="L7">
        <f t="shared" ref="L7:O7" si="6">H62</f>
        <v>40</v>
      </c>
      <c r="M7">
        <f t="shared" si="6"/>
        <v>20</v>
      </c>
      <c r="N7">
        <f t="shared" si="6"/>
        <v>0</v>
      </c>
      <c r="O7">
        <f t="shared" si="6"/>
        <v>11.995000000000001</v>
      </c>
      <c r="P7">
        <f t="shared" si="2"/>
        <v>0</v>
      </c>
    </row>
    <row r="8" spans="1:16" x14ac:dyDescent="0.25">
      <c r="A8" t="s">
        <v>26</v>
      </c>
      <c r="B8">
        <v>5</v>
      </c>
      <c r="C8">
        <v>1E-3</v>
      </c>
      <c r="D8" t="s">
        <v>8</v>
      </c>
      <c r="E8">
        <v>0</v>
      </c>
      <c r="F8" t="s">
        <v>18</v>
      </c>
      <c r="G8">
        <v>0</v>
      </c>
      <c r="L8">
        <f t="shared" ref="L8:O8" si="7">H82</f>
        <v>50</v>
      </c>
      <c r="M8">
        <f t="shared" si="7"/>
        <v>20</v>
      </c>
      <c r="N8">
        <f t="shared" si="7"/>
        <v>0</v>
      </c>
      <c r="O8">
        <f t="shared" si="7"/>
        <v>21.594999999999999</v>
      </c>
      <c r="P8">
        <f t="shared" si="2"/>
        <v>0</v>
      </c>
    </row>
    <row r="9" spans="1:16" x14ac:dyDescent="0.25">
      <c r="A9" t="s">
        <v>26</v>
      </c>
      <c r="B9">
        <v>5</v>
      </c>
      <c r="C9">
        <v>1E-3</v>
      </c>
      <c r="D9" t="s">
        <v>8</v>
      </c>
      <c r="E9">
        <v>0</v>
      </c>
      <c r="F9" t="s">
        <v>18</v>
      </c>
      <c r="G9">
        <v>0</v>
      </c>
      <c r="L9">
        <f t="shared" ref="L9:O9" si="8">H102</f>
        <v>60</v>
      </c>
      <c r="M9">
        <f t="shared" si="8"/>
        <v>20</v>
      </c>
      <c r="N9">
        <f t="shared" si="8"/>
        <v>0</v>
      </c>
      <c r="O9">
        <f t="shared" si="8"/>
        <v>35.94</v>
      </c>
      <c r="P9">
        <f t="shared" si="2"/>
        <v>0</v>
      </c>
    </row>
    <row r="10" spans="1:16" x14ac:dyDescent="0.25">
      <c r="A10" t="s">
        <v>26</v>
      </c>
      <c r="B10">
        <v>5</v>
      </c>
      <c r="C10">
        <v>1E-3</v>
      </c>
      <c r="D10" t="s">
        <v>8</v>
      </c>
      <c r="E10">
        <v>0</v>
      </c>
      <c r="F10" t="s">
        <v>18</v>
      </c>
      <c r="G10">
        <v>0</v>
      </c>
      <c r="L10">
        <f t="shared" ref="L10:O10" si="9">H122</f>
        <v>70</v>
      </c>
      <c r="M10">
        <f t="shared" si="9"/>
        <v>20</v>
      </c>
      <c r="N10">
        <f t="shared" si="9"/>
        <v>0</v>
      </c>
      <c r="O10">
        <f t="shared" si="9"/>
        <v>55.31</v>
      </c>
      <c r="P10">
        <f t="shared" si="2"/>
        <v>0</v>
      </c>
    </row>
    <row r="11" spans="1:16" x14ac:dyDescent="0.25">
      <c r="A11" t="s">
        <v>26</v>
      </c>
      <c r="B11">
        <v>5</v>
      </c>
      <c r="C11">
        <v>1E-3</v>
      </c>
      <c r="D11" t="s">
        <v>8</v>
      </c>
      <c r="E11">
        <v>0</v>
      </c>
      <c r="F11" t="s">
        <v>18</v>
      </c>
      <c r="G11">
        <v>0</v>
      </c>
      <c r="L11">
        <f t="shared" ref="L11:O11" si="10">H142</f>
        <v>80</v>
      </c>
      <c r="M11">
        <f t="shared" si="10"/>
        <v>20</v>
      </c>
      <c r="N11">
        <f t="shared" si="10"/>
        <v>0</v>
      </c>
      <c r="O11">
        <f t="shared" si="10"/>
        <v>77.33</v>
      </c>
      <c r="P11">
        <f t="shared" si="2"/>
        <v>0</v>
      </c>
    </row>
    <row r="12" spans="1:16" x14ac:dyDescent="0.25">
      <c r="A12" t="s">
        <v>26</v>
      </c>
      <c r="B12">
        <v>10</v>
      </c>
      <c r="C12">
        <v>1E-3</v>
      </c>
      <c r="D12" t="s">
        <v>8</v>
      </c>
      <c r="E12">
        <v>0.7</v>
      </c>
      <c r="F12" t="s">
        <v>18</v>
      </c>
      <c r="G12">
        <v>0.7</v>
      </c>
      <c r="H12">
        <f>B12</f>
        <v>10</v>
      </c>
      <c r="I12">
        <f>COUNT(B12:B21)</f>
        <v>10</v>
      </c>
      <c r="J12">
        <f t="array" ref="J12">SUM(IF(ISNUMBER( SEARCH("model",F12:F21)), 0, 1))</f>
        <v>0</v>
      </c>
      <c r="K12">
        <f t="array" ref="K12">MEDIAN(IF(F12:F21="Model", G12:G21))</f>
        <v>0.85499999999999998</v>
      </c>
      <c r="L12">
        <f t="shared" ref="L12:O12" si="11">H162</f>
        <v>90</v>
      </c>
      <c r="M12">
        <f t="shared" si="11"/>
        <v>20</v>
      </c>
      <c r="N12">
        <f t="shared" si="11"/>
        <v>0</v>
      </c>
      <c r="O12">
        <f t="shared" si="11"/>
        <v>104.63</v>
      </c>
      <c r="P12">
        <f t="shared" si="2"/>
        <v>0</v>
      </c>
    </row>
    <row r="13" spans="1:16" x14ac:dyDescent="0.25">
      <c r="A13" t="s">
        <v>26</v>
      </c>
      <c r="B13">
        <v>10</v>
      </c>
      <c r="C13">
        <v>2E-3</v>
      </c>
      <c r="D13" t="s">
        <v>8</v>
      </c>
      <c r="E13">
        <v>0.57999999999999996</v>
      </c>
      <c r="F13" t="s">
        <v>18</v>
      </c>
      <c r="G13">
        <v>0.57999999999999996</v>
      </c>
      <c r="L13">
        <f t="shared" ref="L13:O13" si="12">H182</f>
        <v>100</v>
      </c>
      <c r="M13">
        <f t="shared" si="12"/>
        <v>20</v>
      </c>
      <c r="N13">
        <f t="shared" si="12"/>
        <v>0</v>
      </c>
      <c r="O13">
        <f t="shared" si="12"/>
        <v>131.95500000000001</v>
      </c>
      <c r="P13">
        <f t="shared" si="2"/>
        <v>0</v>
      </c>
    </row>
    <row r="14" spans="1:16" x14ac:dyDescent="0.25">
      <c r="A14" t="s">
        <v>26</v>
      </c>
      <c r="B14">
        <v>10</v>
      </c>
      <c r="C14">
        <v>2E-3</v>
      </c>
      <c r="D14" t="s">
        <v>8</v>
      </c>
      <c r="E14">
        <v>1.67</v>
      </c>
      <c r="F14" t="s">
        <v>18</v>
      </c>
      <c r="G14">
        <v>1.67</v>
      </c>
      <c r="L14">
        <f t="shared" ref="L14:O14" si="13">H202</f>
        <v>110</v>
      </c>
      <c r="M14">
        <f t="shared" si="13"/>
        <v>20</v>
      </c>
      <c r="N14">
        <f t="shared" si="13"/>
        <v>0</v>
      </c>
      <c r="O14">
        <f t="shared" si="13"/>
        <v>177.60499999999999</v>
      </c>
      <c r="P14">
        <f t="shared" si="2"/>
        <v>0</v>
      </c>
    </row>
    <row r="15" spans="1:16" x14ac:dyDescent="0.25">
      <c r="A15" t="s">
        <v>26</v>
      </c>
      <c r="B15">
        <v>10</v>
      </c>
      <c r="C15">
        <v>1E-3</v>
      </c>
      <c r="D15" t="s">
        <v>8</v>
      </c>
      <c r="E15">
        <v>0.65</v>
      </c>
      <c r="F15" t="s">
        <v>18</v>
      </c>
      <c r="G15">
        <v>0.68</v>
      </c>
      <c r="L15">
        <f t="shared" ref="L15:O15" si="14">H222</f>
        <v>120</v>
      </c>
      <c r="M15">
        <f t="shared" si="14"/>
        <v>20</v>
      </c>
      <c r="N15">
        <f t="shared" si="14"/>
        <v>0</v>
      </c>
      <c r="O15">
        <f t="shared" si="14"/>
        <v>199.59</v>
      </c>
      <c r="P15">
        <f t="shared" si="2"/>
        <v>0</v>
      </c>
    </row>
    <row r="16" spans="1:16" x14ac:dyDescent="0.25">
      <c r="A16" t="s">
        <v>26</v>
      </c>
      <c r="B16">
        <v>10</v>
      </c>
      <c r="C16">
        <v>1E-3</v>
      </c>
      <c r="D16" t="s">
        <v>8</v>
      </c>
      <c r="E16">
        <v>0.99</v>
      </c>
      <c r="F16" t="s">
        <v>18</v>
      </c>
      <c r="G16">
        <v>1</v>
      </c>
      <c r="L16">
        <f t="shared" ref="L16:O16" si="15">H242</f>
        <v>130</v>
      </c>
      <c r="M16">
        <f t="shared" si="15"/>
        <v>20</v>
      </c>
      <c r="N16">
        <f t="shared" si="15"/>
        <v>1</v>
      </c>
      <c r="O16">
        <f t="shared" si="15"/>
        <v>254.68</v>
      </c>
      <c r="P16">
        <f t="shared" si="2"/>
        <v>0.05</v>
      </c>
    </row>
    <row r="17" spans="1:16" x14ac:dyDescent="0.25">
      <c r="A17" t="s">
        <v>26</v>
      </c>
      <c r="B17">
        <v>10</v>
      </c>
      <c r="C17">
        <v>1E-3</v>
      </c>
      <c r="D17" t="s">
        <v>8</v>
      </c>
      <c r="E17">
        <v>1</v>
      </c>
      <c r="F17" t="s">
        <v>18</v>
      </c>
      <c r="G17">
        <v>1</v>
      </c>
      <c r="L17">
        <f t="shared" ref="L17:O17" si="16">H262</f>
        <v>140</v>
      </c>
      <c r="M17">
        <f t="shared" si="16"/>
        <v>20</v>
      </c>
      <c r="N17">
        <f t="shared" si="16"/>
        <v>10</v>
      </c>
      <c r="O17">
        <f t="shared" si="16"/>
        <v>281.65999999999997</v>
      </c>
      <c r="P17">
        <f t="shared" si="2"/>
        <v>0.5</v>
      </c>
    </row>
    <row r="18" spans="1:16" x14ac:dyDescent="0.25">
      <c r="A18" t="s">
        <v>26</v>
      </c>
      <c r="B18">
        <v>10</v>
      </c>
      <c r="C18">
        <v>1E-3</v>
      </c>
      <c r="D18" t="s">
        <v>8</v>
      </c>
      <c r="E18">
        <v>1.0900000000000001</v>
      </c>
      <c r="F18" t="s">
        <v>18</v>
      </c>
      <c r="G18">
        <v>1.0900000000000001</v>
      </c>
      <c r="L18">
        <f t="shared" ref="L18:O18" si="17">H282</f>
        <v>150</v>
      </c>
      <c r="M18">
        <f t="shared" si="17"/>
        <v>20</v>
      </c>
      <c r="N18">
        <f t="shared" si="17"/>
        <v>20</v>
      </c>
      <c r="O18" t="e">
        <f t="shared" si="17"/>
        <v>#NUM!</v>
      </c>
      <c r="P18">
        <f t="shared" si="2"/>
        <v>1</v>
      </c>
    </row>
    <row r="19" spans="1:16" x14ac:dyDescent="0.25">
      <c r="A19" t="s">
        <v>26</v>
      </c>
      <c r="B19">
        <v>10</v>
      </c>
      <c r="C19">
        <v>1E-3</v>
      </c>
      <c r="D19" t="s">
        <v>8</v>
      </c>
      <c r="E19">
        <v>0.66</v>
      </c>
      <c r="F19" t="s">
        <v>18</v>
      </c>
      <c r="G19">
        <v>0.69</v>
      </c>
    </row>
    <row r="20" spans="1:16" x14ac:dyDescent="0.25">
      <c r="A20" t="s">
        <v>26</v>
      </c>
      <c r="B20">
        <v>10</v>
      </c>
      <c r="C20">
        <v>1E-3</v>
      </c>
      <c r="D20" t="s">
        <v>8</v>
      </c>
      <c r="E20">
        <v>1.1399999999999999</v>
      </c>
      <c r="F20" t="s">
        <v>18</v>
      </c>
      <c r="G20">
        <v>1.1399999999999999</v>
      </c>
    </row>
    <row r="21" spans="1:16" x14ac:dyDescent="0.25">
      <c r="A21" t="s">
        <v>26</v>
      </c>
      <c r="B21">
        <v>10</v>
      </c>
      <c r="C21">
        <v>1E-3</v>
      </c>
      <c r="D21" t="s">
        <v>8</v>
      </c>
      <c r="E21">
        <v>0.71</v>
      </c>
      <c r="F21" t="s">
        <v>18</v>
      </c>
      <c r="G21">
        <v>0.71</v>
      </c>
    </row>
    <row r="22" spans="1:16" x14ac:dyDescent="0.25">
      <c r="A22" t="s">
        <v>26</v>
      </c>
      <c r="B22">
        <v>15</v>
      </c>
      <c r="C22">
        <v>1E-3</v>
      </c>
      <c r="D22" t="s">
        <v>8</v>
      </c>
      <c r="E22">
        <v>2.12</v>
      </c>
      <c r="F22" t="s">
        <v>18</v>
      </c>
      <c r="G22">
        <v>2.12</v>
      </c>
      <c r="H22">
        <f>B22</f>
        <v>15</v>
      </c>
      <c r="I22">
        <f>COUNT(B22:B31)</f>
        <v>10</v>
      </c>
      <c r="J22">
        <f t="array" ref="J22">SUM(IF(ISNUMBER( SEARCH("model",F22:F31)), 0, 1))</f>
        <v>0</v>
      </c>
      <c r="K22">
        <f t="array" ref="K22">MEDIAN(IF(F22:F31="Model", G22:G31))</f>
        <v>1.5449999999999999</v>
      </c>
    </row>
    <row r="23" spans="1:16" x14ac:dyDescent="0.25">
      <c r="A23" t="s">
        <v>26</v>
      </c>
      <c r="B23">
        <v>15</v>
      </c>
      <c r="C23">
        <v>5.0000000000000001E-3</v>
      </c>
      <c r="D23" t="s">
        <v>8</v>
      </c>
      <c r="E23">
        <v>1.51</v>
      </c>
      <c r="F23" t="s">
        <v>18</v>
      </c>
      <c r="G23">
        <v>1.51</v>
      </c>
    </row>
    <row r="24" spans="1:16" x14ac:dyDescent="0.25">
      <c r="A24" t="s">
        <v>26</v>
      </c>
      <c r="B24">
        <v>15</v>
      </c>
      <c r="C24">
        <v>2E-3</v>
      </c>
      <c r="D24" t="s">
        <v>8</v>
      </c>
      <c r="E24">
        <v>1.67</v>
      </c>
      <c r="F24" t="s">
        <v>18</v>
      </c>
      <c r="G24">
        <v>1.67</v>
      </c>
    </row>
    <row r="25" spans="1:16" x14ac:dyDescent="0.25">
      <c r="A25" t="s">
        <v>26</v>
      </c>
      <c r="B25">
        <v>15</v>
      </c>
      <c r="C25">
        <v>2E-3</v>
      </c>
      <c r="D25" t="s">
        <v>8</v>
      </c>
      <c r="E25">
        <v>1.58</v>
      </c>
      <c r="F25" t="s">
        <v>18</v>
      </c>
      <c r="G25">
        <v>1.58</v>
      </c>
    </row>
    <row r="26" spans="1:16" x14ac:dyDescent="0.25">
      <c r="A26" t="s">
        <v>26</v>
      </c>
      <c r="B26">
        <v>15</v>
      </c>
      <c r="C26">
        <v>1E-3</v>
      </c>
      <c r="D26" t="s">
        <v>8</v>
      </c>
      <c r="E26">
        <v>0.86</v>
      </c>
      <c r="F26" t="s">
        <v>18</v>
      </c>
      <c r="G26">
        <v>0.86</v>
      </c>
    </row>
    <row r="27" spans="1:16" x14ac:dyDescent="0.25">
      <c r="A27" t="s">
        <v>26</v>
      </c>
      <c r="B27">
        <v>15</v>
      </c>
      <c r="C27">
        <v>1E-3</v>
      </c>
      <c r="D27" t="s">
        <v>8</v>
      </c>
      <c r="E27">
        <v>1.19</v>
      </c>
      <c r="F27" t="s">
        <v>18</v>
      </c>
      <c r="G27">
        <v>1.28</v>
      </c>
    </row>
    <row r="28" spans="1:16" x14ac:dyDescent="0.25">
      <c r="A28" t="s">
        <v>26</v>
      </c>
      <c r="B28">
        <v>15</v>
      </c>
      <c r="C28">
        <v>2E-3</v>
      </c>
      <c r="D28" t="s">
        <v>8</v>
      </c>
      <c r="E28">
        <v>1.66</v>
      </c>
      <c r="F28" t="s">
        <v>18</v>
      </c>
      <c r="G28">
        <v>1.66</v>
      </c>
    </row>
    <row r="29" spans="1:16" x14ac:dyDescent="0.25">
      <c r="A29" t="s">
        <v>26</v>
      </c>
      <c r="B29">
        <v>15</v>
      </c>
      <c r="C29">
        <v>2E-3</v>
      </c>
      <c r="D29" t="s">
        <v>8</v>
      </c>
      <c r="E29">
        <v>1.26</v>
      </c>
      <c r="F29" t="s">
        <v>18</v>
      </c>
      <c r="G29">
        <v>1.32</v>
      </c>
    </row>
    <row r="30" spans="1:16" x14ac:dyDescent="0.25">
      <c r="A30" t="s">
        <v>26</v>
      </c>
      <c r="B30">
        <v>15</v>
      </c>
      <c r="C30">
        <v>2E-3</v>
      </c>
      <c r="D30" t="s">
        <v>8</v>
      </c>
      <c r="E30">
        <v>1.07</v>
      </c>
      <c r="F30" t="s">
        <v>18</v>
      </c>
      <c r="G30">
        <v>1.07</v>
      </c>
    </row>
    <row r="31" spans="1:16" x14ac:dyDescent="0.25">
      <c r="A31" t="s">
        <v>26</v>
      </c>
      <c r="B31">
        <v>15</v>
      </c>
      <c r="C31">
        <v>1E-3</v>
      </c>
      <c r="D31" t="s">
        <v>8</v>
      </c>
      <c r="E31">
        <v>1.92</v>
      </c>
      <c r="F31" t="s">
        <v>18</v>
      </c>
      <c r="G31">
        <v>1.92</v>
      </c>
    </row>
    <row r="32" spans="1:16" x14ac:dyDescent="0.25">
      <c r="A32" t="s">
        <v>26</v>
      </c>
      <c r="B32">
        <v>20</v>
      </c>
      <c r="C32">
        <v>1E-3</v>
      </c>
      <c r="D32" t="s">
        <v>8</v>
      </c>
      <c r="E32">
        <v>2.7</v>
      </c>
      <c r="F32" t="s">
        <v>18</v>
      </c>
      <c r="G32">
        <v>2.7</v>
      </c>
      <c r="H32">
        <f>B32</f>
        <v>20</v>
      </c>
      <c r="I32">
        <f>COUNT(B32:B41)</f>
        <v>10</v>
      </c>
      <c r="J32">
        <f t="array" ref="J32">SUM(IF(ISNUMBER( SEARCH("model",F32:F41)), 0, 1))</f>
        <v>0</v>
      </c>
      <c r="K32">
        <f t="array" ref="K32">MEDIAN(IF(F32:F41="Model", G32:G41))</f>
        <v>2.355</v>
      </c>
    </row>
    <row r="33" spans="1:11" x14ac:dyDescent="0.25">
      <c r="A33" t="s">
        <v>26</v>
      </c>
      <c r="B33">
        <v>20</v>
      </c>
      <c r="C33">
        <v>1E-3</v>
      </c>
      <c r="D33" t="s">
        <v>8</v>
      </c>
      <c r="E33">
        <v>1.83</v>
      </c>
      <c r="F33" t="s">
        <v>18</v>
      </c>
      <c r="G33">
        <v>1.83</v>
      </c>
    </row>
    <row r="34" spans="1:11" x14ac:dyDescent="0.25">
      <c r="A34" t="s">
        <v>26</v>
      </c>
      <c r="B34">
        <v>20</v>
      </c>
      <c r="C34">
        <v>2E-3</v>
      </c>
      <c r="D34" t="s">
        <v>8</v>
      </c>
      <c r="E34">
        <v>2.84</v>
      </c>
      <c r="F34" t="s">
        <v>18</v>
      </c>
      <c r="G34">
        <v>2.9</v>
      </c>
    </row>
    <row r="35" spans="1:11" x14ac:dyDescent="0.25">
      <c r="A35" t="s">
        <v>26</v>
      </c>
      <c r="B35">
        <v>20</v>
      </c>
      <c r="C35">
        <v>2E-3</v>
      </c>
      <c r="D35" t="s">
        <v>8</v>
      </c>
      <c r="E35">
        <v>1.37</v>
      </c>
      <c r="F35" t="s">
        <v>18</v>
      </c>
      <c r="G35">
        <v>1.37</v>
      </c>
    </row>
    <row r="36" spans="1:11" x14ac:dyDescent="0.25">
      <c r="A36" t="s">
        <v>26</v>
      </c>
      <c r="B36">
        <v>20</v>
      </c>
      <c r="C36">
        <v>1E-3</v>
      </c>
      <c r="D36" t="s">
        <v>8</v>
      </c>
      <c r="E36">
        <v>2.48</v>
      </c>
      <c r="F36" t="s">
        <v>18</v>
      </c>
      <c r="G36">
        <v>2.48</v>
      </c>
    </row>
    <row r="37" spans="1:11" x14ac:dyDescent="0.25">
      <c r="A37" t="s">
        <v>26</v>
      </c>
      <c r="B37">
        <v>20</v>
      </c>
      <c r="C37">
        <v>1E-3</v>
      </c>
      <c r="D37" t="s">
        <v>8</v>
      </c>
      <c r="E37">
        <v>2.06</v>
      </c>
      <c r="F37" t="s">
        <v>18</v>
      </c>
      <c r="G37">
        <v>2.13</v>
      </c>
    </row>
    <row r="38" spans="1:11" x14ac:dyDescent="0.25">
      <c r="A38" t="s">
        <v>26</v>
      </c>
      <c r="B38">
        <v>20</v>
      </c>
      <c r="C38">
        <v>1E-3</v>
      </c>
      <c r="D38" t="s">
        <v>8</v>
      </c>
      <c r="E38">
        <v>1.83</v>
      </c>
      <c r="F38" t="s">
        <v>18</v>
      </c>
      <c r="G38">
        <v>1.88</v>
      </c>
    </row>
    <row r="39" spans="1:11" x14ac:dyDescent="0.25">
      <c r="A39" t="s">
        <v>26</v>
      </c>
      <c r="B39">
        <v>20</v>
      </c>
      <c r="C39">
        <v>1E-3</v>
      </c>
      <c r="D39" t="s">
        <v>8</v>
      </c>
      <c r="E39">
        <v>2.84</v>
      </c>
      <c r="F39" t="s">
        <v>18</v>
      </c>
      <c r="G39">
        <v>2.84</v>
      </c>
    </row>
    <row r="40" spans="1:11" x14ac:dyDescent="0.25">
      <c r="A40" t="s">
        <v>26</v>
      </c>
      <c r="B40">
        <v>20</v>
      </c>
      <c r="C40">
        <v>2E-3</v>
      </c>
      <c r="D40" t="s">
        <v>8</v>
      </c>
      <c r="E40">
        <v>2.1800000000000002</v>
      </c>
      <c r="F40" t="s">
        <v>18</v>
      </c>
      <c r="G40">
        <v>2.23</v>
      </c>
    </row>
    <row r="41" spans="1:11" x14ac:dyDescent="0.25">
      <c r="A41" t="s">
        <v>26</v>
      </c>
      <c r="B41">
        <v>20</v>
      </c>
      <c r="C41">
        <v>0</v>
      </c>
      <c r="D41" t="s">
        <v>8</v>
      </c>
      <c r="E41">
        <v>5.86</v>
      </c>
      <c r="F41" t="s">
        <v>18</v>
      </c>
      <c r="G41">
        <v>5.89</v>
      </c>
    </row>
    <row r="42" spans="1:11" x14ac:dyDescent="0.25">
      <c r="A42" t="s">
        <v>26</v>
      </c>
      <c r="B42">
        <v>30</v>
      </c>
      <c r="D42" t="s">
        <v>8</v>
      </c>
      <c r="E42">
        <v>7.19</v>
      </c>
      <c r="F42" t="s">
        <v>18</v>
      </c>
      <c r="G42">
        <v>7.19</v>
      </c>
      <c r="H42">
        <f>B42</f>
        <v>30</v>
      </c>
      <c r="I42">
        <f>COUNT(B42:B61)</f>
        <v>20</v>
      </c>
      <c r="J42">
        <f t="array" ref="J42">SUM(IF(ISNUMBER( SEARCH("model",F42:F61)), 0, 1))</f>
        <v>0</v>
      </c>
      <c r="K42">
        <f t="array" ref="K42">MEDIAN(IF(F42:F61="Model", G42:G61))</f>
        <v>6.08</v>
      </c>
    </row>
    <row r="43" spans="1:11" x14ac:dyDescent="0.25">
      <c r="A43" t="s">
        <v>26</v>
      </c>
      <c r="B43">
        <v>30</v>
      </c>
      <c r="D43" t="s">
        <v>8</v>
      </c>
      <c r="E43">
        <v>7.06</v>
      </c>
      <c r="F43" t="s">
        <v>18</v>
      </c>
      <c r="G43">
        <v>7.06</v>
      </c>
    </row>
    <row r="44" spans="1:11" x14ac:dyDescent="0.25">
      <c r="A44" t="s">
        <v>26</v>
      </c>
      <c r="B44">
        <v>30</v>
      </c>
      <c r="D44" t="s">
        <v>8</v>
      </c>
      <c r="E44">
        <v>6.2</v>
      </c>
      <c r="F44" t="s">
        <v>18</v>
      </c>
      <c r="G44">
        <v>6.27</v>
      </c>
    </row>
    <row r="45" spans="1:11" x14ac:dyDescent="0.25">
      <c r="A45" t="s">
        <v>26</v>
      </c>
      <c r="B45">
        <v>30</v>
      </c>
      <c r="D45" t="s">
        <v>8</v>
      </c>
      <c r="E45">
        <v>3.64</v>
      </c>
      <c r="F45" t="s">
        <v>18</v>
      </c>
      <c r="G45">
        <v>3.72</v>
      </c>
    </row>
    <row r="46" spans="1:11" x14ac:dyDescent="0.25">
      <c r="A46" t="s">
        <v>26</v>
      </c>
      <c r="B46">
        <v>30</v>
      </c>
      <c r="D46" t="s">
        <v>8</v>
      </c>
      <c r="E46">
        <v>8.1999999999999993</v>
      </c>
      <c r="F46" t="s">
        <v>18</v>
      </c>
      <c r="G46">
        <v>8.1999999999999993</v>
      </c>
    </row>
    <row r="47" spans="1:11" x14ac:dyDescent="0.25">
      <c r="A47" t="s">
        <v>26</v>
      </c>
      <c r="B47">
        <v>30</v>
      </c>
      <c r="D47" t="s">
        <v>8</v>
      </c>
      <c r="E47">
        <v>11.74</v>
      </c>
      <c r="F47" t="s">
        <v>18</v>
      </c>
      <c r="G47">
        <v>11.74</v>
      </c>
    </row>
    <row r="48" spans="1:11" x14ac:dyDescent="0.25">
      <c r="A48" t="s">
        <v>26</v>
      </c>
      <c r="B48">
        <v>30</v>
      </c>
      <c r="D48" t="s">
        <v>8</v>
      </c>
      <c r="E48">
        <v>4.8499999999999996</v>
      </c>
      <c r="F48" t="s">
        <v>18</v>
      </c>
      <c r="G48">
        <v>4.8499999999999996</v>
      </c>
    </row>
    <row r="49" spans="1:11" x14ac:dyDescent="0.25">
      <c r="A49" t="s">
        <v>26</v>
      </c>
      <c r="B49">
        <v>30</v>
      </c>
      <c r="D49" t="s">
        <v>8</v>
      </c>
      <c r="E49">
        <v>5.16</v>
      </c>
      <c r="F49" t="s">
        <v>18</v>
      </c>
      <c r="G49">
        <v>5.16</v>
      </c>
    </row>
    <row r="50" spans="1:11" x14ac:dyDescent="0.25">
      <c r="A50" t="s">
        <v>26</v>
      </c>
      <c r="B50">
        <v>30</v>
      </c>
      <c r="D50" t="s">
        <v>8</v>
      </c>
      <c r="E50">
        <v>5.97</v>
      </c>
      <c r="F50" t="s">
        <v>18</v>
      </c>
      <c r="G50">
        <v>5.97</v>
      </c>
    </row>
    <row r="51" spans="1:11" x14ac:dyDescent="0.25">
      <c r="A51" t="s">
        <v>26</v>
      </c>
      <c r="B51">
        <v>30</v>
      </c>
      <c r="D51" t="s">
        <v>8</v>
      </c>
      <c r="E51">
        <v>8.9</v>
      </c>
      <c r="F51" t="s">
        <v>18</v>
      </c>
      <c r="G51">
        <v>8.9</v>
      </c>
    </row>
    <row r="52" spans="1:11" x14ac:dyDescent="0.25">
      <c r="A52" t="s">
        <v>26</v>
      </c>
      <c r="B52">
        <v>30</v>
      </c>
      <c r="C52">
        <v>0.09</v>
      </c>
      <c r="D52" t="s">
        <v>8</v>
      </c>
      <c r="E52">
        <v>7.12</v>
      </c>
      <c r="F52" t="s">
        <v>18</v>
      </c>
      <c r="G52">
        <v>7.12</v>
      </c>
    </row>
    <row r="53" spans="1:11" x14ac:dyDescent="0.25">
      <c r="A53" t="s">
        <v>26</v>
      </c>
      <c r="B53">
        <v>30</v>
      </c>
      <c r="C53">
        <v>1.4999999999999999E-2</v>
      </c>
      <c r="D53" t="s">
        <v>8</v>
      </c>
      <c r="E53">
        <v>5.76</v>
      </c>
      <c r="F53" t="s">
        <v>18</v>
      </c>
      <c r="G53">
        <v>5.76</v>
      </c>
    </row>
    <row r="54" spans="1:11" x14ac:dyDescent="0.25">
      <c r="A54" t="s">
        <v>26</v>
      </c>
      <c r="B54">
        <v>30</v>
      </c>
      <c r="C54">
        <v>2.3E-2</v>
      </c>
      <c r="D54" t="s">
        <v>8</v>
      </c>
      <c r="E54">
        <v>3.77</v>
      </c>
      <c r="F54" t="s">
        <v>18</v>
      </c>
      <c r="G54">
        <v>3.81</v>
      </c>
    </row>
    <row r="55" spans="1:11" x14ac:dyDescent="0.25">
      <c r="A55" t="s">
        <v>26</v>
      </c>
      <c r="B55">
        <v>30</v>
      </c>
      <c r="C55">
        <v>1.2E-2</v>
      </c>
      <c r="D55" t="s">
        <v>8</v>
      </c>
      <c r="E55">
        <v>7.13</v>
      </c>
      <c r="F55" t="s">
        <v>18</v>
      </c>
      <c r="G55">
        <v>7.13</v>
      </c>
    </row>
    <row r="56" spans="1:11" x14ac:dyDescent="0.25">
      <c r="A56" t="s">
        <v>26</v>
      </c>
      <c r="B56">
        <v>30</v>
      </c>
      <c r="C56">
        <v>8.0000000000000002E-3</v>
      </c>
      <c r="D56" t="s">
        <v>8</v>
      </c>
      <c r="E56">
        <v>4.34</v>
      </c>
      <c r="F56" t="s">
        <v>18</v>
      </c>
      <c r="G56">
        <v>4.34</v>
      </c>
    </row>
    <row r="57" spans="1:11" x14ac:dyDescent="0.25">
      <c r="A57" t="s">
        <v>26</v>
      </c>
      <c r="B57">
        <v>30</v>
      </c>
      <c r="C57">
        <v>6.0000000000000001E-3</v>
      </c>
      <c r="D57" t="s">
        <v>8</v>
      </c>
      <c r="E57">
        <v>6</v>
      </c>
      <c r="F57" t="s">
        <v>18</v>
      </c>
      <c r="G57">
        <v>6</v>
      </c>
    </row>
    <row r="58" spans="1:11" x14ac:dyDescent="0.25">
      <c r="A58" t="s">
        <v>26</v>
      </c>
      <c r="B58">
        <v>30</v>
      </c>
      <c r="C58">
        <v>7.0000000000000001E-3</v>
      </c>
      <c r="D58" t="s">
        <v>8</v>
      </c>
      <c r="E58">
        <v>4.2</v>
      </c>
      <c r="F58" t="s">
        <v>18</v>
      </c>
      <c r="G58">
        <v>4.2</v>
      </c>
    </row>
    <row r="59" spans="1:11" x14ac:dyDescent="0.25">
      <c r="A59" t="s">
        <v>26</v>
      </c>
      <c r="B59">
        <v>30</v>
      </c>
      <c r="C59">
        <v>8.0000000000000002E-3</v>
      </c>
      <c r="D59" t="s">
        <v>8</v>
      </c>
      <c r="E59">
        <v>11.9</v>
      </c>
      <c r="F59" t="s">
        <v>18</v>
      </c>
      <c r="G59">
        <v>11.92</v>
      </c>
    </row>
    <row r="60" spans="1:11" x14ac:dyDescent="0.25">
      <c r="A60" t="s">
        <v>26</v>
      </c>
      <c r="B60">
        <v>30</v>
      </c>
      <c r="C60">
        <v>7.0000000000000001E-3</v>
      </c>
      <c r="D60" t="s">
        <v>8</v>
      </c>
      <c r="E60">
        <v>6.05</v>
      </c>
      <c r="F60" t="s">
        <v>18</v>
      </c>
      <c r="G60">
        <v>6.16</v>
      </c>
    </row>
    <row r="61" spans="1:11" x14ac:dyDescent="0.25">
      <c r="A61" t="s">
        <v>26</v>
      </c>
      <c r="B61">
        <v>30</v>
      </c>
      <c r="C61">
        <v>7.0000000000000001E-3</v>
      </c>
      <c r="D61" t="s">
        <v>8</v>
      </c>
      <c r="E61">
        <v>4.3</v>
      </c>
      <c r="F61" t="s">
        <v>18</v>
      </c>
      <c r="G61">
        <v>4.3</v>
      </c>
    </row>
    <row r="62" spans="1:11" x14ac:dyDescent="0.25">
      <c r="A62" t="s">
        <v>26</v>
      </c>
      <c r="B62">
        <v>40</v>
      </c>
      <c r="C62">
        <v>7.0000000000000001E-3</v>
      </c>
      <c r="D62" t="s">
        <v>8</v>
      </c>
      <c r="E62">
        <v>11.93</v>
      </c>
      <c r="F62" t="s">
        <v>18</v>
      </c>
      <c r="G62">
        <v>12.01</v>
      </c>
      <c r="H62">
        <f>B62</f>
        <v>40</v>
      </c>
      <c r="I62">
        <f>COUNT(B62:B81)</f>
        <v>20</v>
      </c>
      <c r="J62">
        <f t="array" ref="J62">SUM(IF(ISNUMBER( SEARCH("model",F62:F81)), 0, 1))</f>
        <v>0</v>
      </c>
      <c r="K62">
        <f t="array" ref="K62">MEDIAN(IF(F62:F81="Model", G62:G81))</f>
        <v>11.995000000000001</v>
      </c>
    </row>
    <row r="63" spans="1:11" x14ac:dyDescent="0.25">
      <c r="A63" t="s">
        <v>26</v>
      </c>
      <c r="B63">
        <v>40</v>
      </c>
      <c r="C63">
        <v>5.0000000000000001E-3</v>
      </c>
      <c r="D63" t="s">
        <v>8</v>
      </c>
      <c r="E63">
        <v>10.49</v>
      </c>
      <c r="F63" t="s">
        <v>18</v>
      </c>
      <c r="G63">
        <v>10.55</v>
      </c>
    </row>
    <row r="64" spans="1:11" x14ac:dyDescent="0.25">
      <c r="A64" t="s">
        <v>26</v>
      </c>
      <c r="B64">
        <v>40</v>
      </c>
      <c r="C64">
        <v>4.0000000000000001E-3</v>
      </c>
      <c r="D64" t="s">
        <v>8</v>
      </c>
      <c r="E64">
        <v>11.89</v>
      </c>
      <c r="F64" t="s">
        <v>18</v>
      </c>
      <c r="G64">
        <v>11.98</v>
      </c>
    </row>
    <row r="65" spans="1:7" x14ac:dyDescent="0.25">
      <c r="A65" t="s">
        <v>26</v>
      </c>
      <c r="B65">
        <v>40</v>
      </c>
      <c r="C65">
        <v>4.0000000000000001E-3</v>
      </c>
      <c r="D65" t="s">
        <v>8</v>
      </c>
      <c r="E65">
        <v>8.2100000000000009</v>
      </c>
      <c r="F65" t="s">
        <v>18</v>
      </c>
      <c r="G65">
        <v>8.2100000000000009</v>
      </c>
    </row>
    <row r="66" spans="1:7" x14ac:dyDescent="0.25">
      <c r="A66" t="s">
        <v>26</v>
      </c>
      <c r="B66">
        <v>40</v>
      </c>
      <c r="C66">
        <v>4.0000000000000001E-3</v>
      </c>
      <c r="D66" t="s">
        <v>8</v>
      </c>
      <c r="E66">
        <v>11.29</v>
      </c>
      <c r="F66" t="s">
        <v>18</v>
      </c>
      <c r="G66">
        <v>11.37</v>
      </c>
    </row>
    <row r="67" spans="1:7" x14ac:dyDescent="0.25">
      <c r="A67" t="s">
        <v>26</v>
      </c>
      <c r="B67">
        <v>40</v>
      </c>
      <c r="C67">
        <v>5.0000000000000001E-3</v>
      </c>
      <c r="D67" t="s">
        <v>8</v>
      </c>
      <c r="E67">
        <v>13.73</v>
      </c>
      <c r="F67" t="s">
        <v>18</v>
      </c>
      <c r="G67">
        <v>13.73</v>
      </c>
    </row>
    <row r="68" spans="1:7" x14ac:dyDescent="0.25">
      <c r="A68" t="s">
        <v>26</v>
      </c>
      <c r="B68">
        <v>40</v>
      </c>
      <c r="C68">
        <v>3.0000000000000001E-3</v>
      </c>
      <c r="D68" t="s">
        <v>8</v>
      </c>
      <c r="E68">
        <v>10.57</v>
      </c>
      <c r="F68" t="s">
        <v>18</v>
      </c>
      <c r="G68">
        <v>10.57</v>
      </c>
    </row>
    <row r="69" spans="1:7" x14ac:dyDescent="0.25">
      <c r="A69" t="s">
        <v>26</v>
      </c>
      <c r="B69">
        <v>40</v>
      </c>
      <c r="C69">
        <v>3.0000000000000001E-3</v>
      </c>
      <c r="D69" t="s">
        <v>8</v>
      </c>
      <c r="E69">
        <v>10.199999999999999</v>
      </c>
      <c r="F69" t="s">
        <v>18</v>
      </c>
      <c r="G69">
        <v>10.24</v>
      </c>
    </row>
    <row r="70" spans="1:7" x14ac:dyDescent="0.25">
      <c r="A70" t="s">
        <v>26</v>
      </c>
      <c r="B70">
        <v>40</v>
      </c>
      <c r="C70">
        <v>3.0000000000000001E-3</v>
      </c>
      <c r="D70" t="s">
        <v>8</v>
      </c>
      <c r="E70">
        <v>16.87</v>
      </c>
      <c r="F70" t="s">
        <v>18</v>
      </c>
      <c r="G70">
        <v>16.87</v>
      </c>
    </row>
    <row r="71" spans="1:7" x14ac:dyDescent="0.25">
      <c r="A71" t="s">
        <v>26</v>
      </c>
      <c r="B71">
        <v>40</v>
      </c>
      <c r="C71">
        <v>3.0000000000000001E-3</v>
      </c>
      <c r="D71" t="s">
        <v>8</v>
      </c>
      <c r="E71">
        <v>13.18</v>
      </c>
      <c r="F71" t="s">
        <v>18</v>
      </c>
      <c r="G71">
        <v>13.18</v>
      </c>
    </row>
    <row r="72" spans="1:7" x14ac:dyDescent="0.25">
      <c r="A72" t="s">
        <v>26</v>
      </c>
      <c r="B72">
        <v>40</v>
      </c>
      <c r="D72" t="s">
        <v>8</v>
      </c>
      <c r="E72">
        <v>12.1</v>
      </c>
      <c r="F72" t="s">
        <v>18</v>
      </c>
      <c r="G72">
        <v>12.1</v>
      </c>
    </row>
    <row r="73" spans="1:7" x14ac:dyDescent="0.25">
      <c r="A73" t="s">
        <v>26</v>
      </c>
      <c r="B73">
        <v>40</v>
      </c>
      <c r="D73" t="s">
        <v>8</v>
      </c>
      <c r="E73">
        <v>5.83</v>
      </c>
      <c r="F73" t="s">
        <v>18</v>
      </c>
      <c r="G73">
        <v>5.88</v>
      </c>
    </row>
    <row r="74" spans="1:7" x14ac:dyDescent="0.25">
      <c r="A74" t="s">
        <v>26</v>
      </c>
      <c r="B74">
        <v>40</v>
      </c>
      <c r="D74" t="s">
        <v>8</v>
      </c>
      <c r="E74">
        <v>9.8800000000000008</v>
      </c>
      <c r="F74" t="s">
        <v>18</v>
      </c>
      <c r="G74">
        <v>9.93</v>
      </c>
    </row>
    <row r="75" spans="1:7" x14ac:dyDescent="0.25">
      <c r="A75" t="s">
        <v>26</v>
      </c>
      <c r="B75">
        <v>40</v>
      </c>
      <c r="D75" t="s">
        <v>8</v>
      </c>
      <c r="E75">
        <v>13.12</v>
      </c>
      <c r="F75" t="s">
        <v>18</v>
      </c>
      <c r="G75">
        <v>13.12</v>
      </c>
    </row>
    <row r="76" spans="1:7" x14ac:dyDescent="0.25">
      <c r="A76" t="s">
        <v>26</v>
      </c>
      <c r="B76">
        <v>40</v>
      </c>
      <c r="D76" t="s">
        <v>8</v>
      </c>
      <c r="E76">
        <v>16.059999999999999</v>
      </c>
      <c r="F76" t="s">
        <v>18</v>
      </c>
      <c r="G76">
        <v>16.059999999999999</v>
      </c>
    </row>
    <row r="77" spans="1:7" x14ac:dyDescent="0.25">
      <c r="A77" t="s">
        <v>26</v>
      </c>
      <c r="B77">
        <v>40</v>
      </c>
      <c r="D77" t="s">
        <v>8</v>
      </c>
      <c r="E77">
        <v>12.66</v>
      </c>
      <c r="F77" t="s">
        <v>18</v>
      </c>
      <c r="G77">
        <v>12.66</v>
      </c>
    </row>
    <row r="78" spans="1:7" x14ac:dyDescent="0.25">
      <c r="A78" t="s">
        <v>26</v>
      </c>
      <c r="B78">
        <v>40</v>
      </c>
      <c r="D78" t="s">
        <v>8</v>
      </c>
      <c r="E78">
        <v>8.3699999999999992</v>
      </c>
      <c r="F78" t="s">
        <v>18</v>
      </c>
      <c r="G78">
        <v>8.3699999999999992</v>
      </c>
    </row>
    <row r="79" spans="1:7" x14ac:dyDescent="0.25">
      <c r="A79" t="s">
        <v>26</v>
      </c>
      <c r="B79">
        <v>40</v>
      </c>
      <c r="D79" t="s">
        <v>8</v>
      </c>
      <c r="E79">
        <v>7.77</v>
      </c>
      <c r="F79" t="s">
        <v>18</v>
      </c>
      <c r="G79">
        <v>7.84</v>
      </c>
    </row>
    <row r="80" spans="1:7" x14ac:dyDescent="0.25">
      <c r="A80" t="s">
        <v>26</v>
      </c>
      <c r="B80">
        <v>40</v>
      </c>
      <c r="D80" t="s">
        <v>8</v>
      </c>
      <c r="E80">
        <v>13.86</v>
      </c>
      <c r="F80" t="s">
        <v>18</v>
      </c>
      <c r="G80">
        <v>13.86</v>
      </c>
    </row>
    <row r="81" spans="1:11" x14ac:dyDescent="0.25">
      <c r="A81" t="s">
        <v>26</v>
      </c>
      <c r="B81">
        <v>40</v>
      </c>
      <c r="D81" t="s">
        <v>8</v>
      </c>
      <c r="E81">
        <v>16.71</v>
      </c>
      <c r="F81" t="s">
        <v>18</v>
      </c>
      <c r="G81">
        <v>16.71</v>
      </c>
    </row>
    <row r="82" spans="1:11" x14ac:dyDescent="0.25">
      <c r="A82" t="s">
        <v>26</v>
      </c>
      <c r="B82">
        <v>50</v>
      </c>
      <c r="D82" t="s">
        <v>8</v>
      </c>
      <c r="E82">
        <v>23.23</v>
      </c>
      <c r="F82" t="s">
        <v>18</v>
      </c>
      <c r="G82">
        <v>23.23</v>
      </c>
      <c r="H82">
        <f>B82</f>
        <v>50</v>
      </c>
      <c r="I82">
        <f>COUNT(B82:B101)</f>
        <v>20</v>
      </c>
      <c r="J82">
        <f t="array" ref="J82">SUM(IF(ISNUMBER( SEARCH("model",F82:F101)), 0, 1))</f>
        <v>0</v>
      </c>
      <c r="K82">
        <f t="array" ref="K82">MEDIAN(IF(F82:F101="Model", G82:G101))</f>
        <v>21.594999999999999</v>
      </c>
    </row>
    <row r="83" spans="1:11" x14ac:dyDescent="0.25">
      <c r="A83" t="s">
        <v>26</v>
      </c>
      <c r="B83">
        <v>50</v>
      </c>
      <c r="D83" t="s">
        <v>8</v>
      </c>
      <c r="E83">
        <v>18.25</v>
      </c>
      <c r="F83" t="s">
        <v>18</v>
      </c>
      <c r="G83">
        <v>18.3</v>
      </c>
    </row>
    <row r="84" spans="1:11" x14ac:dyDescent="0.25">
      <c r="A84" t="s">
        <v>26</v>
      </c>
      <c r="B84">
        <v>50</v>
      </c>
      <c r="D84" t="s">
        <v>8</v>
      </c>
      <c r="E84">
        <v>14.9</v>
      </c>
      <c r="F84" t="s">
        <v>18</v>
      </c>
      <c r="G84">
        <v>14.94</v>
      </c>
    </row>
    <row r="85" spans="1:11" x14ac:dyDescent="0.25">
      <c r="A85" t="s">
        <v>26</v>
      </c>
      <c r="B85">
        <v>50</v>
      </c>
      <c r="D85" t="s">
        <v>8</v>
      </c>
      <c r="E85">
        <v>26.81</v>
      </c>
      <c r="F85" t="s">
        <v>18</v>
      </c>
      <c r="G85">
        <v>26.86</v>
      </c>
    </row>
    <row r="86" spans="1:11" x14ac:dyDescent="0.25">
      <c r="A86" t="s">
        <v>26</v>
      </c>
      <c r="B86">
        <v>50</v>
      </c>
      <c r="D86" t="s">
        <v>8</v>
      </c>
      <c r="E86">
        <v>17.190000000000001</v>
      </c>
      <c r="F86" t="s">
        <v>18</v>
      </c>
      <c r="G86">
        <v>17.239999999999998</v>
      </c>
    </row>
    <row r="87" spans="1:11" x14ac:dyDescent="0.25">
      <c r="A87" t="s">
        <v>26</v>
      </c>
      <c r="B87">
        <v>50</v>
      </c>
      <c r="D87" t="s">
        <v>8</v>
      </c>
      <c r="E87">
        <v>23.47</v>
      </c>
      <c r="F87" t="s">
        <v>18</v>
      </c>
      <c r="G87">
        <v>23.47</v>
      </c>
    </row>
    <row r="88" spans="1:11" x14ac:dyDescent="0.25">
      <c r="A88" t="s">
        <v>26</v>
      </c>
      <c r="B88">
        <v>50</v>
      </c>
      <c r="D88" t="s">
        <v>8</v>
      </c>
      <c r="E88">
        <v>20.440000000000001</v>
      </c>
      <c r="F88" t="s">
        <v>18</v>
      </c>
      <c r="G88">
        <v>20.440000000000001</v>
      </c>
    </row>
    <row r="89" spans="1:11" x14ac:dyDescent="0.25">
      <c r="A89" t="s">
        <v>26</v>
      </c>
      <c r="B89">
        <v>50</v>
      </c>
      <c r="D89" t="s">
        <v>8</v>
      </c>
      <c r="E89">
        <v>29.63</v>
      </c>
      <c r="F89" t="s">
        <v>18</v>
      </c>
      <c r="G89">
        <v>29.63</v>
      </c>
    </row>
    <row r="90" spans="1:11" x14ac:dyDescent="0.25">
      <c r="A90" t="s">
        <v>26</v>
      </c>
      <c r="B90">
        <v>50</v>
      </c>
      <c r="D90" t="s">
        <v>8</v>
      </c>
      <c r="E90">
        <v>22.14</v>
      </c>
      <c r="F90" t="s">
        <v>18</v>
      </c>
      <c r="G90">
        <v>22.14</v>
      </c>
    </row>
    <row r="91" spans="1:11" x14ac:dyDescent="0.25">
      <c r="A91" t="s">
        <v>26</v>
      </c>
      <c r="B91">
        <v>50</v>
      </c>
      <c r="D91" t="s">
        <v>8</v>
      </c>
      <c r="E91">
        <v>17.8</v>
      </c>
      <c r="F91" t="s">
        <v>18</v>
      </c>
      <c r="G91">
        <v>17.8</v>
      </c>
    </row>
    <row r="92" spans="1:11" x14ac:dyDescent="0.25">
      <c r="A92" t="s">
        <v>26</v>
      </c>
      <c r="B92">
        <v>50</v>
      </c>
      <c r="C92">
        <v>3.0000000000000001E-3</v>
      </c>
      <c r="D92" t="s">
        <v>8</v>
      </c>
      <c r="E92">
        <v>18.47</v>
      </c>
      <c r="F92" t="s">
        <v>18</v>
      </c>
      <c r="G92">
        <v>18.47</v>
      </c>
    </row>
    <row r="93" spans="1:11" x14ac:dyDescent="0.25">
      <c r="A93" t="s">
        <v>26</v>
      </c>
      <c r="B93">
        <v>50</v>
      </c>
      <c r="C93">
        <v>4.0000000000000001E-3</v>
      </c>
      <c r="D93" t="s">
        <v>8</v>
      </c>
      <c r="E93">
        <v>24.46</v>
      </c>
      <c r="F93" t="s">
        <v>18</v>
      </c>
      <c r="G93">
        <v>24.46</v>
      </c>
    </row>
    <row r="94" spans="1:11" x14ac:dyDescent="0.25">
      <c r="A94" t="s">
        <v>26</v>
      </c>
      <c r="B94">
        <v>50</v>
      </c>
      <c r="C94">
        <v>3.0000000000000001E-3</v>
      </c>
      <c r="D94" t="s">
        <v>8</v>
      </c>
      <c r="E94">
        <v>28</v>
      </c>
      <c r="F94" t="s">
        <v>18</v>
      </c>
      <c r="G94">
        <v>28.02</v>
      </c>
    </row>
    <row r="95" spans="1:11" x14ac:dyDescent="0.25">
      <c r="A95" t="s">
        <v>26</v>
      </c>
      <c r="B95">
        <v>50</v>
      </c>
      <c r="C95">
        <v>3.0000000000000001E-3</v>
      </c>
      <c r="D95" t="s">
        <v>8</v>
      </c>
      <c r="E95">
        <v>20.99</v>
      </c>
      <c r="F95" t="s">
        <v>18</v>
      </c>
      <c r="G95">
        <v>21.05</v>
      </c>
    </row>
    <row r="96" spans="1:11" x14ac:dyDescent="0.25">
      <c r="A96" t="s">
        <v>26</v>
      </c>
      <c r="B96">
        <v>50</v>
      </c>
      <c r="C96">
        <v>3.0000000000000001E-3</v>
      </c>
      <c r="D96" t="s">
        <v>8</v>
      </c>
      <c r="E96">
        <v>20.149999999999999</v>
      </c>
      <c r="F96" t="s">
        <v>18</v>
      </c>
      <c r="G96">
        <v>20.149999999999999</v>
      </c>
    </row>
    <row r="97" spans="1:11" x14ac:dyDescent="0.25">
      <c r="A97" t="s">
        <v>26</v>
      </c>
      <c r="B97">
        <v>50</v>
      </c>
      <c r="C97">
        <v>4.0000000000000001E-3</v>
      </c>
      <c r="D97" t="s">
        <v>8</v>
      </c>
      <c r="E97">
        <v>17.64</v>
      </c>
      <c r="F97" t="s">
        <v>18</v>
      </c>
      <c r="G97">
        <v>17.64</v>
      </c>
    </row>
    <row r="98" spans="1:11" x14ac:dyDescent="0.25">
      <c r="A98" t="s">
        <v>26</v>
      </c>
      <c r="B98">
        <v>50</v>
      </c>
      <c r="C98">
        <v>3.0000000000000001E-3</v>
      </c>
      <c r="D98" t="s">
        <v>8</v>
      </c>
      <c r="E98">
        <v>25.81</v>
      </c>
      <c r="F98" t="s">
        <v>18</v>
      </c>
      <c r="G98">
        <v>25.9</v>
      </c>
    </row>
    <row r="99" spans="1:11" x14ac:dyDescent="0.25">
      <c r="A99" t="s">
        <v>26</v>
      </c>
      <c r="B99">
        <v>50</v>
      </c>
      <c r="C99">
        <v>4.0000000000000001E-3</v>
      </c>
      <c r="D99" t="s">
        <v>8</v>
      </c>
      <c r="E99">
        <v>25.05</v>
      </c>
      <c r="F99" t="s">
        <v>18</v>
      </c>
      <c r="G99">
        <v>25.1</v>
      </c>
    </row>
    <row r="100" spans="1:11" x14ac:dyDescent="0.25">
      <c r="A100" t="s">
        <v>26</v>
      </c>
      <c r="B100">
        <v>50</v>
      </c>
      <c r="C100">
        <v>4.0000000000000001E-3</v>
      </c>
      <c r="D100" t="s">
        <v>8</v>
      </c>
      <c r="E100">
        <v>15.11</v>
      </c>
      <c r="F100" t="s">
        <v>18</v>
      </c>
      <c r="G100">
        <v>15.11</v>
      </c>
    </row>
    <row r="101" spans="1:11" x14ac:dyDescent="0.25">
      <c r="A101" t="s">
        <v>26</v>
      </c>
      <c r="B101">
        <v>50</v>
      </c>
      <c r="C101">
        <v>3.0000000000000001E-3</v>
      </c>
      <c r="D101" t="s">
        <v>8</v>
      </c>
      <c r="E101">
        <v>22.19</v>
      </c>
      <c r="F101" t="s">
        <v>18</v>
      </c>
      <c r="G101">
        <v>22.19</v>
      </c>
    </row>
    <row r="102" spans="1:11" x14ac:dyDescent="0.25">
      <c r="A102" t="s">
        <v>26</v>
      </c>
      <c r="B102">
        <v>60</v>
      </c>
      <c r="C102">
        <v>4.0000000000000001E-3</v>
      </c>
      <c r="D102" t="s">
        <v>8</v>
      </c>
      <c r="E102">
        <v>28.78</v>
      </c>
      <c r="F102" t="s">
        <v>18</v>
      </c>
      <c r="G102">
        <v>28.85</v>
      </c>
      <c r="H102">
        <f>B102</f>
        <v>60</v>
      </c>
      <c r="I102">
        <f>COUNT(B102:B121)</f>
        <v>20</v>
      </c>
      <c r="J102">
        <f t="array" ref="J102">SUM(IF(ISNUMBER( SEARCH("model",F102:F121)), 0, 1))</f>
        <v>0</v>
      </c>
      <c r="K102">
        <f t="array" ref="K102">MEDIAN(IF(F102:F121="Model", G102:G121))</f>
        <v>35.94</v>
      </c>
    </row>
    <row r="103" spans="1:11" x14ac:dyDescent="0.25">
      <c r="A103" t="s">
        <v>26</v>
      </c>
      <c r="B103">
        <v>60</v>
      </c>
      <c r="C103">
        <v>3.0000000000000001E-3</v>
      </c>
      <c r="D103" t="s">
        <v>8</v>
      </c>
      <c r="E103">
        <v>40.01</v>
      </c>
      <c r="F103" t="s">
        <v>18</v>
      </c>
      <c r="G103">
        <v>40.11</v>
      </c>
    </row>
    <row r="104" spans="1:11" x14ac:dyDescent="0.25">
      <c r="A104" t="s">
        <v>26</v>
      </c>
      <c r="B104">
        <v>60</v>
      </c>
      <c r="C104">
        <v>3.0000000000000001E-3</v>
      </c>
      <c r="D104" t="s">
        <v>8</v>
      </c>
      <c r="E104">
        <v>35.229999999999997</v>
      </c>
      <c r="F104" t="s">
        <v>18</v>
      </c>
      <c r="G104">
        <v>35.229999999999997</v>
      </c>
    </row>
    <row r="105" spans="1:11" x14ac:dyDescent="0.25">
      <c r="A105" t="s">
        <v>26</v>
      </c>
      <c r="B105">
        <v>60</v>
      </c>
      <c r="C105">
        <v>4.0000000000000001E-3</v>
      </c>
      <c r="D105" t="s">
        <v>8</v>
      </c>
      <c r="E105">
        <v>47.61</v>
      </c>
      <c r="F105" t="s">
        <v>18</v>
      </c>
      <c r="G105">
        <v>47.66</v>
      </c>
    </row>
    <row r="106" spans="1:11" x14ac:dyDescent="0.25">
      <c r="A106" t="s">
        <v>26</v>
      </c>
      <c r="B106">
        <v>60</v>
      </c>
      <c r="C106">
        <v>4.0000000000000001E-3</v>
      </c>
      <c r="D106" t="s">
        <v>8</v>
      </c>
      <c r="E106">
        <v>36</v>
      </c>
      <c r="F106" t="s">
        <v>18</v>
      </c>
      <c r="G106">
        <v>36.07</v>
      </c>
    </row>
    <row r="107" spans="1:11" x14ac:dyDescent="0.25">
      <c r="A107" t="s">
        <v>26</v>
      </c>
      <c r="B107">
        <v>60</v>
      </c>
      <c r="C107">
        <v>5.0000000000000001E-3</v>
      </c>
      <c r="D107" t="s">
        <v>8</v>
      </c>
      <c r="E107">
        <v>33.020000000000003</v>
      </c>
      <c r="F107" t="s">
        <v>18</v>
      </c>
      <c r="G107">
        <v>33.11</v>
      </c>
    </row>
    <row r="108" spans="1:11" x14ac:dyDescent="0.25">
      <c r="A108" t="s">
        <v>26</v>
      </c>
      <c r="B108">
        <v>60</v>
      </c>
      <c r="C108">
        <v>4.0000000000000001E-3</v>
      </c>
      <c r="D108" t="s">
        <v>8</v>
      </c>
      <c r="E108">
        <v>42.98</v>
      </c>
      <c r="F108" t="s">
        <v>18</v>
      </c>
      <c r="G108">
        <v>42.98</v>
      </c>
    </row>
    <row r="109" spans="1:11" x14ac:dyDescent="0.25">
      <c r="A109" t="s">
        <v>26</v>
      </c>
      <c r="B109">
        <v>60</v>
      </c>
      <c r="C109">
        <v>4.0000000000000001E-3</v>
      </c>
      <c r="D109" t="s">
        <v>8</v>
      </c>
      <c r="E109">
        <v>43.85</v>
      </c>
      <c r="F109" t="s">
        <v>18</v>
      </c>
      <c r="G109">
        <v>43.96</v>
      </c>
    </row>
    <row r="110" spans="1:11" x14ac:dyDescent="0.25">
      <c r="A110" t="s">
        <v>26</v>
      </c>
      <c r="B110">
        <v>60</v>
      </c>
      <c r="C110">
        <v>3.0000000000000001E-3</v>
      </c>
      <c r="D110" t="s">
        <v>8</v>
      </c>
      <c r="E110">
        <v>33.11</v>
      </c>
      <c r="F110" t="s">
        <v>18</v>
      </c>
      <c r="G110">
        <v>33.159999999999997</v>
      </c>
    </row>
    <row r="111" spans="1:11" x14ac:dyDescent="0.25">
      <c r="A111" t="s">
        <v>26</v>
      </c>
      <c r="B111">
        <v>60</v>
      </c>
      <c r="C111">
        <v>3.0000000000000001E-3</v>
      </c>
      <c r="D111" t="s">
        <v>8</v>
      </c>
      <c r="E111">
        <v>25.76</v>
      </c>
      <c r="F111" t="s">
        <v>18</v>
      </c>
      <c r="G111">
        <v>25.83</v>
      </c>
    </row>
    <row r="112" spans="1:11" x14ac:dyDescent="0.25">
      <c r="A112" t="s">
        <v>26</v>
      </c>
      <c r="B112">
        <v>60</v>
      </c>
      <c r="D112" t="s">
        <v>8</v>
      </c>
      <c r="E112">
        <v>35.770000000000003</v>
      </c>
      <c r="F112" t="s">
        <v>18</v>
      </c>
      <c r="G112">
        <v>35.81</v>
      </c>
    </row>
    <row r="113" spans="1:11" x14ac:dyDescent="0.25">
      <c r="A113" t="s">
        <v>26</v>
      </c>
      <c r="B113">
        <v>60</v>
      </c>
      <c r="D113" t="s">
        <v>8</v>
      </c>
      <c r="E113">
        <v>40.950000000000003</v>
      </c>
      <c r="F113" t="s">
        <v>18</v>
      </c>
      <c r="G113">
        <v>41.07</v>
      </c>
    </row>
    <row r="114" spans="1:11" x14ac:dyDescent="0.25">
      <c r="A114" t="s">
        <v>26</v>
      </c>
      <c r="B114">
        <v>60</v>
      </c>
      <c r="D114" t="s">
        <v>8</v>
      </c>
      <c r="E114">
        <v>27.5</v>
      </c>
      <c r="F114" t="s">
        <v>18</v>
      </c>
      <c r="G114">
        <v>27.57</v>
      </c>
    </row>
    <row r="115" spans="1:11" x14ac:dyDescent="0.25">
      <c r="A115" t="s">
        <v>26</v>
      </c>
      <c r="B115">
        <v>60</v>
      </c>
      <c r="D115" t="s">
        <v>8</v>
      </c>
      <c r="E115">
        <v>49.48</v>
      </c>
      <c r="F115" t="s">
        <v>18</v>
      </c>
      <c r="G115">
        <v>49.48</v>
      </c>
    </row>
    <row r="116" spans="1:11" x14ac:dyDescent="0.25">
      <c r="A116" t="s">
        <v>26</v>
      </c>
      <c r="B116">
        <v>60</v>
      </c>
      <c r="D116" t="s">
        <v>8</v>
      </c>
      <c r="E116">
        <v>43.66</v>
      </c>
      <c r="F116" t="s">
        <v>18</v>
      </c>
      <c r="G116">
        <v>43.66</v>
      </c>
    </row>
    <row r="117" spans="1:11" x14ac:dyDescent="0.25">
      <c r="A117" t="s">
        <v>26</v>
      </c>
      <c r="B117">
        <v>60</v>
      </c>
      <c r="D117" t="s">
        <v>8</v>
      </c>
      <c r="E117">
        <v>21.96</v>
      </c>
      <c r="F117" t="s">
        <v>18</v>
      </c>
      <c r="G117">
        <v>21.96</v>
      </c>
    </row>
    <row r="118" spans="1:11" x14ac:dyDescent="0.25">
      <c r="A118" t="s">
        <v>26</v>
      </c>
      <c r="B118">
        <v>60</v>
      </c>
      <c r="D118" t="s">
        <v>8</v>
      </c>
      <c r="E118">
        <v>27.32</v>
      </c>
      <c r="F118" t="s">
        <v>18</v>
      </c>
      <c r="G118">
        <v>27.32</v>
      </c>
    </row>
    <row r="119" spans="1:11" x14ac:dyDescent="0.25">
      <c r="A119" t="s">
        <v>26</v>
      </c>
      <c r="B119">
        <v>60</v>
      </c>
      <c r="D119" t="s">
        <v>8</v>
      </c>
      <c r="E119">
        <v>30.61</v>
      </c>
      <c r="F119" t="s">
        <v>18</v>
      </c>
      <c r="G119">
        <v>30.66</v>
      </c>
    </row>
    <row r="120" spans="1:11" x14ac:dyDescent="0.25">
      <c r="A120" t="s">
        <v>26</v>
      </c>
      <c r="B120">
        <v>60</v>
      </c>
      <c r="D120" t="s">
        <v>8</v>
      </c>
      <c r="E120">
        <v>42.93</v>
      </c>
      <c r="F120" t="s">
        <v>18</v>
      </c>
      <c r="G120">
        <v>43.03</v>
      </c>
    </row>
    <row r="121" spans="1:11" x14ac:dyDescent="0.25">
      <c r="A121" t="s">
        <v>26</v>
      </c>
      <c r="B121">
        <v>60</v>
      </c>
      <c r="D121" t="s">
        <v>8</v>
      </c>
      <c r="E121">
        <v>36.979999999999997</v>
      </c>
      <c r="F121" t="s">
        <v>18</v>
      </c>
      <c r="G121">
        <v>36.979999999999997</v>
      </c>
    </row>
    <row r="122" spans="1:11" x14ac:dyDescent="0.25">
      <c r="A122" t="s">
        <v>26</v>
      </c>
      <c r="B122">
        <v>70</v>
      </c>
      <c r="C122">
        <v>9.6000000000000002E-2</v>
      </c>
      <c r="D122" t="s">
        <v>8</v>
      </c>
      <c r="E122">
        <v>54.97</v>
      </c>
      <c r="F122" t="s">
        <v>18</v>
      </c>
      <c r="G122">
        <v>55</v>
      </c>
      <c r="H122">
        <f>B122</f>
        <v>70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MEDIAN(IF(F122:F141="Model", G122:G141))</f>
        <v>55.31</v>
      </c>
    </row>
    <row r="123" spans="1:11" x14ac:dyDescent="0.25">
      <c r="A123" t="s">
        <v>26</v>
      </c>
      <c r="B123">
        <v>70</v>
      </c>
      <c r="C123">
        <v>0.03</v>
      </c>
      <c r="D123" t="s">
        <v>8</v>
      </c>
      <c r="E123">
        <v>44.11</v>
      </c>
      <c r="F123" t="s">
        <v>18</v>
      </c>
      <c r="G123">
        <v>44.14</v>
      </c>
    </row>
    <row r="124" spans="1:11" x14ac:dyDescent="0.25">
      <c r="A124" t="s">
        <v>26</v>
      </c>
      <c r="B124">
        <v>70</v>
      </c>
      <c r="C124">
        <v>2.3E-2</v>
      </c>
      <c r="D124" t="s">
        <v>8</v>
      </c>
      <c r="E124">
        <v>76.25</v>
      </c>
      <c r="F124" t="s">
        <v>18</v>
      </c>
      <c r="G124">
        <v>76.3</v>
      </c>
    </row>
    <row r="125" spans="1:11" x14ac:dyDescent="0.25">
      <c r="A125" t="s">
        <v>26</v>
      </c>
      <c r="B125">
        <v>70</v>
      </c>
      <c r="C125">
        <v>1.7999999999999999E-2</v>
      </c>
      <c r="D125" t="s">
        <v>8</v>
      </c>
      <c r="E125">
        <v>54.93</v>
      </c>
      <c r="F125" t="s">
        <v>18</v>
      </c>
      <c r="G125">
        <v>55.02</v>
      </c>
    </row>
    <row r="126" spans="1:11" x14ac:dyDescent="0.25">
      <c r="A126" t="s">
        <v>26</v>
      </c>
      <c r="B126">
        <v>70</v>
      </c>
      <c r="C126">
        <v>0.02</v>
      </c>
      <c r="D126" t="s">
        <v>8</v>
      </c>
      <c r="E126">
        <v>58.2</v>
      </c>
      <c r="F126" t="s">
        <v>18</v>
      </c>
      <c r="G126">
        <v>58.29</v>
      </c>
    </row>
    <row r="127" spans="1:11" x14ac:dyDescent="0.25">
      <c r="A127" t="s">
        <v>26</v>
      </c>
      <c r="B127">
        <v>70</v>
      </c>
      <c r="C127">
        <v>1.7000000000000001E-2</v>
      </c>
      <c r="D127" t="s">
        <v>8</v>
      </c>
      <c r="E127">
        <v>46.27</v>
      </c>
      <c r="F127" t="s">
        <v>18</v>
      </c>
      <c r="G127">
        <v>46.29</v>
      </c>
    </row>
    <row r="128" spans="1:11" x14ac:dyDescent="0.25">
      <c r="A128" t="s">
        <v>26</v>
      </c>
      <c r="B128">
        <v>70</v>
      </c>
      <c r="C128">
        <v>1.4E-2</v>
      </c>
      <c r="D128" t="s">
        <v>8</v>
      </c>
      <c r="E128">
        <v>62.5</v>
      </c>
      <c r="F128" t="s">
        <v>18</v>
      </c>
      <c r="G128">
        <v>62.57</v>
      </c>
    </row>
    <row r="129" spans="1:11" x14ac:dyDescent="0.25">
      <c r="A129" t="s">
        <v>26</v>
      </c>
      <c r="B129">
        <v>70</v>
      </c>
      <c r="C129">
        <v>1.7999999999999999E-2</v>
      </c>
      <c r="D129" t="s">
        <v>8</v>
      </c>
      <c r="E129">
        <v>41.14</v>
      </c>
      <c r="F129" t="s">
        <v>18</v>
      </c>
      <c r="G129">
        <v>41.22</v>
      </c>
    </row>
    <row r="130" spans="1:11" x14ac:dyDescent="0.25">
      <c r="A130" t="s">
        <v>26</v>
      </c>
      <c r="B130">
        <v>70</v>
      </c>
      <c r="C130">
        <v>1.4E-2</v>
      </c>
      <c r="D130" t="s">
        <v>8</v>
      </c>
      <c r="E130">
        <v>56.76</v>
      </c>
      <c r="F130" t="s">
        <v>18</v>
      </c>
      <c r="G130">
        <v>56.88</v>
      </c>
    </row>
    <row r="131" spans="1:11" x14ac:dyDescent="0.25">
      <c r="A131" t="s">
        <v>26</v>
      </c>
      <c r="B131">
        <v>70</v>
      </c>
      <c r="C131">
        <v>1.2999999999999999E-2</v>
      </c>
      <c r="D131" t="s">
        <v>8</v>
      </c>
      <c r="E131">
        <v>45.23</v>
      </c>
      <c r="F131" t="s">
        <v>18</v>
      </c>
      <c r="G131">
        <v>45.23</v>
      </c>
    </row>
    <row r="132" spans="1:11" x14ac:dyDescent="0.25">
      <c r="A132" t="s">
        <v>26</v>
      </c>
      <c r="B132">
        <v>70</v>
      </c>
      <c r="C132">
        <v>5.0000000000000001E-3</v>
      </c>
      <c r="D132" t="s">
        <v>8</v>
      </c>
      <c r="E132">
        <v>49.7</v>
      </c>
      <c r="F132" t="s">
        <v>18</v>
      </c>
      <c r="G132">
        <v>49.77</v>
      </c>
    </row>
    <row r="133" spans="1:11" x14ac:dyDescent="0.25">
      <c r="A133" t="s">
        <v>26</v>
      </c>
      <c r="B133">
        <v>70</v>
      </c>
      <c r="C133">
        <v>3.0000000000000001E-3</v>
      </c>
      <c r="D133" t="s">
        <v>8</v>
      </c>
      <c r="E133">
        <v>65.97</v>
      </c>
      <c r="F133" t="s">
        <v>18</v>
      </c>
      <c r="G133">
        <v>66.02</v>
      </c>
    </row>
    <row r="134" spans="1:11" x14ac:dyDescent="0.25">
      <c r="A134" t="s">
        <v>26</v>
      </c>
      <c r="B134">
        <v>70</v>
      </c>
      <c r="C134">
        <v>4.0000000000000001E-3</v>
      </c>
      <c r="D134" t="s">
        <v>8</v>
      </c>
      <c r="E134">
        <v>57.53</v>
      </c>
      <c r="F134" t="s">
        <v>18</v>
      </c>
      <c r="G134">
        <v>57.53</v>
      </c>
    </row>
    <row r="135" spans="1:11" x14ac:dyDescent="0.25">
      <c r="A135" t="s">
        <v>26</v>
      </c>
      <c r="B135">
        <v>70</v>
      </c>
      <c r="C135">
        <v>5.0000000000000001E-3</v>
      </c>
      <c r="D135" t="s">
        <v>8</v>
      </c>
      <c r="E135">
        <v>43.15</v>
      </c>
      <c r="F135" t="s">
        <v>18</v>
      </c>
      <c r="G135">
        <v>43.18</v>
      </c>
    </row>
    <row r="136" spans="1:11" x14ac:dyDescent="0.25">
      <c r="A136" t="s">
        <v>26</v>
      </c>
      <c r="B136">
        <v>70</v>
      </c>
      <c r="C136">
        <v>6.0000000000000001E-3</v>
      </c>
      <c r="D136" t="s">
        <v>8</v>
      </c>
      <c r="E136">
        <v>58.08</v>
      </c>
      <c r="F136" t="s">
        <v>18</v>
      </c>
      <c r="G136">
        <v>58.08</v>
      </c>
    </row>
    <row r="137" spans="1:11" x14ac:dyDescent="0.25">
      <c r="A137" t="s">
        <v>26</v>
      </c>
      <c r="B137">
        <v>70</v>
      </c>
      <c r="C137">
        <v>4.0000000000000001E-3</v>
      </c>
      <c r="D137" t="s">
        <v>8</v>
      </c>
      <c r="E137">
        <v>57.53</v>
      </c>
      <c r="F137" t="s">
        <v>18</v>
      </c>
      <c r="G137">
        <v>57.6</v>
      </c>
    </row>
    <row r="138" spans="1:11" x14ac:dyDescent="0.25">
      <c r="A138" t="s">
        <v>26</v>
      </c>
      <c r="B138">
        <v>70</v>
      </c>
      <c r="C138">
        <v>5.0000000000000001E-3</v>
      </c>
      <c r="D138" t="s">
        <v>8</v>
      </c>
      <c r="E138">
        <v>48.1</v>
      </c>
      <c r="F138" t="s">
        <v>18</v>
      </c>
      <c r="G138">
        <v>48.19</v>
      </c>
    </row>
    <row r="139" spans="1:11" x14ac:dyDescent="0.25">
      <c r="A139" t="s">
        <v>26</v>
      </c>
      <c r="B139">
        <v>70</v>
      </c>
      <c r="C139">
        <v>4.0000000000000001E-3</v>
      </c>
      <c r="D139" t="s">
        <v>8</v>
      </c>
      <c r="E139">
        <v>47.08</v>
      </c>
      <c r="F139" t="s">
        <v>18</v>
      </c>
      <c r="G139">
        <v>47.22</v>
      </c>
    </row>
    <row r="140" spans="1:11" x14ac:dyDescent="0.25">
      <c r="A140" t="s">
        <v>26</v>
      </c>
      <c r="B140">
        <v>70</v>
      </c>
      <c r="C140">
        <v>7.0000000000000001E-3</v>
      </c>
      <c r="D140" t="s">
        <v>8</v>
      </c>
      <c r="E140">
        <v>55.51</v>
      </c>
      <c r="F140" t="s">
        <v>18</v>
      </c>
      <c r="G140">
        <v>55.6</v>
      </c>
    </row>
    <row r="141" spans="1:11" x14ac:dyDescent="0.25">
      <c r="A141" t="s">
        <v>26</v>
      </c>
      <c r="B141">
        <v>70</v>
      </c>
      <c r="C141">
        <v>3.0000000000000001E-3</v>
      </c>
      <c r="D141" t="s">
        <v>8</v>
      </c>
      <c r="E141">
        <v>61.98</v>
      </c>
      <c r="F141" t="s">
        <v>18</v>
      </c>
      <c r="G141">
        <v>62.02</v>
      </c>
    </row>
    <row r="142" spans="1:11" x14ac:dyDescent="0.25">
      <c r="A142" t="s">
        <v>26</v>
      </c>
      <c r="B142">
        <v>80</v>
      </c>
      <c r="C142">
        <v>6.0000000000000001E-3</v>
      </c>
      <c r="D142" t="s">
        <v>8</v>
      </c>
      <c r="E142">
        <v>79.150000000000006</v>
      </c>
      <c r="F142" t="s">
        <v>18</v>
      </c>
      <c r="G142">
        <v>79.150000000000006</v>
      </c>
      <c r="H142">
        <f>B142</f>
        <v>80</v>
      </c>
      <c r="I142">
        <f>COUNT(B142:B161)</f>
        <v>20</v>
      </c>
      <c r="J142">
        <f t="array" ref="J142">SUM(IF(ISNUMBER( SEARCH("model",F142:F161)), 0, 1))</f>
        <v>0</v>
      </c>
      <c r="K142">
        <f t="array" ref="K142">MEDIAN(IF(F142:F161="Model", G142:G161))</f>
        <v>77.33</v>
      </c>
    </row>
    <row r="143" spans="1:11" x14ac:dyDescent="0.25">
      <c r="A143" t="s">
        <v>26</v>
      </c>
      <c r="B143">
        <v>80</v>
      </c>
      <c r="C143">
        <v>5.0000000000000001E-3</v>
      </c>
      <c r="D143" t="s">
        <v>8</v>
      </c>
      <c r="E143">
        <v>68.260000000000005</v>
      </c>
      <c r="F143" t="s">
        <v>18</v>
      </c>
      <c r="G143">
        <v>68.31</v>
      </c>
    </row>
    <row r="144" spans="1:11" x14ac:dyDescent="0.25">
      <c r="A144" t="s">
        <v>26</v>
      </c>
      <c r="B144">
        <v>80</v>
      </c>
      <c r="C144">
        <v>4.0000000000000001E-3</v>
      </c>
      <c r="D144" t="s">
        <v>8</v>
      </c>
      <c r="E144">
        <v>78</v>
      </c>
      <c r="F144" t="s">
        <v>18</v>
      </c>
      <c r="G144">
        <v>78.099999999999994</v>
      </c>
    </row>
    <row r="145" spans="1:7" x14ac:dyDescent="0.25">
      <c r="A145" t="s">
        <v>26</v>
      </c>
      <c r="B145">
        <v>80</v>
      </c>
      <c r="C145">
        <v>5.0000000000000001E-3</v>
      </c>
      <c r="D145" t="s">
        <v>8</v>
      </c>
      <c r="E145">
        <v>60.63</v>
      </c>
      <c r="F145" t="s">
        <v>18</v>
      </c>
      <c r="G145">
        <v>60.71</v>
      </c>
    </row>
    <row r="146" spans="1:7" x14ac:dyDescent="0.25">
      <c r="A146" t="s">
        <v>26</v>
      </c>
      <c r="B146">
        <v>80</v>
      </c>
      <c r="C146">
        <v>4.0000000000000001E-3</v>
      </c>
      <c r="D146" t="s">
        <v>8</v>
      </c>
      <c r="E146">
        <v>60.71</v>
      </c>
      <c r="F146" t="s">
        <v>18</v>
      </c>
      <c r="G146">
        <v>60.87</v>
      </c>
    </row>
    <row r="147" spans="1:7" x14ac:dyDescent="0.25">
      <c r="A147" t="s">
        <v>26</v>
      </c>
      <c r="B147">
        <v>80</v>
      </c>
      <c r="C147">
        <v>5.0000000000000001E-3</v>
      </c>
      <c r="D147" t="s">
        <v>8</v>
      </c>
      <c r="E147">
        <v>98.9</v>
      </c>
      <c r="F147" t="s">
        <v>18</v>
      </c>
      <c r="G147">
        <v>99.01</v>
      </c>
    </row>
    <row r="148" spans="1:7" x14ac:dyDescent="0.25">
      <c r="A148" t="s">
        <v>26</v>
      </c>
      <c r="B148">
        <v>80</v>
      </c>
      <c r="C148">
        <v>5.0000000000000001E-3</v>
      </c>
      <c r="D148" t="s">
        <v>8</v>
      </c>
      <c r="E148">
        <v>88</v>
      </c>
      <c r="F148" t="s">
        <v>18</v>
      </c>
      <c r="G148">
        <v>88.03</v>
      </c>
    </row>
    <row r="149" spans="1:7" x14ac:dyDescent="0.25">
      <c r="A149" t="s">
        <v>26</v>
      </c>
      <c r="B149">
        <v>80</v>
      </c>
      <c r="C149">
        <v>4.0000000000000001E-3</v>
      </c>
      <c r="D149" t="s">
        <v>8</v>
      </c>
      <c r="E149">
        <v>81.77</v>
      </c>
      <c r="F149" t="s">
        <v>18</v>
      </c>
      <c r="G149">
        <v>81.84</v>
      </c>
    </row>
    <row r="150" spans="1:7" x14ac:dyDescent="0.25">
      <c r="A150" t="s">
        <v>26</v>
      </c>
      <c r="B150">
        <v>80</v>
      </c>
      <c r="C150">
        <v>4.0000000000000001E-3</v>
      </c>
      <c r="D150" t="s">
        <v>8</v>
      </c>
      <c r="E150">
        <v>78.37</v>
      </c>
      <c r="F150" t="s">
        <v>18</v>
      </c>
      <c r="G150">
        <v>78.459999999999994</v>
      </c>
    </row>
    <row r="151" spans="1:7" x14ac:dyDescent="0.25">
      <c r="A151" t="s">
        <v>26</v>
      </c>
      <c r="B151">
        <v>80</v>
      </c>
      <c r="C151">
        <v>3.0000000000000001E-3</v>
      </c>
      <c r="D151" t="s">
        <v>8</v>
      </c>
      <c r="E151">
        <v>76.52</v>
      </c>
      <c r="F151" t="s">
        <v>18</v>
      </c>
      <c r="G151">
        <v>76.56</v>
      </c>
    </row>
    <row r="152" spans="1:7" x14ac:dyDescent="0.25">
      <c r="A152" t="s">
        <v>26</v>
      </c>
      <c r="B152">
        <v>80</v>
      </c>
      <c r="C152">
        <v>1.0999999999999999E-2</v>
      </c>
      <c r="D152" t="s">
        <v>8</v>
      </c>
      <c r="E152">
        <v>67.650000000000006</v>
      </c>
      <c r="F152" t="s">
        <v>18</v>
      </c>
      <c r="G152">
        <v>67.650000000000006</v>
      </c>
    </row>
    <row r="153" spans="1:7" x14ac:dyDescent="0.25">
      <c r="A153" t="s">
        <v>26</v>
      </c>
      <c r="B153">
        <v>80</v>
      </c>
      <c r="C153">
        <v>1.6E-2</v>
      </c>
      <c r="D153" t="s">
        <v>8</v>
      </c>
      <c r="E153">
        <v>111.26</v>
      </c>
      <c r="F153" t="s">
        <v>18</v>
      </c>
      <c r="G153">
        <v>111.38</v>
      </c>
    </row>
    <row r="154" spans="1:7" x14ac:dyDescent="0.25">
      <c r="A154" t="s">
        <v>26</v>
      </c>
      <c r="B154">
        <v>80</v>
      </c>
      <c r="C154">
        <v>1.9E-2</v>
      </c>
      <c r="D154" t="s">
        <v>8</v>
      </c>
      <c r="E154">
        <v>87.36</v>
      </c>
      <c r="F154" t="s">
        <v>18</v>
      </c>
      <c r="G154">
        <v>87.44</v>
      </c>
    </row>
    <row r="155" spans="1:7" x14ac:dyDescent="0.25">
      <c r="A155" t="s">
        <v>26</v>
      </c>
      <c r="B155">
        <v>80</v>
      </c>
      <c r="C155">
        <v>1.4999999999999999E-2</v>
      </c>
      <c r="D155" t="s">
        <v>8</v>
      </c>
      <c r="E155">
        <v>91.85</v>
      </c>
      <c r="F155" t="s">
        <v>18</v>
      </c>
      <c r="G155">
        <v>91.92</v>
      </c>
    </row>
    <row r="156" spans="1:7" x14ac:dyDescent="0.25">
      <c r="A156" t="s">
        <v>26</v>
      </c>
      <c r="B156">
        <v>80</v>
      </c>
      <c r="C156">
        <v>1.0999999999999999E-2</v>
      </c>
      <c r="D156" t="s">
        <v>8</v>
      </c>
      <c r="E156">
        <v>60.92</v>
      </c>
      <c r="F156" t="s">
        <v>18</v>
      </c>
      <c r="G156">
        <v>60.92</v>
      </c>
    </row>
    <row r="157" spans="1:7" x14ac:dyDescent="0.25">
      <c r="A157" t="s">
        <v>26</v>
      </c>
      <c r="B157">
        <v>80</v>
      </c>
      <c r="C157">
        <v>1.4E-2</v>
      </c>
      <c r="D157" t="s">
        <v>8</v>
      </c>
      <c r="E157">
        <v>69.489999999999995</v>
      </c>
      <c r="F157" t="s">
        <v>18</v>
      </c>
      <c r="G157">
        <v>69.569999999999993</v>
      </c>
    </row>
    <row r="158" spans="1:7" x14ac:dyDescent="0.25">
      <c r="A158" t="s">
        <v>26</v>
      </c>
      <c r="B158">
        <v>80</v>
      </c>
      <c r="C158">
        <v>1.4999999999999999E-2</v>
      </c>
      <c r="D158" t="s">
        <v>8</v>
      </c>
      <c r="E158">
        <v>73.98</v>
      </c>
      <c r="F158" t="s">
        <v>18</v>
      </c>
      <c r="G158">
        <v>74.08</v>
      </c>
    </row>
    <row r="159" spans="1:7" x14ac:dyDescent="0.25">
      <c r="A159" t="s">
        <v>26</v>
      </c>
      <c r="B159">
        <v>80</v>
      </c>
      <c r="C159">
        <v>0.01</v>
      </c>
      <c r="D159" t="s">
        <v>8</v>
      </c>
      <c r="E159">
        <v>92.93</v>
      </c>
      <c r="F159" t="s">
        <v>18</v>
      </c>
      <c r="G159">
        <v>93.03</v>
      </c>
    </row>
    <row r="160" spans="1:7" x14ac:dyDescent="0.25">
      <c r="A160" t="s">
        <v>26</v>
      </c>
      <c r="B160">
        <v>80</v>
      </c>
      <c r="C160">
        <v>5.0000000000000001E-3</v>
      </c>
      <c r="D160" t="s">
        <v>8</v>
      </c>
      <c r="E160">
        <v>75.040000000000006</v>
      </c>
      <c r="F160" t="s">
        <v>18</v>
      </c>
      <c r="G160">
        <v>75.16</v>
      </c>
    </row>
    <row r="161" spans="1:11" x14ac:dyDescent="0.25">
      <c r="A161" t="s">
        <v>26</v>
      </c>
      <c r="B161">
        <v>80</v>
      </c>
      <c r="C161">
        <v>4.0000000000000001E-3</v>
      </c>
      <c r="D161" t="s">
        <v>8</v>
      </c>
      <c r="E161">
        <v>63.59</v>
      </c>
      <c r="F161" t="s">
        <v>18</v>
      </c>
      <c r="G161">
        <v>63.66</v>
      </c>
    </row>
    <row r="162" spans="1:11" x14ac:dyDescent="0.25">
      <c r="A162" t="s">
        <v>26</v>
      </c>
      <c r="B162">
        <v>90</v>
      </c>
      <c r="D162" t="s">
        <v>8</v>
      </c>
      <c r="E162">
        <v>125.7</v>
      </c>
      <c r="F162" t="s">
        <v>18</v>
      </c>
      <c r="G162">
        <v>125.77</v>
      </c>
      <c r="H162">
        <f>B162</f>
        <v>90</v>
      </c>
      <c r="I162">
        <f>COUNT(B162:B181)</f>
        <v>20</v>
      </c>
      <c r="J162">
        <f t="array" ref="J162">SUM(IF(ISNUMBER( SEARCH("model",F162:F181)), 0, 1))</f>
        <v>0</v>
      </c>
      <c r="K162">
        <f t="array" ref="K162">MEDIAN(IF(F162:F181="Model", G162:G181))</f>
        <v>104.63</v>
      </c>
    </row>
    <row r="163" spans="1:11" x14ac:dyDescent="0.25">
      <c r="A163" t="s">
        <v>26</v>
      </c>
      <c r="B163">
        <v>90</v>
      </c>
      <c r="D163" t="s">
        <v>8</v>
      </c>
      <c r="E163">
        <v>92.2</v>
      </c>
      <c r="F163" t="s">
        <v>18</v>
      </c>
      <c r="G163">
        <v>92.29</v>
      </c>
    </row>
    <row r="164" spans="1:11" x14ac:dyDescent="0.25">
      <c r="A164" t="s">
        <v>26</v>
      </c>
      <c r="B164">
        <v>90</v>
      </c>
      <c r="D164" t="s">
        <v>8</v>
      </c>
      <c r="E164">
        <v>111.03</v>
      </c>
      <c r="F164" t="s">
        <v>18</v>
      </c>
      <c r="G164">
        <v>111.2</v>
      </c>
    </row>
    <row r="165" spans="1:11" x14ac:dyDescent="0.25">
      <c r="A165" t="s">
        <v>26</v>
      </c>
      <c r="B165">
        <v>90</v>
      </c>
      <c r="D165" t="s">
        <v>8</v>
      </c>
      <c r="E165">
        <v>118.61</v>
      </c>
      <c r="F165" t="s">
        <v>18</v>
      </c>
      <c r="G165">
        <v>118.61</v>
      </c>
    </row>
    <row r="166" spans="1:11" x14ac:dyDescent="0.25">
      <c r="A166" t="s">
        <v>26</v>
      </c>
      <c r="B166">
        <v>90</v>
      </c>
      <c r="D166" t="s">
        <v>8</v>
      </c>
      <c r="E166">
        <v>100.71</v>
      </c>
      <c r="F166" t="s">
        <v>18</v>
      </c>
      <c r="G166">
        <v>100.79</v>
      </c>
    </row>
    <row r="167" spans="1:11" x14ac:dyDescent="0.25">
      <c r="A167" t="s">
        <v>26</v>
      </c>
      <c r="B167">
        <v>90</v>
      </c>
      <c r="D167" t="s">
        <v>8</v>
      </c>
      <c r="E167">
        <v>111.73</v>
      </c>
      <c r="F167" t="s">
        <v>18</v>
      </c>
      <c r="G167">
        <v>111.83</v>
      </c>
    </row>
    <row r="168" spans="1:11" x14ac:dyDescent="0.25">
      <c r="A168" t="s">
        <v>26</v>
      </c>
      <c r="B168">
        <v>90</v>
      </c>
      <c r="D168" t="s">
        <v>8</v>
      </c>
      <c r="E168">
        <v>97.27</v>
      </c>
      <c r="F168" t="s">
        <v>18</v>
      </c>
      <c r="G168">
        <v>97.34</v>
      </c>
    </row>
    <row r="169" spans="1:11" x14ac:dyDescent="0.25">
      <c r="A169" t="s">
        <v>26</v>
      </c>
      <c r="B169">
        <v>90</v>
      </c>
      <c r="D169" t="s">
        <v>8</v>
      </c>
      <c r="E169">
        <v>100.59</v>
      </c>
      <c r="F169" t="s">
        <v>18</v>
      </c>
      <c r="G169">
        <v>100.73</v>
      </c>
    </row>
    <row r="170" spans="1:11" x14ac:dyDescent="0.25">
      <c r="A170" t="s">
        <v>26</v>
      </c>
      <c r="B170">
        <v>90</v>
      </c>
      <c r="D170" t="s">
        <v>8</v>
      </c>
      <c r="E170">
        <v>98.56</v>
      </c>
      <c r="F170" t="s">
        <v>18</v>
      </c>
      <c r="G170">
        <v>98.67</v>
      </c>
    </row>
    <row r="171" spans="1:11" x14ac:dyDescent="0.25">
      <c r="A171" t="s">
        <v>26</v>
      </c>
      <c r="B171">
        <v>90</v>
      </c>
      <c r="D171" t="s">
        <v>8</v>
      </c>
      <c r="E171">
        <v>103.11</v>
      </c>
      <c r="F171" t="s">
        <v>18</v>
      </c>
      <c r="G171">
        <v>103.28</v>
      </c>
    </row>
    <row r="172" spans="1:11" x14ac:dyDescent="0.25">
      <c r="A172" t="s">
        <v>26</v>
      </c>
      <c r="B172">
        <v>90</v>
      </c>
      <c r="C172">
        <v>5.0000000000000001E-3</v>
      </c>
      <c r="D172" t="s">
        <v>8</v>
      </c>
      <c r="E172">
        <v>118.8</v>
      </c>
      <c r="F172" t="s">
        <v>18</v>
      </c>
      <c r="G172">
        <v>118.92</v>
      </c>
    </row>
    <row r="173" spans="1:11" x14ac:dyDescent="0.25">
      <c r="A173" t="s">
        <v>26</v>
      </c>
      <c r="B173">
        <v>90</v>
      </c>
      <c r="C173">
        <v>7.0000000000000001E-3</v>
      </c>
      <c r="D173" t="s">
        <v>8</v>
      </c>
      <c r="E173">
        <v>107.56</v>
      </c>
      <c r="F173" t="s">
        <v>18</v>
      </c>
      <c r="G173">
        <v>107.61</v>
      </c>
    </row>
    <row r="174" spans="1:11" x14ac:dyDescent="0.25">
      <c r="A174" t="s">
        <v>26</v>
      </c>
      <c r="B174">
        <v>90</v>
      </c>
      <c r="C174">
        <v>5.0000000000000001E-3</v>
      </c>
      <c r="D174" t="s">
        <v>8</v>
      </c>
      <c r="E174">
        <v>120.41</v>
      </c>
      <c r="F174" t="s">
        <v>18</v>
      </c>
      <c r="G174">
        <v>120.61</v>
      </c>
    </row>
    <row r="175" spans="1:11" x14ac:dyDescent="0.25">
      <c r="A175" t="s">
        <v>26</v>
      </c>
      <c r="B175">
        <v>90</v>
      </c>
      <c r="C175">
        <v>5.0000000000000001E-3</v>
      </c>
      <c r="D175" t="s">
        <v>8</v>
      </c>
      <c r="E175">
        <v>93.86</v>
      </c>
      <c r="F175" t="s">
        <v>18</v>
      </c>
      <c r="G175">
        <v>93.93</v>
      </c>
    </row>
    <row r="176" spans="1:11" x14ac:dyDescent="0.25">
      <c r="A176" t="s">
        <v>26</v>
      </c>
      <c r="B176">
        <v>90</v>
      </c>
      <c r="C176">
        <v>5.0000000000000001E-3</v>
      </c>
      <c r="D176" t="s">
        <v>8</v>
      </c>
      <c r="E176">
        <v>99.8</v>
      </c>
      <c r="F176" t="s">
        <v>18</v>
      </c>
      <c r="G176">
        <v>99.93</v>
      </c>
    </row>
    <row r="177" spans="1:11" x14ac:dyDescent="0.25">
      <c r="A177" t="s">
        <v>26</v>
      </c>
      <c r="B177">
        <v>90</v>
      </c>
      <c r="C177">
        <v>5.0000000000000001E-3</v>
      </c>
      <c r="D177" t="s">
        <v>8</v>
      </c>
      <c r="E177">
        <v>83.75</v>
      </c>
      <c r="F177" t="s">
        <v>18</v>
      </c>
      <c r="G177">
        <v>83.86</v>
      </c>
    </row>
    <row r="178" spans="1:11" x14ac:dyDescent="0.25">
      <c r="A178" t="s">
        <v>26</v>
      </c>
      <c r="B178">
        <v>90</v>
      </c>
      <c r="C178">
        <v>4.0000000000000001E-3</v>
      </c>
      <c r="D178" t="s">
        <v>8</v>
      </c>
      <c r="E178">
        <v>128.97999999999999</v>
      </c>
      <c r="F178" t="s">
        <v>18</v>
      </c>
      <c r="G178">
        <v>129.13</v>
      </c>
    </row>
    <row r="179" spans="1:11" x14ac:dyDescent="0.25">
      <c r="A179" t="s">
        <v>26</v>
      </c>
      <c r="B179">
        <v>90</v>
      </c>
      <c r="C179">
        <v>6.0000000000000001E-3</v>
      </c>
      <c r="D179" t="s">
        <v>8</v>
      </c>
      <c r="E179">
        <v>105.6</v>
      </c>
      <c r="F179" t="s">
        <v>18</v>
      </c>
      <c r="G179">
        <v>105.67</v>
      </c>
    </row>
    <row r="180" spans="1:11" x14ac:dyDescent="0.25">
      <c r="A180" t="s">
        <v>26</v>
      </c>
      <c r="B180">
        <v>90</v>
      </c>
      <c r="C180">
        <v>5.0000000000000001E-3</v>
      </c>
      <c r="D180" t="s">
        <v>8</v>
      </c>
      <c r="E180">
        <v>117.49</v>
      </c>
      <c r="F180" t="s">
        <v>18</v>
      </c>
      <c r="G180">
        <v>117.49</v>
      </c>
    </row>
    <row r="181" spans="1:11" x14ac:dyDescent="0.25">
      <c r="A181" t="s">
        <v>26</v>
      </c>
      <c r="B181">
        <v>90</v>
      </c>
      <c r="C181">
        <v>8.0000000000000002E-3</v>
      </c>
      <c r="D181" t="s">
        <v>8</v>
      </c>
      <c r="E181">
        <v>103.52</v>
      </c>
      <c r="F181" t="s">
        <v>18</v>
      </c>
      <c r="G181">
        <v>103.59</v>
      </c>
    </row>
    <row r="182" spans="1:11" x14ac:dyDescent="0.25">
      <c r="A182" t="s">
        <v>26</v>
      </c>
      <c r="B182">
        <v>100</v>
      </c>
      <c r="C182">
        <v>6.0000000000000001E-3</v>
      </c>
      <c r="D182" t="s">
        <v>8</v>
      </c>
      <c r="E182">
        <v>108.18</v>
      </c>
      <c r="F182" t="s">
        <v>18</v>
      </c>
      <c r="G182">
        <v>108.28</v>
      </c>
      <c r="H182">
        <f>B182</f>
        <v>100</v>
      </c>
      <c r="I182">
        <f>COUNT(B182:B201)</f>
        <v>20</v>
      </c>
      <c r="J182">
        <f t="array" ref="J182">SUM(IF(ISNUMBER( SEARCH("model",F182:F201)), 0, 1))</f>
        <v>0</v>
      </c>
      <c r="K182">
        <f t="array" ref="K182">MEDIAN(IF(F182:F201="Model", G182:G201))</f>
        <v>131.95500000000001</v>
      </c>
    </row>
    <row r="183" spans="1:11" x14ac:dyDescent="0.25">
      <c r="A183" t="s">
        <v>26</v>
      </c>
      <c r="B183">
        <v>100</v>
      </c>
      <c r="C183">
        <v>1.2E-2</v>
      </c>
      <c r="D183" t="s">
        <v>8</v>
      </c>
      <c r="E183">
        <v>142.29</v>
      </c>
      <c r="F183" t="s">
        <v>18</v>
      </c>
      <c r="G183">
        <v>142.37</v>
      </c>
    </row>
    <row r="184" spans="1:11" x14ac:dyDescent="0.25">
      <c r="A184" t="s">
        <v>26</v>
      </c>
      <c r="B184">
        <v>100</v>
      </c>
      <c r="C184">
        <v>8.9999999999999993E-3</v>
      </c>
      <c r="D184" t="s">
        <v>8</v>
      </c>
      <c r="E184">
        <v>132.77000000000001</v>
      </c>
      <c r="F184" t="s">
        <v>18</v>
      </c>
      <c r="G184">
        <v>132.91999999999999</v>
      </c>
    </row>
    <row r="185" spans="1:11" x14ac:dyDescent="0.25">
      <c r="A185" t="s">
        <v>26</v>
      </c>
      <c r="B185">
        <v>100</v>
      </c>
      <c r="C185">
        <v>8.0000000000000002E-3</v>
      </c>
      <c r="D185" t="s">
        <v>8</v>
      </c>
      <c r="E185">
        <v>133.16</v>
      </c>
      <c r="F185" t="s">
        <v>18</v>
      </c>
      <c r="G185">
        <v>133.27000000000001</v>
      </c>
    </row>
    <row r="186" spans="1:11" x14ac:dyDescent="0.25">
      <c r="A186" t="s">
        <v>26</v>
      </c>
      <c r="B186">
        <v>100</v>
      </c>
      <c r="C186">
        <v>6.0000000000000001E-3</v>
      </c>
      <c r="D186" t="s">
        <v>8</v>
      </c>
      <c r="E186">
        <v>129.62</v>
      </c>
      <c r="F186" t="s">
        <v>18</v>
      </c>
      <c r="G186">
        <v>129.72</v>
      </c>
    </row>
    <row r="187" spans="1:11" x14ac:dyDescent="0.25">
      <c r="A187" t="s">
        <v>26</v>
      </c>
      <c r="B187">
        <v>100</v>
      </c>
      <c r="C187">
        <v>5.0000000000000001E-3</v>
      </c>
      <c r="D187" t="s">
        <v>8</v>
      </c>
      <c r="E187">
        <v>140.12</v>
      </c>
      <c r="F187" t="s">
        <v>18</v>
      </c>
      <c r="G187">
        <v>140.26</v>
      </c>
    </row>
    <row r="188" spans="1:11" x14ac:dyDescent="0.25">
      <c r="A188" t="s">
        <v>26</v>
      </c>
      <c r="B188">
        <v>100</v>
      </c>
      <c r="C188">
        <v>0.01</v>
      </c>
      <c r="D188" t="s">
        <v>8</v>
      </c>
      <c r="E188">
        <v>116.81</v>
      </c>
      <c r="F188" t="s">
        <v>18</v>
      </c>
      <c r="G188">
        <v>116.99</v>
      </c>
    </row>
    <row r="189" spans="1:11" x14ac:dyDescent="0.25">
      <c r="A189" t="s">
        <v>26</v>
      </c>
      <c r="B189">
        <v>100</v>
      </c>
      <c r="C189">
        <v>7.0000000000000001E-3</v>
      </c>
      <c r="D189" t="s">
        <v>8</v>
      </c>
      <c r="E189">
        <v>164.82</v>
      </c>
      <c r="F189" t="s">
        <v>18</v>
      </c>
      <c r="G189">
        <v>164.94</v>
      </c>
    </row>
    <row r="190" spans="1:11" x14ac:dyDescent="0.25">
      <c r="A190" t="s">
        <v>26</v>
      </c>
      <c r="B190">
        <v>100</v>
      </c>
      <c r="C190">
        <v>6.0000000000000001E-3</v>
      </c>
      <c r="D190" t="s">
        <v>8</v>
      </c>
      <c r="E190">
        <v>120.73</v>
      </c>
      <c r="F190" t="s">
        <v>18</v>
      </c>
      <c r="G190">
        <v>120.86</v>
      </c>
    </row>
    <row r="191" spans="1:11" x14ac:dyDescent="0.25">
      <c r="A191" t="s">
        <v>26</v>
      </c>
      <c r="B191">
        <v>100</v>
      </c>
      <c r="C191">
        <v>8.9999999999999993E-3</v>
      </c>
      <c r="D191" t="s">
        <v>8</v>
      </c>
      <c r="E191">
        <v>131.16</v>
      </c>
      <c r="F191" t="s">
        <v>18</v>
      </c>
      <c r="G191">
        <v>131.30000000000001</v>
      </c>
    </row>
    <row r="192" spans="1:11" x14ac:dyDescent="0.25">
      <c r="A192" t="s">
        <v>26</v>
      </c>
      <c r="B192">
        <v>100</v>
      </c>
      <c r="D192" t="s">
        <v>8</v>
      </c>
      <c r="E192">
        <v>141.13999999999999</v>
      </c>
      <c r="F192" t="s">
        <v>18</v>
      </c>
      <c r="G192">
        <v>141.28</v>
      </c>
    </row>
    <row r="193" spans="1:11" x14ac:dyDescent="0.25">
      <c r="A193" t="s">
        <v>26</v>
      </c>
      <c r="B193">
        <v>100</v>
      </c>
      <c r="D193" t="s">
        <v>8</v>
      </c>
      <c r="E193">
        <v>132.43</v>
      </c>
      <c r="F193" t="s">
        <v>18</v>
      </c>
      <c r="G193">
        <v>132.55000000000001</v>
      </c>
    </row>
    <row r="194" spans="1:11" x14ac:dyDescent="0.25">
      <c r="A194" t="s">
        <v>26</v>
      </c>
      <c r="B194">
        <v>100</v>
      </c>
      <c r="D194" t="s">
        <v>8</v>
      </c>
      <c r="E194">
        <v>110.23</v>
      </c>
      <c r="F194" t="s">
        <v>18</v>
      </c>
      <c r="G194">
        <v>110.26</v>
      </c>
    </row>
    <row r="195" spans="1:11" x14ac:dyDescent="0.25">
      <c r="A195" t="s">
        <v>26</v>
      </c>
      <c r="B195">
        <v>100</v>
      </c>
      <c r="D195" t="s">
        <v>8</v>
      </c>
      <c r="E195">
        <v>126.64</v>
      </c>
      <c r="F195" t="s">
        <v>18</v>
      </c>
      <c r="G195">
        <v>126.74</v>
      </c>
    </row>
    <row r="196" spans="1:11" x14ac:dyDescent="0.25">
      <c r="A196" t="s">
        <v>26</v>
      </c>
      <c r="B196">
        <v>100</v>
      </c>
      <c r="D196" t="s">
        <v>8</v>
      </c>
      <c r="E196">
        <v>125.59</v>
      </c>
      <c r="F196" t="s">
        <v>18</v>
      </c>
      <c r="G196">
        <v>125.71</v>
      </c>
    </row>
    <row r="197" spans="1:11" x14ac:dyDescent="0.25">
      <c r="A197" t="s">
        <v>26</v>
      </c>
      <c r="B197">
        <v>100</v>
      </c>
      <c r="D197" t="s">
        <v>8</v>
      </c>
      <c r="E197">
        <v>135.94999999999999</v>
      </c>
      <c r="F197" t="s">
        <v>18</v>
      </c>
      <c r="G197">
        <v>136.02000000000001</v>
      </c>
    </row>
    <row r="198" spans="1:11" x14ac:dyDescent="0.25">
      <c r="A198" t="s">
        <v>26</v>
      </c>
      <c r="B198">
        <v>100</v>
      </c>
      <c r="D198" t="s">
        <v>8</v>
      </c>
      <c r="E198">
        <v>161.86000000000001</v>
      </c>
      <c r="F198" t="s">
        <v>18</v>
      </c>
      <c r="G198">
        <v>161.99</v>
      </c>
    </row>
    <row r="199" spans="1:11" x14ac:dyDescent="0.25">
      <c r="A199" t="s">
        <v>26</v>
      </c>
      <c r="B199">
        <v>100</v>
      </c>
      <c r="D199" t="s">
        <v>8</v>
      </c>
      <c r="E199">
        <v>124.37</v>
      </c>
      <c r="F199" t="s">
        <v>18</v>
      </c>
      <c r="G199">
        <v>124.43</v>
      </c>
    </row>
    <row r="200" spans="1:11" x14ac:dyDescent="0.25">
      <c r="A200" t="s">
        <v>26</v>
      </c>
      <c r="B200">
        <v>100</v>
      </c>
      <c r="D200" t="s">
        <v>8</v>
      </c>
      <c r="E200">
        <v>153.06</v>
      </c>
      <c r="F200" t="s">
        <v>18</v>
      </c>
      <c r="G200">
        <v>153.16</v>
      </c>
    </row>
    <row r="201" spans="1:11" x14ac:dyDescent="0.25">
      <c r="A201" t="s">
        <v>26</v>
      </c>
      <c r="B201">
        <v>100</v>
      </c>
      <c r="D201" t="s">
        <v>8</v>
      </c>
      <c r="E201">
        <v>131.31</v>
      </c>
      <c r="F201" t="s">
        <v>18</v>
      </c>
      <c r="G201">
        <v>131.36000000000001</v>
      </c>
    </row>
    <row r="202" spans="1:11" x14ac:dyDescent="0.25">
      <c r="A202" t="s">
        <v>26</v>
      </c>
      <c r="B202">
        <v>110</v>
      </c>
      <c r="D202" t="s">
        <v>8</v>
      </c>
      <c r="E202">
        <v>159.69999999999999</v>
      </c>
      <c r="F202" t="s">
        <v>18</v>
      </c>
      <c r="G202">
        <v>159.83000000000001</v>
      </c>
      <c r="H202">
        <f>B202</f>
        <v>110</v>
      </c>
      <c r="I202">
        <f>COUNT(B202:B221)</f>
        <v>20</v>
      </c>
      <c r="J202">
        <f t="array" ref="J202">SUM(IF(ISNUMBER( SEARCH("model",F202:F221)), 0, 1))</f>
        <v>0</v>
      </c>
      <c r="K202">
        <f t="array" ref="K202">MEDIAN(IF(F202:F221="Model", G202:G221))</f>
        <v>177.60499999999999</v>
      </c>
    </row>
    <row r="203" spans="1:11" x14ac:dyDescent="0.25">
      <c r="A203" t="s">
        <v>26</v>
      </c>
      <c r="B203">
        <v>110</v>
      </c>
      <c r="D203" t="s">
        <v>8</v>
      </c>
      <c r="E203">
        <v>196.38</v>
      </c>
      <c r="F203" t="s">
        <v>18</v>
      </c>
      <c r="G203">
        <v>196.53</v>
      </c>
    </row>
    <row r="204" spans="1:11" x14ac:dyDescent="0.25">
      <c r="A204" t="s">
        <v>26</v>
      </c>
      <c r="B204">
        <v>110</v>
      </c>
      <c r="D204" t="s">
        <v>8</v>
      </c>
      <c r="E204">
        <v>168.49</v>
      </c>
      <c r="F204" t="s">
        <v>18</v>
      </c>
      <c r="G204">
        <v>168.59</v>
      </c>
    </row>
    <row r="205" spans="1:11" x14ac:dyDescent="0.25">
      <c r="A205" t="s">
        <v>26</v>
      </c>
      <c r="B205">
        <v>110</v>
      </c>
      <c r="D205" t="s">
        <v>8</v>
      </c>
      <c r="E205">
        <v>139.36000000000001</v>
      </c>
      <c r="F205" t="s">
        <v>18</v>
      </c>
      <c r="G205">
        <v>139.38999999999999</v>
      </c>
    </row>
    <row r="206" spans="1:11" x14ac:dyDescent="0.25">
      <c r="A206" t="s">
        <v>26</v>
      </c>
      <c r="B206">
        <v>110</v>
      </c>
      <c r="D206" t="s">
        <v>8</v>
      </c>
      <c r="E206">
        <v>167.02</v>
      </c>
      <c r="F206" t="s">
        <v>18</v>
      </c>
      <c r="G206">
        <v>167.06</v>
      </c>
    </row>
    <row r="207" spans="1:11" x14ac:dyDescent="0.25">
      <c r="A207" t="s">
        <v>26</v>
      </c>
      <c r="B207">
        <v>110</v>
      </c>
      <c r="D207" t="s">
        <v>8</v>
      </c>
      <c r="E207">
        <v>153.49</v>
      </c>
      <c r="F207" t="s">
        <v>18</v>
      </c>
      <c r="G207">
        <v>153.55000000000001</v>
      </c>
    </row>
    <row r="208" spans="1:11" x14ac:dyDescent="0.25">
      <c r="A208" t="s">
        <v>26</v>
      </c>
      <c r="B208">
        <v>110</v>
      </c>
      <c r="D208" t="s">
        <v>8</v>
      </c>
      <c r="E208">
        <v>169.27</v>
      </c>
      <c r="F208" t="s">
        <v>18</v>
      </c>
      <c r="G208">
        <v>169.35</v>
      </c>
    </row>
    <row r="209" spans="1:11" x14ac:dyDescent="0.25">
      <c r="A209" t="s">
        <v>26</v>
      </c>
      <c r="B209">
        <v>110</v>
      </c>
      <c r="D209" t="s">
        <v>8</v>
      </c>
      <c r="E209">
        <v>183.02</v>
      </c>
      <c r="F209" t="s">
        <v>18</v>
      </c>
      <c r="G209">
        <v>183.15</v>
      </c>
    </row>
    <row r="210" spans="1:11" x14ac:dyDescent="0.25">
      <c r="A210" t="s">
        <v>26</v>
      </c>
      <c r="B210">
        <v>110</v>
      </c>
      <c r="D210" t="s">
        <v>8</v>
      </c>
      <c r="E210">
        <v>173.77</v>
      </c>
      <c r="F210" t="s">
        <v>18</v>
      </c>
      <c r="G210">
        <v>173.86</v>
      </c>
    </row>
    <row r="211" spans="1:11" x14ac:dyDescent="0.25">
      <c r="A211" t="s">
        <v>26</v>
      </c>
      <c r="B211">
        <v>110</v>
      </c>
      <c r="D211" t="s">
        <v>8</v>
      </c>
      <c r="E211">
        <v>177.43</v>
      </c>
      <c r="F211" t="s">
        <v>18</v>
      </c>
      <c r="G211">
        <v>177.57</v>
      </c>
    </row>
    <row r="212" spans="1:11" x14ac:dyDescent="0.25">
      <c r="A212" t="s">
        <v>26</v>
      </c>
      <c r="B212">
        <v>110</v>
      </c>
      <c r="C212">
        <v>8.0000000000000002E-3</v>
      </c>
      <c r="D212" t="s">
        <v>8</v>
      </c>
      <c r="E212">
        <v>214.36</v>
      </c>
      <c r="F212" t="s">
        <v>18</v>
      </c>
      <c r="G212">
        <v>214.5</v>
      </c>
    </row>
    <row r="213" spans="1:11" x14ac:dyDescent="0.25">
      <c r="A213" t="s">
        <v>26</v>
      </c>
      <c r="B213">
        <v>110</v>
      </c>
      <c r="C213">
        <v>8.0000000000000002E-3</v>
      </c>
      <c r="D213" t="s">
        <v>8</v>
      </c>
      <c r="E213">
        <v>184.99</v>
      </c>
      <c r="F213" t="s">
        <v>18</v>
      </c>
      <c r="G213">
        <v>185.05</v>
      </c>
    </row>
    <row r="214" spans="1:11" x14ac:dyDescent="0.25">
      <c r="A214" t="s">
        <v>26</v>
      </c>
      <c r="B214">
        <v>110</v>
      </c>
      <c r="C214">
        <v>8.0000000000000002E-3</v>
      </c>
      <c r="D214" t="s">
        <v>8</v>
      </c>
      <c r="E214">
        <v>194.55</v>
      </c>
      <c r="F214" t="s">
        <v>18</v>
      </c>
      <c r="G214">
        <v>194.67</v>
      </c>
    </row>
    <row r="215" spans="1:11" x14ac:dyDescent="0.25">
      <c r="A215" t="s">
        <v>26</v>
      </c>
      <c r="B215">
        <v>110</v>
      </c>
      <c r="C215">
        <v>1.0999999999999999E-2</v>
      </c>
      <c r="D215" t="s">
        <v>8</v>
      </c>
      <c r="E215">
        <v>167.26</v>
      </c>
      <c r="F215" t="s">
        <v>18</v>
      </c>
      <c r="G215">
        <v>167.38</v>
      </c>
    </row>
    <row r="216" spans="1:11" x14ac:dyDescent="0.25">
      <c r="A216" t="s">
        <v>26</v>
      </c>
      <c r="B216">
        <v>110</v>
      </c>
      <c r="C216">
        <v>8.0000000000000002E-3</v>
      </c>
      <c r="D216" t="s">
        <v>8</v>
      </c>
      <c r="E216">
        <v>168.69</v>
      </c>
      <c r="F216" t="s">
        <v>18</v>
      </c>
      <c r="G216">
        <v>168.88</v>
      </c>
    </row>
    <row r="217" spans="1:11" x14ac:dyDescent="0.25">
      <c r="A217" t="s">
        <v>26</v>
      </c>
      <c r="B217">
        <v>110</v>
      </c>
      <c r="C217">
        <v>8.0000000000000002E-3</v>
      </c>
      <c r="D217" t="s">
        <v>8</v>
      </c>
      <c r="E217">
        <v>177.48</v>
      </c>
      <c r="F217" t="s">
        <v>18</v>
      </c>
      <c r="G217">
        <v>177.64</v>
      </c>
    </row>
    <row r="218" spans="1:11" x14ac:dyDescent="0.25">
      <c r="A218" t="s">
        <v>26</v>
      </c>
      <c r="B218">
        <v>110</v>
      </c>
      <c r="C218">
        <v>1.2999999999999999E-2</v>
      </c>
      <c r="D218" t="s">
        <v>8</v>
      </c>
      <c r="E218">
        <v>211.89</v>
      </c>
      <c r="F218" t="s">
        <v>18</v>
      </c>
      <c r="G218">
        <v>212.07</v>
      </c>
    </row>
    <row r="219" spans="1:11" x14ac:dyDescent="0.25">
      <c r="A219" t="s">
        <v>26</v>
      </c>
      <c r="B219">
        <v>110</v>
      </c>
      <c r="C219">
        <v>8.0000000000000002E-3</v>
      </c>
      <c r="D219" t="s">
        <v>8</v>
      </c>
      <c r="E219">
        <v>187.59</v>
      </c>
      <c r="F219" t="s">
        <v>18</v>
      </c>
      <c r="G219">
        <v>187.66</v>
      </c>
    </row>
    <row r="220" spans="1:11" x14ac:dyDescent="0.25">
      <c r="A220" t="s">
        <v>26</v>
      </c>
      <c r="B220">
        <v>110</v>
      </c>
      <c r="C220">
        <v>8.0000000000000002E-3</v>
      </c>
      <c r="D220" t="s">
        <v>8</v>
      </c>
      <c r="E220">
        <v>210.45</v>
      </c>
      <c r="F220" t="s">
        <v>18</v>
      </c>
      <c r="G220">
        <v>210.61</v>
      </c>
    </row>
    <row r="221" spans="1:11" x14ac:dyDescent="0.25">
      <c r="A221" t="s">
        <v>26</v>
      </c>
      <c r="B221">
        <v>110</v>
      </c>
      <c r="C221">
        <v>8.0000000000000002E-3</v>
      </c>
      <c r="D221" t="s">
        <v>8</v>
      </c>
      <c r="E221">
        <v>182.48</v>
      </c>
      <c r="F221" t="s">
        <v>18</v>
      </c>
      <c r="G221">
        <v>182.58</v>
      </c>
    </row>
    <row r="222" spans="1:11" x14ac:dyDescent="0.25">
      <c r="A222" t="s">
        <v>26</v>
      </c>
      <c r="B222">
        <v>120</v>
      </c>
      <c r="C222">
        <v>8.9999999999999993E-3</v>
      </c>
      <c r="D222" t="s">
        <v>8</v>
      </c>
      <c r="E222">
        <v>201.1</v>
      </c>
      <c r="F222" t="s">
        <v>18</v>
      </c>
      <c r="G222">
        <v>201.28</v>
      </c>
      <c r="H222">
        <f>B222</f>
        <v>120</v>
      </c>
      <c r="I222">
        <f>COUNT(B222:B241)</f>
        <v>20</v>
      </c>
      <c r="J222">
        <f t="array" ref="J222">SUM(IF(ISNUMBER( SEARCH("model",F222:F241)), 0, 1))</f>
        <v>0</v>
      </c>
      <c r="K222">
        <f t="array" ref="K222">MEDIAN(IF(F222:F241="Model", G222:G241))</f>
        <v>199.59</v>
      </c>
    </row>
    <row r="223" spans="1:11" x14ac:dyDescent="0.25">
      <c r="A223" t="s">
        <v>26</v>
      </c>
      <c r="B223">
        <v>120</v>
      </c>
      <c r="C223">
        <v>8.9999999999999993E-3</v>
      </c>
      <c r="D223" t="s">
        <v>8</v>
      </c>
      <c r="E223">
        <v>186.71</v>
      </c>
      <c r="F223" t="s">
        <v>18</v>
      </c>
      <c r="G223">
        <v>186.77</v>
      </c>
    </row>
    <row r="224" spans="1:11" x14ac:dyDescent="0.25">
      <c r="A224" t="s">
        <v>26</v>
      </c>
      <c r="B224">
        <v>120</v>
      </c>
      <c r="C224">
        <v>1.2E-2</v>
      </c>
      <c r="D224" t="s">
        <v>8</v>
      </c>
      <c r="E224">
        <v>171.52</v>
      </c>
      <c r="F224" t="s">
        <v>18</v>
      </c>
      <c r="G224">
        <v>171.77</v>
      </c>
    </row>
    <row r="225" spans="1:7" x14ac:dyDescent="0.25">
      <c r="A225" t="s">
        <v>26</v>
      </c>
      <c r="B225">
        <v>120</v>
      </c>
      <c r="C225">
        <v>0.01</v>
      </c>
      <c r="D225" t="s">
        <v>8</v>
      </c>
      <c r="E225">
        <v>220.64</v>
      </c>
      <c r="F225" t="s">
        <v>18</v>
      </c>
      <c r="G225">
        <v>220.87</v>
      </c>
    </row>
    <row r="226" spans="1:7" x14ac:dyDescent="0.25">
      <c r="A226" t="s">
        <v>26</v>
      </c>
      <c r="B226">
        <v>120</v>
      </c>
      <c r="C226">
        <v>8.9999999999999993E-3</v>
      </c>
      <c r="D226" t="s">
        <v>8</v>
      </c>
      <c r="E226">
        <v>189.63</v>
      </c>
      <c r="F226" t="s">
        <v>18</v>
      </c>
      <c r="G226">
        <v>189.76</v>
      </c>
    </row>
    <row r="227" spans="1:7" x14ac:dyDescent="0.25">
      <c r="A227" t="s">
        <v>26</v>
      </c>
      <c r="B227">
        <v>120</v>
      </c>
      <c r="C227">
        <v>8.9999999999999993E-3</v>
      </c>
      <c r="D227" t="s">
        <v>8</v>
      </c>
      <c r="E227">
        <v>243.28</v>
      </c>
      <c r="F227" t="s">
        <v>18</v>
      </c>
      <c r="G227">
        <v>243.37</v>
      </c>
    </row>
    <row r="228" spans="1:7" x14ac:dyDescent="0.25">
      <c r="A228" t="s">
        <v>26</v>
      </c>
      <c r="B228">
        <v>120</v>
      </c>
      <c r="C228">
        <v>8.9999999999999993E-3</v>
      </c>
      <c r="D228" t="s">
        <v>8</v>
      </c>
      <c r="E228">
        <v>200.08</v>
      </c>
      <c r="F228" t="s">
        <v>18</v>
      </c>
      <c r="G228">
        <v>200.21</v>
      </c>
    </row>
    <row r="229" spans="1:7" x14ac:dyDescent="0.25">
      <c r="A229" t="s">
        <v>26</v>
      </c>
      <c r="B229">
        <v>120</v>
      </c>
      <c r="C229">
        <v>8.9999999999999993E-3</v>
      </c>
      <c r="D229" t="s">
        <v>8</v>
      </c>
      <c r="E229">
        <v>196.24</v>
      </c>
      <c r="F229" t="s">
        <v>18</v>
      </c>
      <c r="G229">
        <v>196.31</v>
      </c>
    </row>
    <row r="230" spans="1:7" x14ac:dyDescent="0.25">
      <c r="A230" t="s">
        <v>26</v>
      </c>
      <c r="B230">
        <v>120</v>
      </c>
      <c r="C230">
        <v>8.9999999999999993E-3</v>
      </c>
      <c r="D230" t="s">
        <v>8</v>
      </c>
      <c r="E230">
        <v>197.91</v>
      </c>
      <c r="F230" t="s">
        <v>18</v>
      </c>
      <c r="G230">
        <v>198.05</v>
      </c>
    </row>
    <row r="231" spans="1:7" x14ac:dyDescent="0.25">
      <c r="A231" t="s">
        <v>26</v>
      </c>
      <c r="B231">
        <v>120</v>
      </c>
      <c r="C231">
        <v>8.0000000000000002E-3</v>
      </c>
      <c r="D231" t="s">
        <v>8</v>
      </c>
      <c r="E231">
        <v>217.46</v>
      </c>
      <c r="F231" t="s">
        <v>18</v>
      </c>
      <c r="G231">
        <v>217.54</v>
      </c>
    </row>
    <row r="232" spans="1:7" x14ac:dyDescent="0.25">
      <c r="A232" t="s">
        <v>26</v>
      </c>
      <c r="B232">
        <v>120</v>
      </c>
      <c r="C232">
        <v>0.14599999999999999</v>
      </c>
      <c r="D232" t="s">
        <v>8</v>
      </c>
      <c r="E232">
        <v>197.82</v>
      </c>
      <c r="F232" t="s">
        <v>18</v>
      </c>
      <c r="G232">
        <v>197.87</v>
      </c>
    </row>
    <row r="233" spans="1:7" x14ac:dyDescent="0.25">
      <c r="A233" t="s">
        <v>26</v>
      </c>
      <c r="B233">
        <v>120</v>
      </c>
      <c r="C233">
        <v>0.03</v>
      </c>
      <c r="D233" t="s">
        <v>8</v>
      </c>
      <c r="E233">
        <v>210.07</v>
      </c>
      <c r="F233" t="s">
        <v>18</v>
      </c>
      <c r="G233">
        <v>210.17</v>
      </c>
    </row>
    <row r="234" spans="1:7" x14ac:dyDescent="0.25">
      <c r="A234" t="s">
        <v>26</v>
      </c>
      <c r="B234">
        <v>120</v>
      </c>
      <c r="C234">
        <v>1.7999999999999999E-2</v>
      </c>
      <c r="D234" t="s">
        <v>8</v>
      </c>
      <c r="E234">
        <v>226.5</v>
      </c>
      <c r="F234" t="s">
        <v>18</v>
      </c>
      <c r="G234">
        <v>226.61</v>
      </c>
    </row>
    <row r="235" spans="1:7" x14ac:dyDescent="0.25">
      <c r="A235" t="s">
        <v>26</v>
      </c>
      <c r="B235">
        <v>120</v>
      </c>
      <c r="C235">
        <v>1.2E-2</v>
      </c>
      <c r="D235" t="s">
        <v>8</v>
      </c>
      <c r="E235">
        <v>232.93</v>
      </c>
      <c r="F235" t="s">
        <v>18</v>
      </c>
      <c r="G235">
        <v>233.07</v>
      </c>
    </row>
    <row r="236" spans="1:7" x14ac:dyDescent="0.25">
      <c r="A236" t="s">
        <v>26</v>
      </c>
      <c r="B236">
        <v>120</v>
      </c>
      <c r="C236">
        <v>1.4E-2</v>
      </c>
      <c r="D236" t="s">
        <v>8</v>
      </c>
      <c r="E236">
        <v>181.9</v>
      </c>
      <c r="F236" t="s">
        <v>18</v>
      </c>
      <c r="G236">
        <v>182.01</v>
      </c>
    </row>
    <row r="237" spans="1:7" x14ac:dyDescent="0.25">
      <c r="A237" t="s">
        <v>26</v>
      </c>
      <c r="B237">
        <v>120</v>
      </c>
      <c r="C237">
        <v>1.7000000000000001E-2</v>
      </c>
      <c r="D237" t="s">
        <v>8</v>
      </c>
      <c r="E237">
        <v>172.61</v>
      </c>
      <c r="F237" t="s">
        <v>18</v>
      </c>
      <c r="G237">
        <v>172.73</v>
      </c>
    </row>
    <row r="238" spans="1:7" x14ac:dyDescent="0.25">
      <c r="A238" t="s">
        <v>26</v>
      </c>
      <c r="B238">
        <v>120</v>
      </c>
      <c r="C238">
        <v>1.6E-2</v>
      </c>
      <c r="D238" t="s">
        <v>8</v>
      </c>
      <c r="E238">
        <v>179.89</v>
      </c>
      <c r="F238" t="s">
        <v>18</v>
      </c>
      <c r="G238">
        <v>179.99</v>
      </c>
    </row>
    <row r="239" spans="1:7" x14ac:dyDescent="0.25">
      <c r="A239" t="s">
        <v>26</v>
      </c>
      <c r="B239">
        <v>120</v>
      </c>
      <c r="C239">
        <v>1.7000000000000001E-2</v>
      </c>
      <c r="D239" t="s">
        <v>8</v>
      </c>
      <c r="E239">
        <v>198.78</v>
      </c>
      <c r="F239" t="s">
        <v>18</v>
      </c>
      <c r="G239">
        <v>198.97</v>
      </c>
    </row>
    <row r="240" spans="1:7" x14ac:dyDescent="0.25">
      <c r="A240" t="s">
        <v>26</v>
      </c>
      <c r="B240">
        <v>120</v>
      </c>
      <c r="C240">
        <v>1.2999999999999999E-2</v>
      </c>
      <c r="D240" t="s">
        <v>8</v>
      </c>
      <c r="E240">
        <v>218.3</v>
      </c>
      <c r="F240" t="s">
        <v>18</v>
      </c>
      <c r="G240">
        <v>218.4</v>
      </c>
    </row>
    <row r="241" spans="1:11" x14ac:dyDescent="0.25">
      <c r="A241" t="s">
        <v>26</v>
      </c>
      <c r="B241">
        <v>120</v>
      </c>
      <c r="C241">
        <v>1.4E-2</v>
      </c>
      <c r="D241" t="s">
        <v>8</v>
      </c>
      <c r="E241">
        <v>233.07</v>
      </c>
      <c r="F241" t="s">
        <v>18</v>
      </c>
      <c r="G241">
        <v>233.12</v>
      </c>
    </row>
    <row r="242" spans="1:11" x14ac:dyDescent="0.25">
      <c r="A242" t="s">
        <v>26</v>
      </c>
      <c r="B242">
        <v>130</v>
      </c>
      <c r="C242">
        <v>1.2999999999999999E-2</v>
      </c>
      <c r="D242" t="s">
        <v>8</v>
      </c>
      <c r="E242">
        <v>268.23</v>
      </c>
      <c r="F242" t="s">
        <v>18</v>
      </c>
      <c r="G242">
        <v>268.36</v>
      </c>
      <c r="H242">
        <f>B242</f>
        <v>130</v>
      </c>
      <c r="I242">
        <f>COUNT(B242:B261)</f>
        <v>20</v>
      </c>
      <c r="J242">
        <f t="array" ref="J242">SUM(IF(ISNUMBER( SEARCH("model",F242:F261)), 0, 1))</f>
        <v>1</v>
      </c>
      <c r="K242">
        <f t="array" ref="K242">MEDIAN(IF(F242:F261="Model", G242:G261))</f>
        <v>254.68</v>
      </c>
    </row>
    <row r="243" spans="1:11" x14ac:dyDescent="0.25">
      <c r="A243" t="s">
        <v>26</v>
      </c>
      <c r="B243">
        <v>130</v>
      </c>
      <c r="C243">
        <v>1.2999999999999999E-2</v>
      </c>
      <c r="D243" t="s">
        <v>8</v>
      </c>
      <c r="E243">
        <v>243.11</v>
      </c>
      <c r="F243" t="s">
        <v>18</v>
      </c>
      <c r="G243">
        <v>243.23</v>
      </c>
    </row>
    <row r="244" spans="1:11" x14ac:dyDescent="0.25">
      <c r="A244" t="s">
        <v>26</v>
      </c>
      <c r="B244">
        <v>130</v>
      </c>
      <c r="C244">
        <v>1.2999999999999999E-2</v>
      </c>
      <c r="D244" t="s">
        <v>10</v>
      </c>
      <c r="E244">
        <v>300.02</v>
      </c>
      <c r="F244" t="s">
        <v>11</v>
      </c>
      <c r="G244">
        <v>0</v>
      </c>
    </row>
    <row r="245" spans="1:11" x14ac:dyDescent="0.25">
      <c r="A245" t="s">
        <v>26</v>
      </c>
      <c r="B245">
        <v>130</v>
      </c>
      <c r="C245">
        <v>1.0999999999999999E-2</v>
      </c>
      <c r="D245" t="s">
        <v>8</v>
      </c>
      <c r="E245">
        <v>256.06</v>
      </c>
      <c r="F245" t="s">
        <v>18</v>
      </c>
      <c r="G245">
        <v>256.35000000000002</v>
      </c>
    </row>
    <row r="246" spans="1:11" x14ac:dyDescent="0.25">
      <c r="A246" t="s">
        <v>26</v>
      </c>
      <c r="B246">
        <v>130</v>
      </c>
      <c r="C246">
        <v>1.0999999999999999E-2</v>
      </c>
      <c r="D246" t="s">
        <v>8</v>
      </c>
      <c r="E246">
        <v>266.43</v>
      </c>
      <c r="F246" t="s">
        <v>18</v>
      </c>
      <c r="G246">
        <v>266.68</v>
      </c>
    </row>
    <row r="247" spans="1:11" x14ac:dyDescent="0.25">
      <c r="A247" t="s">
        <v>26</v>
      </c>
      <c r="B247">
        <v>130</v>
      </c>
      <c r="C247">
        <v>1.7999999999999999E-2</v>
      </c>
      <c r="D247" t="s">
        <v>8</v>
      </c>
      <c r="E247">
        <v>289.95</v>
      </c>
      <c r="F247" t="s">
        <v>18</v>
      </c>
      <c r="G247">
        <v>290.08</v>
      </c>
    </row>
    <row r="248" spans="1:11" x14ac:dyDescent="0.25">
      <c r="A248" t="s">
        <v>26</v>
      </c>
      <c r="B248">
        <v>130</v>
      </c>
      <c r="C248">
        <v>0.01</v>
      </c>
      <c r="D248" t="s">
        <v>8</v>
      </c>
      <c r="E248">
        <v>239.58</v>
      </c>
      <c r="F248" t="s">
        <v>18</v>
      </c>
      <c r="G248">
        <v>239.74</v>
      </c>
    </row>
    <row r="249" spans="1:11" x14ac:dyDescent="0.25">
      <c r="A249" t="s">
        <v>26</v>
      </c>
      <c r="B249">
        <v>130</v>
      </c>
      <c r="C249">
        <v>0.01</v>
      </c>
      <c r="D249" t="s">
        <v>8</v>
      </c>
      <c r="E249">
        <v>225.04</v>
      </c>
      <c r="F249" t="s">
        <v>18</v>
      </c>
      <c r="G249">
        <v>225.21</v>
      </c>
    </row>
    <row r="250" spans="1:11" x14ac:dyDescent="0.25">
      <c r="A250" t="s">
        <v>26</v>
      </c>
      <c r="B250">
        <v>130</v>
      </c>
      <c r="C250">
        <v>1.0999999999999999E-2</v>
      </c>
      <c r="D250" t="s">
        <v>8</v>
      </c>
      <c r="E250">
        <v>231.44</v>
      </c>
      <c r="F250" t="s">
        <v>18</v>
      </c>
      <c r="G250">
        <v>231.53</v>
      </c>
    </row>
    <row r="251" spans="1:11" x14ac:dyDescent="0.25">
      <c r="A251" t="s">
        <v>26</v>
      </c>
      <c r="B251">
        <v>130</v>
      </c>
      <c r="C251">
        <v>1.0999999999999999E-2</v>
      </c>
      <c r="D251" t="s">
        <v>8</v>
      </c>
      <c r="E251">
        <v>236.48</v>
      </c>
      <c r="F251" t="s">
        <v>18</v>
      </c>
      <c r="G251">
        <v>236.68</v>
      </c>
    </row>
    <row r="252" spans="1:11" x14ac:dyDescent="0.25">
      <c r="A252" t="s">
        <v>26</v>
      </c>
      <c r="B252">
        <v>130</v>
      </c>
      <c r="C252">
        <v>1.4999999999999999E-2</v>
      </c>
      <c r="D252" t="s">
        <v>8</v>
      </c>
      <c r="E252">
        <v>245.76</v>
      </c>
      <c r="F252" t="s">
        <v>18</v>
      </c>
      <c r="G252">
        <v>245.96</v>
      </c>
    </row>
    <row r="253" spans="1:11" x14ac:dyDescent="0.25">
      <c r="A253" t="s">
        <v>26</v>
      </c>
      <c r="B253">
        <v>130</v>
      </c>
      <c r="C253">
        <v>1.4999999999999999E-2</v>
      </c>
      <c r="D253" t="s">
        <v>8</v>
      </c>
      <c r="E253">
        <v>248.47</v>
      </c>
      <c r="F253" t="s">
        <v>18</v>
      </c>
      <c r="G253">
        <v>248.65</v>
      </c>
    </row>
    <row r="254" spans="1:11" x14ac:dyDescent="0.25">
      <c r="A254" t="s">
        <v>26</v>
      </c>
      <c r="B254">
        <v>130</v>
      </c>
      <c r="C254">
        <v>1.2E-2</v>
      </c>
      <c r="D254" t="s">
        <v>8</v>
      </c>
      <c r="E254">
        <v>254.54</v>
      </c>
      <c r="F254" t="s">
        <v>18</v>
      </c>
      <c r="G254">
        <v>254.68</v>
      </c>
    </row>
    <row r="255" spans="1:11" x14ac:dyDescent="0.25">
      <c r="A255" t="s">
        <v>26</v>
      </c>
      <c r="B255">
        <v>130</v>
      </c>
      <c r="C255">
        <v>1.0999999999999999E-2</v>
      </c>
      <c r="D255" t="s">
        <v>8</v>
      </c>
      <c r="E255">
        <v>286.08</v>
      </c>
      <c r="F255" t="s">
        <v>18</v>
      </c>
      <c r="G255">
        <v>286.2</v>
      </c>
    </row>
    <row r="256" spans="1:11" x14ac:dyDescent="0.25">
      <c r="A256" t="s">
        <v>26</v>
      </c>
      <c r="B256">
        <v>130</v>
      </c>
      <c r="C256">
        <v>1.0999999999999999E-2</v>
      </c>
      <c r="D256" t="s">
        <v>8</v>
      </c>
      <c r="E256">
        <v>275.58999999999997</v>
      </c>
      <c r="F256" t="s">
        <v>18</v>
      </c>
      <c r="G256">
        <v>275.69</v>
      </c>
    </row>
    <row r="257" spans="1:11" x14ac:dyDescent="0.25">
      <c r="A257" t="s">
        <v>26</v>
      </c>
      <c r="B257">
        <v>130</v>
      </c>
      <c r="C257">
        <v>1.0999999999999999E-2</v>
      </c>
      <c r="D257" t="s">
        <v>8</v>
      </c>
      <c r="E257">
        <v>234.87</v>
      </c>
      <c r="F257" t="s">
        <v>18</v>
      </c>
      <c r="G257">
        <v>235.08</v>
      </c>
    </row>
    <row r="258" spans="1:11" x14ac:dyDescent="0.25">
      <c r="A258" t="s">
        <v>26</v>
      </c>
      <c r="B258">
        <v>130</v>
      </c>
      <c r="C258">
        <v>1.2E-2</v>
      </c>
      <c r="D258" t="s">
        <v>8</v>
      </c>
      <c r="E258">
        <v>263.42</v>
      </c>
      <c r="F258" t="s">
        <v>18</v>
      </c>
      <c r="G258">
        <v>263.67</v>
      </c>
    </row>
    <row r="259" spans="1:11" x14ac:dyDescent="0.25">
      <c r="A259" t="s">
        <v>26</v>
      </c>
      <c r="B259">
        <v>130</v>
      </c>
      <c r="C259">
        <v>0.01</v>
      </c>
      <c r="D259" t="s">
        <v>8</v>
      </c>
      <c r="E259">
        <v>279.42</v>
      </c>
      <c r="F259" t="s">
        <v>18</v>
      </c>
      <c r="G259">
        <v>279.58999999999997</v>
      </c>
    </row>
    <row r="260" spans="1:11" x14ac:dyDescent="0.25">
      <c r="A260" t="s">
        <v>26</v>
      </c>
      <c r="B260">
        <v>130</v>
      </c>
      <c r="C260">
        <v>1.2E-2</v>
      </c>
      <c r="D260" t="s">
        <v>8</v>
      </c>
      <c r="E260">
        <v>273.75</v>
      </c>
      <c r="F260" t="s">
        <v>18</v>
      </c>
      <c r="G260">
        <v>273.86</v>
      </c>
    </row>
    <row r="261" spans="1:11" x14ac:dyDescent="0.25">
      <c r="A261" t="s">
        <v>26</v>
      </c>
      <c r="B261">
        <v>130</v>
      </c>
      <c r="C261">
        <v>1.0999999999999999E-2</v>
      </c>
      <c r="D261" t="s">
        <v>8</v>
      </c>
      <c r="E261">
        <v>243.49</v>
      </c>
      <c r="F261" t="s">
        <v>18</v>
      </c>
      <c r="G261">
        <v>243.69</v>
      </c>
    </row>
    <row r="262" spans="1:11" x14ac:dyDescent="0.25">
      <c r="A262" t="s">
        <v>26</v>
      </c>
      <c r="B262">
        <v>140</v>
      </c>
      <c r="C262">
        <v>1.6E-2</v>
      </c>
      <c r="D262" t="s">
        <v>8</v>
      </c>
      <c r="E262">
        <v>267.16000000000003</v>
      </c>
      <c r="F262" t="s">
        <v>18</v>
      </c>
      <c r="G262">
        <v>267.20999999999998</v>
      </c>
      <c r="H262">
        <f>B262</f>
        <v>140</v>
      </c>
      <c r="I262">
        <f>COUNT(B262:B281)</f>
        <v>20</v>
      </c>
      <c r="J262">
        <f t="array" ref="J262">SUM(IF(ISNUMBER( SEARCH("model",F262:F281)), 0, 1))</f>
        <v>10</v>
      </c>
      <c r="K262">
        <f t="array" ref="K262">MEDIAN(IF(F262:F281="Model", G262:G281))</f>
        <v>281.65999999999997</v>
      </c>
    </row>
    <row r="263" spans="1:11" x14ac:dyDescent="0.25">
      <c r="A263" t="s">
        <v>26</v>
      </c>
      <c r="B263">
        <v>140</v>
      </c>
      <c r="C263">
        <v>1.2999999999999999E-2</v>
      </c>
      <c r="D263" t="s">
        <v>8</v>
      </c>
      <c r="E263">
        <v>258.3</v>
      </c>
      <c r="F263" t="s">
        <v>18</v>
      </c>
      <c r="G263">
        <v>258.44</v>
      </c>
    </row>
    <row r="264" spans="1:11" x14ac:dyDescent="0.25">
      <c r="A264" t="s">
        <v>26</v>
      </c>
      <c r="B264">
        <v>140</v>
      </c>
      <c r="C264">
        <v>1.2999999999999999E-2</v>
      </c>
      <c r="D264" t="s">
        <v>10</v>
      </c>
      <c r="E264">
        <v>300</v>
      </c>
      <c r="F264" t="s">
        <v>11</v>
      </c>
      <c r="G264">
        <v>0</v>
      </c>
    </row>
    <row r="265" spans="1:11" x14ac:dyDescent="0.25">
      <c r="A265" t="s">
        <v>26</v>
      </c>
      <c r="B265">
        <v>140</v>
      </c>
      <c r="C265">
        <v>1.2999999999999999E-2</v>
      </c>
      <c r="D265" t="s">
        <v>8</v>
      </c>
      <c r="E265">
        <v>282.22000000000003</v>
      </c>
      <c r="F265" t="s">
        <v>18</v>
      </c>
      <c r="G265">
        <v>282.3</v>
      </c>
    </row>
    <row r="266" spans="1:11" x14ac:dyDescent="0.25">
      <c r="A266" t="s">
        <v>26</v>
      </c>
      <c r="B266">
        <v>140</v>
      </c>
      <c r="C266">
        <v>1.2999999999999999E-2</v>
      </c>
      <c r="D266" t="s">
        <v>8</v>
      </c>
      <c r="E266">
        <v>280.92</v>
      </c>
      <c r="F266" t="s">
        <v>18</v>
      </c>
      <c r="G266">
        <v>281.02</v>
      </c>
    </row>
    <row r="267" spans="1:11" x14ac:dyDescent="0.25">
      <c r="A267" t="s">
        <v>26</v>
      </c>
      <c r="B267">
        <v>140</v>
      </c>
      <c r="C267">
        <v>0.02</v>
      </c>
      <c r="D267" t="s">
        <v>10</v>
      </c>
      <c r="E267">
        <v>300</v>
      </c>
      <c r="F267" t="s">
        <v>11</v>
      </c>
      <c r="G267">
        <v>0</v>
      </c>
    </row>
    <row r="268" spans="1:11" x14ac:dyDescent="0.25">
      <c r="A268" t="s">
        <v>26</v>
      </c>
      <c r="B268">
        <v>140</v>
      </c>
      <c r="C268">
        <v>1.2E-2</v>
      </c>
      <c r="D268" t="s">
        <v>8</v>
      </c>
      <c r="E268">
        <v>251.62</v>
      </c>
      <c r="F268" t="s">
        <v>18</v>
      </c>
      <c r="G268">
        <v>251.79</v>
      </c>
    </row>
    <row r="269" spans="1:11" x14ac:dyDescent="0.25">
      <c r="A269" t="s">
        <v>26</v>
      </c>
      <c r="B269">
        <v>140</v>
      </c>
      <c r="C269">
        <v>1.2999999999999999E-2</v>
      </c>
      <c r="D269" t="s">
        <v>8</v>
      </c>
      <c r="E269">
        <v>298.77</v>
      </c>
      <c r="F269" t="s">
        <v>18</v>
      </c>
      <c r="G269">
        <v>298.93</v>
      </c>
    </row>
    <row r="270" spans="1:11" x14ac:dyDescent="0.25">
      <c r="A270" t="s">
        <v>26</v>
      </c>
      <c r="B270">
        <v>140</v>
      </c>
      <c r="C270">
        <v>1.4E-2</v>
      </c>
      <c r="D270" t="s">
        <v>10</v>
      </c>
      <c r="E270">
        <v>300.08</v>
      </c>
      <c r="F270" t="s">
        <v>11</v>
      </c>
      <c r="G270">
        <v>0</v>
      </c>
    </row>
    <row r="271" spans="1:11" x14ac:dyDescent="0.25">
      <c r="A271" t="s">
        <v>26</v>
      </c>
      <c r="B271">
        <v>140</v>
      </c>
      <c r="C271">
        <v>1.2E-2</v>
      </c>
      <c r="D271" t="s">
        <v>10</v>
      </c>
      <c r="E271">
        <v>300</v>
      </c>
      <c r="F271" t="s">
        <v>11</v>
      </c>
      <c r="G271">
        <v>0</v>
      </c>
    </row>
    <row r="272" spans="1:11" x14ac:dyDescent="0.25">
      <c r="A272" t="s">
        <v>26</v>
      </c>
      <c r="B272">
        <v>140</v>
      </c>
      <c r="C272">
        <v>1.2999999999999999E-2</v>
      </c>
      <c r="D272" t="s">
        <v>10</v>
      </c>
      <c r="E272">
        <v>300</v>
      </c>
      <c r="F272" t="s">
        <v>11</v>
      </c>
      <c r="G272">
        <v>0</v>
      </c>
    </row>
    <row r="273" spans="1:11" x14ac:dyDescent="0.25">
      <c r="A273" t="s">
        <v>26</v>
      </c>
      <c r="B273">
        <v>140</v>
      </c>
      <c r="C273">
        <v>1.4E-2</v>
      </c>
      <c r="D273" t="s">
        <v>10</v>
      </c>
      <c r="E273">
        <v>300</v>
      </c>
      <c r="F273" t="s">
        <v>11</v>
      </c>
      <c r="G273">
        <v>0</v>
      </c>
    </row>
    <row r="274" spans="1:11" x14ac:dyDescent="0.25">
      <c r="A274" t="s">
        <v>26</v>
      </c>
      <c r="B274">
        <v>140</v>
      </c>
      <c r="C274">
        <v>1.2999999999999999E-2</v>
      </c>
      <c r="D274" t="s">
        <v>10</v>
      </c>
      <c r="E274">
        <v>300</v>
      </c>
      <c r="F274" t="s">
        <v>11</v>
      </c>
      <c r="G274">
        <v>0</v>
      </c>
    </row>
    <row r="275" spans="1:11" x14ac:dyDescent="0.25">
      <c r="A275" t="s">
        <v>26</v>
      </c>
      <c r="B275">
        <v>140</v>
      </c>
      <c r="C275">
        <v>1.2E-2</v>
      </c>
      <c r="D275" t="s">
        <v>8</v>
      </c>
      <c r="E275">
        <v>291.39</v>
      </c>
      <c r="F275" t="s">
        <v>18</v>
      </c>
      <c r="G275">
        <v>291.52</v>
      </c>
    </row>
    <row r="276" spans="1:11" x14ac:dyDescent="0.25">
      <c r="A276" t="s">
        <v>26</v>
      </c>
      <c r="B276">
        <v>140</v>
      </c>
      <c r="C276">
        <v>1.7000000000000001E-2</v>
      </c>
      <c r="D276" t="s">
        <v>8</v>
      </c>
      <c r="E276">
        <v>285.11</v>
      </c>
      <c r="F276" t="s">
        <v>18</v>
      </c>
      <c r="G276">
        <v>285.31</v>
      </c>
    </row>
    <row r="277" spans="1:11" x14ac:dyDescent="0.25">
      <c r="A277" t="s">
        <v>26</v>
      </c>
      <c r="B277">
        <v>140</v>
      </c>
      <c r="C277">
        <v>1.2999999999999999E-2</v>
      </c>
      <c r="D277" t="s">
        <v>8</v>
      </c>
      <c r="E277">
        <v>295.29000000000002</v>
      </c>
      <c r="F277" t="s">
        <v>18</v>
      </c>
      <c r="G277">
        <v>295.52</v>
      </c>
    </row>
    <row r="278" spans="1:11" x14ac:dyDescent="0.25">
      <c r="A278" t="s">
        <v>26</v>
      </c>
      <c r="B278">
        <v>140</v>
      </c>
      <c r="C278">
        <v>1.2999999999999999E-2</v>
      </c>
      <c r="D278" t="s">
        <v>10</v>
      </c>
      <c r="E278">
        <v>300</v>
      </c>
      <c r="F278" t="s">
        <v>11</v>
      </c>
      <c r="G278">
        <v>0</v>
      </c>
    </row>
    <row r="279" spans="1:11" x14ac:dyDescent="0.25">
      <c r="A279" t="s">
        <v>26</v>
      </c>
      <c r="B279">
        <v>140</v>
      </c>
      <c r="C279">
        <v>1.4E-2</v>
      </c>
      <c r="D279" t="s">
        <v>10</v>
      </c>
      <c r="E279">
        <v>300.04000000000002</v>
      </c>
      <c r="F279" t="s">
        <v>11</v>
      </c>
      <c r="G279">
        <v>0</v>
      </c>
    </row>
    <row r="280" spans="1:11" x14ac:dyDescent="0.25">
      <c r="A280" t="s">
        <v>26</v>
      </c>
      <c r="B280">
        <v>140</v>
      </c>
      <c r="C280">
        <v>1.2E-2</v>
      </c>
      <c r="D280" t="s">
        <v>8</v>
      </c>
      <c r="E280">
        <v>237.43</v>
      </c>
      <c r="F280" t="s">
        <v>18</v>
      </c>
      <c r="G280">
        <v>237.65</v>
      </c>
    </row>
    <row r="281" spans="1:11" x14ac:dyDescent="0.25">
      <c r="A281" t="s">
        <v>26</v>
      </c>
      <c r="B281">
        <v>140</v>
      </c>
      <c r="C281">
        <v>1.2E-2</v>
      </c>
      <c r="D281" t="s">
        <v>10</v>
      </c>
      <c r="E281">
        <v>300</v>
      </c>
      <c r="F281" t="s">
        <v>11</v>
      </c>
      <c r="G281">
        <v>0</v>
      </c>
    </row>
    <row r="282" spans="1:11" x14ac:dyDescent="0.25">
      <c r="A282" t="s">
        <v>26</v>
      </c>
      <c r="B282">
        <v>150</v>
      </c>
      <c r="C282">
        <v>0.122</v>
      </c>
      <c r="D282" t="s">
        <v>10</v>
      </c>
      <c r="E282">
        <v>300</v>
      </c>
      <c r="F282" t="s">
        <v>11</v>
      </c>
      <c r="G282">
        <v>0</v>
      </c>
      <c r="H282">
        <f>B282</f>
        <v>150</v>
      </c>
      <c r="I282">
        <f>COUNT(B282:B301)</f>
        <v>20</v>
      </c>
      <c r="J282">
        <f t="array" ref="J282">SUM(IF(ISNUMBER( SEARCH("model",F282:F301)), 0, 1))</f>
        <v>20</v>
      </c>
      <c r="K282" t="e">
        <f t="array" ref="K282">MEDIAN(IF(F282:F301="Model", G282:G301))</f>
        <v>#NUM!</v>
      </c>
    </row>
    <row r="283" spans="1:11" x14ac:dyDescent="0.25">
      <c r="A283" t="s">
        <v>26</v>
      </c>
      <c r="B283">
        <v>150</v>
      </c>
      <c r="C283">
        <v>2.8000000000000001E-2</v>
      </c>
      <c r="D283" t="s">
        <v>10</v>
      </c>
      <c r="E283">
        <v>300</v>
      </c>
      <c r="F283" t="s">
        <v>11</v>
      </c>
      <c r="G283">
        <v>0</v>
      </c>
    </row>
    <row r="284" spans="1:11" x14ac:dyDescent="0.25">
      <c r="A284" t="s">
        <v>26</v>
      </c>
      <c r="B284">
        <v>150</v>
      </c>
      <c r="C284">
        <v>4.3999999999999997E-2</v>
      </c>
      <c r="D284" t="s">
        <v>10</v>
      </c>
      <c r="E284">
        <v>300</v>
      </c>
      <c r="F284" t="s">
        <v>11</v>
      </c>
      <c r="G284">
        <v>0</v>
      </c>
    </row>
    <row r="285" spans="1:11" x14ac:dyDescent="0.25">
      <c r="A285" t="s">
        <v>26</v>
      </c>
      <c r="B285">
        <v>150</v>
      </c>
      <c r="C285">
        <v>0.02</v>
      </c>
      <c r="D285" t="s">
        <v>10</v>
      </c>
      <c r="E285">
        <v>300</v>
      </c>
      <c r="F285" t="s">
        <v>11</v>
      </c>
      <c r="G285">
        <v>0</v>
      </c>
    </row>
    <row r="286" spans="1:11" x14ac:dyDescent="0.25">
      <c r="A286" t="s">
        <v>26</v>
      </c>
      <c r="B286">
        <v>150</v>
      </c>
      <c r="C286">
        <v>2.5000000000000001E-2</v>
      </c>
      <c r="D286" t="s">
        <v>10</v>
      </c>
      <c r="E286">
        <v>300</v>
      </c>
      <c r="F286" t="s">
        <v>11</v>
      </c>
      <c r="G286">
        <v>0</v>
      </c>
    </row>
    <row r="287" spans="1:11" x14ac:dyDescent="0.25">
      <c r="A287" t="s">
        <v>26</v>
      </c>
      <c r="B287">
        <v>150</v>
      </c>
      <c r="C287">
        <v>2.5000000000000001E-2</v>
      </c>
      <c r="D287" t="s">
        <v>10</v>
      </c>
      <c r="E287">
        <v>300</v>
      </c>
      <c r="F287" t="s">
        <v>11</v>
      </c>
      <c r="G287">
        <v>0</v>
      </c>
    </row>
    <row r="288" spans="1:11" x14ac:dyDescent="0.25">
      <c r="A288" t="s">
        <v>26</v>
      </c>
      <c r="B288">
        <v>150</v>
      </c>
      <c r="C288">
        <v>2.5000000000000001E-2</v>
      </c>
      <c r="D288" t="s">
        <v>10</v>
      </c>
      <c r="E288">
        <v>300</v>
      </c>
      <c r="F288" t="s">
        <v>11</v>
      </c>
      <c r="G288">
        <v>0</v>
      </c>
    </row>
    <row r="289" spans="1:7" x14ac:dyDescent="0.25">
      <c r="A289" t="s">
        <v>26</v>
      </c>
      <c r="B289">
        <v>150</v>
      </c>
      <c r="C289">
        <v>2.7E-2</v>
      </c>
      <c r="D289" t="s">
        <v>10</v>
      </c>
      <c r="E289">
        <v>300</v>
      </c>
      <c r="F289" t="s">
        <v>11</v>
      </c>
      <c r="G289">
        <v>0</v>
      </c>
    </row>
    <row r="290" spans="1:7" x14ac:dyDescent="0.25">
      <c r="A290" t="s">
        <v>26</v>
      </c>
      <c r="B290">
        <v>150</v>
      </c>
      <c r="C290">
        <v>0.02</v>
      </c>
      <c r="D290" t="s">
        <v>10</v>
      </c>
      <c r="E290">
        <v>300</v>
      </c>
      <c r="F290" t="s">
        <v>11</v>
      </c>
      <c r="G290">
        <v>0</v>
      </c>
    </row>
    <row r="291" spans="1:7" x14ac:dyDescent="0.25">
      <c r="A291" t="s">
        <v>26</v>
      </c>
      <c r="B291">
        <v>150</v>
      </c>
      <c r="C291">
        <v>1.7000000000000001E-2</v>
      </c>
      <c r="D291" t="s">
        <v>10</v>
      </c>
      <c r="E291">
        <v>300</v>
      </c>
      <c r="F291" t="s">
        <v>11</v>
      </c>
      <c r="G291">
        <v>0</v>
      </c>
    </row>
    <row r="292" spans="1:7" x14ac:dyDescent="0.25">
      <c r="A292" t="s">
        <v>26</v>
      </c>
      <c r="B292">
        <v>150</v>
      </c>
      <c r="C292">
        <v>2.5999999999999999E-2</v>
      </c>
      <c r="D292" t="s">
        <v>10</v>
      </c>
      <c r="E292">
        <v>300</v>
      </c>
      <c r="F292" t="s">
        <v>11</v>
      </c>
      <c r="G292">
        <v>0</v>
      </c>
    </row>
    <row r="293" spans="1:7" x14ac:dyDescent="0.25">
      <c r="A293" t="s">
        <v>26</v>
      </c>
      <c r="B293">
        <v>150</v>
      </c>
      <c r="C293">
        <v>1.6E-2</v>
      </c>
      <c r="D293" t="s">
        <v>10</v>
      </c>
      <c r="E293">
        <v>300</v>
      </c>
      <c r="F293" t="s">
        <v>11</v>
      </c>
      <c r="G293">
        <v>0</v>
      </c>
    </row>
    <row r="294" spans="1:7" x14ac:dyDescent="0.25">
      <c r="A294" t="s">
        <v>26</v>
      </c>
      <c r="B294">
        <v>150</v>
      </c>
      <c r="C294">
        <v>1.6E-2</v>
      </c>
      <c r="D294" t="s">
        <v>10</v>
      </c>
      <c r="E294">
        <v>300</v>
      </c>
      <c r="F294" t="s">
        <v>11</v>
      </c>
      <c r="G294">
        <v>0</v>
      </c>
    </row>
    <row r="295" spans="1:7" x14ac:dyDescent="0.25">
      <c r="A295" t="s">
        <v>26</v>
      </c>
      <c r="B295">
        <v>150</v>
      </c>
      <c r="C295">
        <v>1.6E-2</v>
      </c>
      <c r="D295" t="s">
        <v>10</v>
      </c>
      <c r="E295">
        <v>300</v>
      </c>
      <c r="F295" t="s">
        <v>11</v>
      </c>
      <c r="G295">
        <v>0</v>
      </c>
    </row>
    <row r="296" spans="1:7" x14ac:dyDescent="0.25">
      <c r="A296" t="s">
        <v>26</v>
      </c>
      <c r="B296">
        <v>150</v>
      </c>
      <c r="C296">
        <v>1.4999999999999999E-2</v>
      </c>
      <c r="D296" t="s">
        <v>10</v>
      </c>
      <c r="E296">
        <v>300</v>
      </c>
      <c r="F296" t="s">
        <v>11</v>
      </c>
      <c r="G296">
        <v>0</v>
      </c>
    </row>
    <row r="297" spans="1:7" x14ac:dyDescent="0.25">
      <c r="A297" t="s">
        <v>26</v>
      </c>
      <c r="B297">
        <v>150</v>
      </c>
      <c r="C297">
        <v>1.7999999999999999E-2</v>
      </c>
      <c r="D297" t="s">
        <v>10</v>
      </c>
      <c r="E297">
        <v>300.07</v>
      </c>
      <c r="F297" t="s">
        <v>11</v>
      </c>
      <c r="G297">
        <v>0</v>
      </c>
    </row>
    <row r="298" spans="1:7" x14ac:dyDescent="0.25">
      <c r="A298" t="s">
        <v>26</v>
      </c>
      <c r="B298">
        <v>150</v>
      </c>
      <c r="C298">
        <v>1.6E-2</v>
      </c>
      <c r="D298" t="s">
        <v>10</v>
      </c>
      <c r="E298">
        <v>300</v>
      </c>
      <c r="F298" t="s">
        <v>11</v>
      </c>
      <c r="G298">
        <v>0</v>
      </c>
    </row>
    <row r="299" spans="1:7" x14ac:dyDescent="0.25">
      <c r="A299" t="s">
        <v>26</v>
      </c>
      <c r="B299">
        <v>150</v>
      </c>
      <c r="C299">
        <v>1.7000000000000001E-2</v>
      </c>
      <c r="D299" t="s">
        <v>10</v>
      </c>
      <c r="E299">
        <v>300.04000000000002</v>
      </c>
      <c r="F299" t="s">
        <v>11</v>
      </c>
      <c r="G299">
        <v>0</v>
      </c>
    </row>
    <row r="300" spans="1:7" x14ac:dyDescent="0.25">
      <c r="A300" t="s">
        <v>26</v>
      </c>
      <c r="B300">
        <v>150</v>
      </c>
      <c r="C300">
        <v>1.7999999999999999E-2</v>
      </c>
      <c r="D300" t="s">
        <v>10</v>
      </c>
      <c r="E300">
        <v>300</v>
      </c>
      <c r="F300" t="s">
        <v>11</v>
      </c>
      <c r="G300">
        <v>0</v>
      </c>
    </row>
    <row r="301" spans="1:7" x14ac:dyDescent="0.25">
      <c r="A301" t="s">
        <v>26</v>
      </c>
      <c r="B301">
        <v>150</v>
      </c>
      <c r="C301">
        <v>1.7000000000000001E-2</v>
      </c>
      <c r="D301" t="s">
        <v>10</v>
      </c>
      <c r="E301">
        <v>300</v>
      </c>
      <c r="F301" t="s">
        <v>11</v>
      </c>
      <c r="G301">
        <v>0</v>
      </c>
    </row>
  </sheetData>
  <conditionalFormatting sqref="F1:F1048576">
    <cfRule type="expression" dxfId="3" priority="1">
      <formula>F1&lt;&gt;"Model"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3E68-3C99-495D-AC26-75A25E956AD4}">
  <dimension ref="A1"/>
  <sheetViews>
    <sheetView tabSelected="1" topLeftCell="A26" zoomScale="130" zoomScaleNormal="130" workbookViewId="0">
      <selection activeCell="M21" sqref="M21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66DF-E820-4E1F-934F-D9EA9B5E5A15}">
  <dimension ref="A1:P121"/>
  <sheetViews>
    <sheetView zoomScale="70" zoomScaleNormal="70" workbookViewId="0">
      <selection activeCell="R51" sqref="R51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27</v>
      </c>
      <c r="B2">
        <v>20</v>
      </c>
      <c r="C2">
        <v>6.0000000000000001E-3</v>
      </c>
      <c r="D2" t="s">
        <v>28</v>
      </c>
      <c r="E2" t="s">
        <v>28</v>
      </c>
      <c r="F2" t="s">
        <v>9</v>
      </c>
      <c r="G2">
        <v>4.4420000000000002</v>
      </c>
      <c r="H2">
        <f>B2</f>
        <v>20</v>
      </c>
      <c r="I2">
        <f>COUNT(B2:B21)</f>
        <v>20</v>
      </c>
      <c r="J2">
        <f t="array" ref="J2">SUM(IF(ISNUMBER( SEARCH("model",F2:F21)), 0, 1))</f>
        <v>0</v>
      </c>
      <c r="K2">
        <f>MEDIAN(IF(F2:F21="FiniteModel", G2:G21))</f>
        <v>4.4455</v>
      </c>
      <c r="L2">
        <f t="shared" ref="L2:O2" si="0">H2</f>
        <v>20</v>
      </c>
      <c r="M2">
        <f t="shared" si="0"/>
        <v>20</v>
      </c>
      <c r="N2">
        <f t="shared" si="0"/>
        <v>0</v>
      </c>
      <c r="O2">
        <f t="shared" si="0"/>
        <v>4.4455</v>
      </c>
      <c r="P2">
        <f t="shared" ref="P2:P7" si="1">N2/M2</f>
        <v>0</v>
      </c>
    </row>
    <row r="3" spans="1:16" x14ac:dyDescent="0.25">
      <c r="A3" t="s">
        <v>27</v>
      </c>
      <c r="B3">
        <v>20</v>
      </c>
      <c r="C3">
        <v>8.0000000000000002E-3</v>
      </c>
      <c r="D3" t="s">
        <v>28</v>
      </c>
      <c r="E3" t="s">
        <v>28</v>
      </c>
      <c r="F3" t="s">
        <v>9</v>
      </c>
      <c r="G3">
        <v>4.45</v>
      </c>
      <c r="L3">
        <f t="shared" ref="L3:O3" si="2">H22</f>
        <v>40</v>
      </c>
      <c r="M3">
        <f t="shared" si="2"/>
        <v>20</v>
      </c>
      <c r="N3">
        <f t="shared" si="2"/>
        <v>0</v>
      </c>
      <c r="O3">
        <f t="shared" si="2"/>
        <v>5.1280000000000001</v>
      </c>
      <c r="P3">
        <f t="shared" si="1"/>
        <v>0</v>
      </c>
    </row>
    <row r="4" spans="1:16" x14ac:dyDescent="0.25">
      <c r="A4" t="s">
        <v>27</v>
      </c>
      <c r="B4">
        <v>20</v>
      </c>
      <c r="C4">
        <v>5.0000000000000001E-3</v>
      </c>
      <c r="D4" t="s">
        <v>28</v>
      </c>
      <c r="E4" t="s">
        <v>28</v>
      </c>
      <c r="F4" t="s">
        <v>9</v>
      </c>
      <c r="G4">
        <v>4.4489999999999998</v>
      </c>
      <c r="L4">
        <f t="shared" ref="L4:O4" si="3">H42</f>
        <v>60</v>
      </c>
      <c r="M4">
        <f t="shared" si="3"/>
        <v>20</v>
      </c>
      <c r="N4">
        <f t="shared" si="3"/>
        <v>0</v>
      </c>
      <c r="O4">
        <f t="shared" si="3"/>
        <v>8.3170000000000002</v>
      </c>
      <c r="P4">
        <f t="shared" si="1"/>
        <v>0</v>
      </c>
    </row>
    <row r="5" spans="1:16" x14ac:dyDescent="0.25">
      <c r="A5" t="s">
        <v>27</v>
      </c>
      <c r="B5">
        <v>20</v>
      </c>
      <c r="C5">
        <v>6.0000000000000001E-3</v>
      </c>
      <c r="D5" t="s">
        <v>28</v>
      </c>
      <c r="E5" t="s">
        <v>28</v>
      </c>
      <c r="F5" t="s">
        <v>9</v>
      </c>
      <c r="G5">
        <v>4.4349999999999996</v>
      </c>
      <c r="L5">
        <f t="shared" ref="L5:O5" si="4">H62</f>
        <v>80</v>
      </c>
      <c r="M5">
        <f t="shared" si="4"/>
        <v>20</v>
      </c>
      <c r="N5">
        <f t="shared" si="4"/>
        <v>0</v>
      </c>
      <c r="O5">
        <f t="shared" si="4"/>
        <v>16.055500000000002</v>
      </c>
      <c r="P5">
        <f t="shared" si="1"/>
        <v>0</v>
      </c>
    </row>
    <row r="6" spans="1:16" x14ac:dyDescent="0.25">
      <c r="A6" t="s">
        <v>27</v>
      </c>
      <c r="B6">
        <v>20</v>
      </c>
      <c r="C6">
        <v>4.0000000000000001E-3</v>
      </c>
      <c r="D6" t="s">
        <v>28</v>
      </c>
      <c r="E6" t="s">
        <v>28</v>
      </c>
      <c r="F6" t="s">
        <v>9</v>
      </c>
      <c r="G6">
        <v>4.4320000000000004</v>
      </c>
      <c r="L6">
        <f t="shared" ref="L6:O6" si="5">H82</f>
        <v>100</v>
      </c>
      <c r="M6">
        <f t="shared" si="5"/>
        <v>20</v>
      </c>
      <c r="N6">
        <f t="shared" si="5"/>
        <v>0</v>
      </c>
      <c r="O6">
        <f t="shared" si="5"/>
        <v>27.765500000000003</v>
      </c>
      <c r="P6">
        <f t="shared" si="1"/>
        <v>0</v>
      </c>
    </row>
    <row r="7" spans="1:16" x14ac:dyDescent="0.25">
      <c r="A7" t="s">
        <v>27</v>
      </c>
      <c r="B7">
        <v>20</v>
      </c>
      <c r="C7">
        <v>4.0000000000000001E-3</v>
      </c>
      <c r="D7" t="s">
        <v>28</v>
      </c>
      <c r="E7" t="s">
        <v>28</v>
      </c>
      <c r="F7" t="s">
        <v>9</v>
      </c>
      <c r="G7">
        <v>4.4690000000000003</v>
      </c>
      <c r="L7">
        <f t="shared" ref="L7:O7" si="6">H102</f>
        <v>120</v>
      </c>
      <c r="M7">
        <f t="shared" si="6"/>
        <v>20</v>
      </c>
      <c r="N7">
        <f t="shared" si="6"/>
        <v>20</v>
      </c>
      <c r="O7">
        <f t="shared" si="6"/>
        <v>0</v>
      </c>
      <c r="P7">
        <f t="shared" si="1"/>
        <v>1</v>
      </c>
    </row>
    <row r="8" spans="1:16" x14ac:dyDescent="0.25">
      <c r="A8" t="s">
        <v>27</v>
      </c>
      <c r="B8">
        <v>20</v>
      </c>
      <c r="C8">
        <v>4.0000000000000001E-3</v>
      </c>
      <c r="D8" t="s">
        <v>28</v>
      </c>
      <c r="E8" t="s">
        <v>28</v>
      </c>
      <c r="F8" t="s">
        <v>9</v>
      </c>
      <c r="G8">
        <v>4.4539999999999997</v>
      </c>
    </row>
    <row r="9" spans="1:16" x14ac:dyDescent="0.25">
      <c r="A9" t="s">
        <v>27</v>
      </c>
      <c r="B9">
        <v>20</v>
      </c>
      <c r="C9">
        <v>6.0000000000000001E-3</v>
      </c>
      <c r="D9" t="s">
        <v>28</v>
      </c>
      <c r="E9" t="s">
        <v>28</v>
      </c>
      <c r="F9" t="s">
        <v>9</v>
      </c>
      <c r="G9">
        <v>4.4420000000000002</v>
      </c>
    </row>
    <row r="10" spans="1:16" x14ac:dyDescent="0.25">
      <c r="A10" t="s">
        <v>27</v>
      </c>
      <c r="B10">
        <v>20</v>
      </c>
      <c r="C10">
        <v>5.0000000000000001E-3</v>
      </c>
      <c r="D10" t="s">
        <v>28</v>
      </c>
      <c r="E10" t="s">
        <v>28</v>
      </c>
      <c r="F10" t="s">
        <v>9</v>
      </c>
      <c r="G10">
        <v>4.492</v>
      </c>
    </row>
    <row r="11" spans="1:16" x14ac:dyDescent="0.25">
      <c r="A11" t="s">
        <v>27</v>
      </c>
      <c r="B11">
        <v>20</v>
      </c>
      <c r="C11">
        <v>4.0000000000000001E-3</v>
      </c>
      <c r="D11" t="s">
        <v>28</v>
      </c>
      <c r="E11" t="s">
        <v>28</v>
      </c>
      <c r="F11" t="s">
        <v>9</v>
      </c>
      <c r="G11">
        <v>4.4649999999999999</v>
      </c>
    </row>
    <row r="12" spans="1:16" x14ac:dyDescent="0.25">
      <c r="A12" t="s">
        <v>27</v>
      </c>
      <c r="B12">
        <v>20</v>
      </c>
      <c r="C12">
        <v>3.0000000000000001E-3</v>
      </c>
      <c r="D12" t="s">
        <v>28</v>
      </c>
      <c r="E12" t="s">
        <v>28</v>
      </c>
      <c r="F12" t="s">
        <v>9</v>
      </c>
      <c r="G12">
        <v>4.4539999999999997</v>
      </c>
    </row>
    <row r="13" spans="1:16" x14ac:dyDescent="0.25">
      <c r="A13" t="s">
        <v>27</v>
      </c>
      <c r="B13">
        <v>20</v>
      </c>
      <c r="C13">
        <v>3.0000000000000001E-3</v>
      </c>
      <c r="D13" t="s">
        <v>28</v>
      </c>
      <c r="E13" t="s">
        <v>28</v>
      </c>
      <c r="F13" t="s">
        <v>9</v>
      </c>
      <c r="G13">
        <v>4.4489999999999998</v>
      </c>
    </row>
    <row r="14" spans="1:16" x14ac:dyDescent="0.25">
      <c r="A14" t="s">
        <v>27</v>
      </c>
      <c r="B14">
        <v>20</v>
      </c>
      <c r="C14">
        <v>4.0000000000000001E-3</v>
      </c>
      <c r="D14" t="s">
        <v>28</v>
      </c>
      <c r="E14" t="s">
        <v>28</v>
      </c>
      <c r="F14" t="s">
        <v>9</v>
      </c>
      <c r="G14">
        <v>4.4409999999999998</v>
      </c>
    </row>
    <row r="15" spans="1:16" x14ac:dyDescent="0.25">
      <c r="A15" t="s">
        <v>27</v>
      </c>
      <c r="B15">
        <v>20</v>
      </c>
      <c r="C15">
        <v>2E-3</v>
      </c>
      <c r="D15" t="s">
        <v>28</v>
      </c>
      <c r="E15" t="s">
        <v>28</v>
      </c>
      <c r="F15" t="s">
        <v>9</v>
      </c>
      <c r="G15">
        <v>4.4279999999999999</v>
      </c>
    </row>
    <row r="16" spans="1:16" x14ac:dyDescent="0.25">
      <c r="A16" t="s">
        <v>27</v>
      </c>
      <c r="B16">
        <v>20</v>
      </c>
      <c r="C16">
        <v>2E-3</v>
      </c>
      <c r="D16" t="s">
        <v>28</v>
      </c>
      <c r="E16" t="s">
        <v>28</v>
      </c>
      <c r="F16" t="s">
        <v>9</v>
      </c>
      <c r="G16">
        <v>4.4009999999999998</v>
      </c>
    </row>
    <row r="17" spans="1:11" x14ac:dyDescent="0.25">
      <c r="A17" t="s">
        <v>27</v>
      </c>
      <c r="B17">
        <v>20</v>
      </c>
      <c r="C17">
        <v>2E-3</v>
      </c>
      <c r="D17" t="s">
        <v>28</v>
      </c>
      <c r="E17" t="s">
        <v>28</v>
      </c>
      <c r="F17" t="s">
        <v>9</v>
      </c>
      <c r="G17">
        <v>4.452</v>
      </c>
    </row>
    <row r="18" spans="1:11" x14ac:dyDescent="0.25">
      <c r="A18" t="s">
        <v>27</v>
      </c>
      <c r="B18">
        <v>20</v>
      </c>
      <c r="C18">
        <v>2E-3</v>
      </c>
      <c r="D18" t="s">
        <v>28</v>
      </c>
      <c r="E18" t="s">
        <v>28</v>
      </c>
      <c r="F18" t="s">
        <v>9</v>
      </c>
      <c r="G18">
        <v>4.4279999999999999</v>
      </c>
    </row>
    <row r="19" spans="1:11" x14ac:dyDescent="0.25">
      <c r="A19" t="s">
        <v>27</v>
      </c>
      <c r="B19">
        <v>20</v>
      </c>
      <c r="C19">
        <v>2E-3</v>
      </c>
      <c r="D19" t="s">
        <v>28</v>
      </c>
      <c r="E19" t="s">
        <v>28</v>
      </c>
      <c r="F19" t="s">
        <v>9</v>
      </c>
      <c r="G19">
        <v>4.4260000000000002</v>
      </c>
    </row>
    <row r="20" spans="1:11" x14ac:dyDescent="0.25">
      <c r="A20" t="s">
        <v>27</v>
      </c>
      <c r="B20">
        <v>20</v>
      </c>
      <c r="C20">
        <v>3.0000000000000001E-3</v>
      </c>
      <c r="D20" t="s">
        <v>28</v>
      </c>
      <c r="E20" t="s">
        <v>28</v>
      </c>
      <c r="F20" t="s">
        <v>9</v>
      </c>
      <c r="G20">
        <v>4.3979999999999997</v>
      </c>
    </row>
    <row r="21" spans="1:11" x14ac:dyDescent="0.25">
      <c r="A21" t="s">
        <v>27</v>
      </c>
      <c r="B21">
        <v>20</v>
      </c>
      <c r="C21">
        <v>3.0000000000000001E-3</v>
      </c>
      <c r="D21" t="s">
        <v>28</v>
      </c>
      <c r="E21" t="s">
        <v>28</v>
      </c>
      <c r="F21" t="s">
        <v>9</v>
      </c>
      <c r="G21">
        <v>4.4610000000000003</v>
      </c>
    </row>
    <row r="22" spans="1:11" x14ac:dyDescent="0.25">
      <c r="A22" t="s">
        <v>27</v>
      </c>
      <c r="B22">
        <v>40</v>
      </c>
      <c r="C22">
        <v>3.0000000000000001E-3</v>
      </c>
      <c r="D22" t="s">
        <v>28</v>
      </c>
      <c r="E22" t="s">
        <v>28</v>
      </c>
      <c r="F22" t="s">
        <v>9</v>
      </c>
      <c r="G22">
        <v>5.1639999999999997</v>
      </c>
      <c r="H22">
        <f>B22</f>
        <v>40</v>
      </c>
      <c r="I22">
        <f>COUNT(B22:B41)</f>
        <v>20</v>
      </c>
      <c r="J22">
        <f t="array" ref="J22">SUM(IF(ISNUMBER( SEARCH("model",F22:F41)), 0, 1))</f>
        <v>0</v>
      </c>
      <c r="K22">
        <f>MEDIAN(IF(F22:F41="FiniteModel", G22:G41))</f>
        <v>5.1280000000000001</v>
      </c>
    </row>
    <row r="23" spans="1:11" x14ac:dyDescent="0.25">
      <c r="A23" t="s">
        <v>27</v>
      </c>
      <c r="B23">
        <v>40</v>
      </c>
      <c r="C23">
        <v>2E-3</v>
      </c>
      <c r="D23" t="s">
        <v>28</v>
      </c>
      <c r="E23" t="s">
        <v>28</v>
      </c>
      <c r="F23" t="s">
        <v>9</v>
      </c>
      <c r="G23">
        <v>5.0510000000000002</v>
      </c>
    </row>
    <row r="24" spans="1:11" x14ac:dyDescent="0.25">
      <c r="A24" t="s">
        <v>27</v>
      </c>
      <c r="B24">
        <v>40</v>
      </c>
      <c r="C24">
        <v>2E-3</v>
      </c>
      <c r="D24" t="s">
        <v>28</v>
      </c>
      <c r="E24" t="s">
        <v>28</v>
      </c>
      <c r="F24" t="s">
        <v>9</v>
      </c>
      <c r="G24">
        <v>5.125</v>
      </c>
    </row>
    <row r="25" spans="1:11" x14ac:dyDescent="0.25">
      <c r="A25" t="s">
        <v>27</v>
      </c>
      <c r="B25">
        <v>40</v>
      </c>
      <c r="C25">
        <v>3.0000000000000001E-3</v>
      </c>
      <c r="D25" t="s">
        <v>28</v>
      </c>
      <c r="E25" t="s">
        <v>28</v>
      </c>
      <c r="F25" t="s">
        <v>9</v>
      </c>
      <c r="G25">
        <v>5.0819999999999999</v>
      </c>
    </row>
    <row r="26" spans="1:11" x14ac:dyDescent="0.25">
      <c r="A26" t="s">
        <v>27</v>
      </c>
      <c r="B26">
        <v>40</v>
      </c>
      <c r="C26">
        <v>2E-3</v>
      </c>
      <c r="D26" t="s">
        <v>28</v>
      </c>
      <c r="E26" t="s">
        <v>28</v>
      </c>
      <c r="F26" t="s">
        <v>9</v>
      </c>
      <c r="G26">
        <v>5.0670000000000002</v>
      </c>
    </row>
    <row r="27" spans="1:11" x14ac:dyDescent="0.25">
      <c r="A27" t="s">
        <v>27</v>
      </c>
      <c r="B27">
        <v>40</v>
      </c>
      <c r="C27">
        <v>3.0000000000000001E-3</v>
      </c>
      <c r="D27" t="s">
        <v>28</v>
      </c>
      <c r="E27" t="s">
        <v>28</v>
      </c>
      <c r="F27" t="s">
        <v>9</v>
      </c>
      <c r="G27">
        <v>5.1790000000000003</v>
      </c>
    </row>
    <row r="28" spans="1:11" x14ac:dyDescent="0.25">
      <c r="A28" t="s">
        <v>27</v>
      </c>
      <c r="B28">
        <v>40</v>
      </c>
      <c r="C28">
        <v>2E-3</v>
      </c>
      <c r="D28" t="s">
        <v>28</v>
      </c>
      <c r="E28" t="s">
        <v>28</v>
      </c>
      <c r="F28" t="s">
        <v>9</v>
      </c>
      <c r="G28">
        <v>5.0570000000000004</v>
      </c>
    </row>
    <row r="29" spans="1:11" x14ac:dyDescent="0.25">
      <c r="A29" t="s">
        <v>27</v>
      </c>
      <c r="B29">
        <v>40</v>
      </c>
      <c r="C29">
        <v>2E-3</v>
      </c>
      <c r="D29" t="s">
        <v>28</v>
      </c>
      <c r="E29" t="s">
        <v>28</v>
      </c>
      <c r="F29" t="s">
        <v>9</v>
      </c>
      <c r="G29">
        <v>5.1589999999999998</v>
      </c>
    </row>
    <row r="30" spans="1:11" x14ac:dyDescent="0.25">
      <c r="A30" t="s">
        <v>27</v>
      </c>
      <c r="B30">
        <v>40</v>
      </c>
      <c r="C30">
        <v>2E-3</v>
      </c>
      <c r="D30" t="s">
        <v>28</v>
      </c>
      <c r="E30" t="s">
        <v>28</v>
      </c>
      <c r="F30" t="s">
        <v>9</v>
      </c>
      <c r="G30">
        <v>5.1769999999999996</v>
      </c>
    </row>
    <row r="31" spans="1:11" x14ac:dyDescent="0.25">
      <c r="A31" t="s">
        <v>27</v>
      </c>
      <c r="B31">
        <v>40</v>
      </c>
      <c r="C31">
        <v>3.0000000000000001E-3</v>
      </c>
      <c r="D31" t="s">
        <v>28</v>
      </c>
      <c r="E31" t="s">
        <v>28</v>
      </c>
      <c r="F31" t="s">
        <v>9</v>
      </c>
      <c r="G31">
        <v>5.1159999999999997</v>
      </c>
    </row>
    <row r="32" spans="1:11" x14ac:dyDescent="0.25">
      <c r="A32" t="s">
        <v>27</v>
      </c>
      <c r="B32">
        <v>40</v>
      </c>
      <c r="C32">
        <v>2E-3</v>
      </c>
      <c r="D32" t="s">
        <v>28</v>
      </c>
      <c r="E32" t="s">
        <v>28</v>
      </c>
      <c r="F32" t="s">
        <v>9</v>
      </c>
      <c r="G32">
        <v>5.1369999999999996</v>
      </c>
    </row>
    <row r="33" spans="1:11" x14ac:dyDescent="0.25">
      <c r="A33" t="s">
        <v>27</v>
      </c>
      <c r="B33">
        <v>40</v>
      </c>
      <c r="C33">
        <v>2E-3</v>
      </c>
      <c r="D33" t="s">
        <v>28</v>
      </c>
      <c r="E33" t="s">
        <v>28</v>
      </c>
      <c r="F33" t="s">
        <v>9</v>
      </c>
      <c r="G33">
        <v>5.085</v>
      </c>
    </row>
    <row r="34" spans="1:11" x14ac:dyDescent="0.25">
      <c r="A34" t="s">
        <v>27</v>
      </c>
      <c r="B34">
        <v>40</v>
      </c>
      <c r="C34">
        <v>2E-3</v>
      </c>
      <c r="D34" t="s">
        <v>28</v>
      </c>
      <c r="E34" t="s">
        <v>28</v>
      </c>
      <c r="F34" t="s">
        <v>9</v>
      </c>
      <c r="G34">
        <v>5.1920000000000002</v>
      </c>
    </row>
    <row r="35" spans="1:11" x14ac:dyDescent="0.25">
      <c r="A35" t="s">
        <v>27</v>
      </c>
      <c r="B35">
        <v>40</v>
      </c>
      <c r="C35">
        <v>2E-3</v>
      </c>
      <c r="D35" t="s">
        <v>28</v>
      </c>
      <c r="E35" t="s">
        <v>28</v>
      </c>
      <c r="F35" t="s">
        <v>9</v>
      </c>
      <c r="G35">
        <v>5.085</v>
      </c>
    </row>
    <row r="36" spans="1:11" x14ac:dyDescent="0.25">
      <c r="A36" t="s">
        <v>27</v>
      </c>
      <c r="B36">
        <v>40</v>
      </c>
      <c r="C36">
        <v>2E-3</v>
      </c>
      <c r="D36" t="s">
        <v>28</v>
      </c>
      <c r="E36" t="s">
        <v>28</v>
      </c>
      <c r="F36" t="s">
        <v>9</v>
      </c>
      <c r="G36">
        <v>5.1779999999999999</v>
      </c>
    </row>
    <row r="37" spans="1:11" x14ac:dyDescent="0.25">
      <c r="A37" t="s">
        <v>27</v>
      </c>
      <c r="B37">
        <v>40</v>
      </c>
      <c r="C37">
        <v>2E-3</v>
      </c>
      <c r="D37" t="s">
        <v>28</v>
      </c>
      <c r="E37" t="s">
        <v>28</v>
      </c>
      <c r="F37" t="s">
        <v>9</v>
      </c>
      <c r="G37">
        <v>5.14</v>
      </c>
    </row>
    <row r="38" spans="1:11" x14ac:dyDescent="0.25">
      <c r="A38" t="s">
        <v>27</v>
      </c>
      <c r="B38">
        <v>40</v>
      </c>
      <c r="C38">
        <v>2E-3</v>
      </c>
      <c r="D38" t="s">
        <v>28</v>
      </c>
      <c r="E38" t="s">
        <v>28</v>
      </c>
      <c r="F38" t="s">
        <v>9</v>
      </c>
      <c r="G38">
        <v>5.0880000000000001</v>
      </c>
    </row>
    <row r="39" spans="1:11" x14ac:dyDescent="0.25">
      <c r="A39" t="s">
        <v>27</v>
      </c>
      <c r="B39">
        <v>40</v>
      </c>
      <c r="C39">
        <v>2E-3</v>
      </c>
      <c r="D39" t="s">
        <v>28</v>
      </c>
      <c r="E39" t="s">
        <v>28</v>
      </c>
      <c r="F39" t="s">
        <v>9</v>
      </c>
      <c r="G39">
        <v>5.1310000000000002</v>
      </c>
    </row>
    <row r="40" spans="1:11" x14ac:dyDescent="0.25">
      <c r="A40" t="s">
        <v>27</v>
      </c>
      <c r="B40">
        <v>40</v>
      </c>
      <c r="C40">
        <v>2E-3</v>
      </c>
      <c r="D40" t="s">
        <v>28</v>
      </c>
      <c r="E40" t="s">
        <v>28</v>
      </c>
      <c r="F40" t="s">
        <v>9</v>
      </c>
      <c r="G40">
        <v>5.165</v>
      </c>
    </row>
    <row r="41" spans="1:11" x14ac:dyDescent="0.25">
      <c r="A41" t="s">
        <v>27</v>
      </c>
      <c r="B41">
        <v>40</v>
      </c>
      <c r="C41">
        <v>3.0000000000000001E-3</v>
      </c>
      <c r="D41" t="s">
        <v>28</v>
      </c>
      <c r="E41" t="s">
        <v>28</v>
      </c>
      <c r="F41" t="s">
        <v>9</v>
      </c>
      <c r="G41">
        <v>5.0739999999999998</v>
      </c>
    </row>
    <row r="42" spans="1:11" x14ac:dyDescent="0.25">
      <c r="A42" t="s">
        <v>27</v>
      </c>
      <c r="B42">
        <v>60</v>
      </c>
      <c r="C42">
        <v>8.9999999999999993E-3</v>
      </c>
      <c r="D42" t="s">
        <v>28</v>
      </c>
      <c r="E42" t="s">
        <v>28</v>
      </c>
      <c r="F42" t="s">
        <v>9</v>
      </c>
      <c r="G42">
        <v>8.1609999999999996</v>
      </c>
      <c r="H42">
        <f>B42</f>
        <v>60</v>
      </c>
      <c r="I42">
        <f>COUNT(B42:B61)</f>
        <v>20</v>
      </c>
      <c r="J42">
        <f t="array" ref="J42">SUM(IF(ISNUMBER( SEARCH("model",F42:F61)), 0, 1))</f>
        <v>0</v>
      </c>
      <c r="K42">
        <f>MEDIAN(IF(F42:F61="FiniteModel", G42:G61))</f>
        <v>8.3170000000000002</v>
      </c>
    </row>
    <row r="43" spans="1:11" x14ac:dyDescent="0.25">
      <c r="A43" t="s">
        <v>27</v>
      </c>
      <c r="B43">
        <v>60</v>
      </c>
      <c r="C43">
        <v>8.9999999999999993E-3</v>
      </c>
      <c r="D43" t="s">
        <v>28</v>
      </c>
      <c r="E43" t="s">
        <v>28</v>
      </c>
      <c r="F43" t="s">
        <v>9</v>
      </c>
      <c r="G43">
        <v>8.2919999999999998</v>
      </c>
    </row>
    <row r="44" spans="1:11" x14ac:dyDescent="0.25">
      <c r="A44" t="s">
        <v>27</v>
      </c>
      <c r="B44">
        <v>60</v>
      </c>
      <c r="C44">
        <v>8.9999999999999993E-3</v>
      </c>
      <c r="D44" t="s">
        <v>28</v>
      </c>
      <c r="E44" t="s">
        <v>28</v>
      </c>
      <c r="F44" t="s">
        <v>9</v>
      </c>
      <c r="G44">
        <v>8.23</v>
      </c>
    </row>
    <row r="45" spans="1:11" x14ac:dyDescent="0.25">
      <c r="A45" t="s">
        <v>27</v>
      </c>
      <c r="B45">
        <v>60</v>
      </c>
      <c r="C45">
        <v>7.0000000000000001E-3</v>
      </c>
      <c r="D45" t="s">
        <v>28</v>
      </c>
      <c r="E45" t="s">
        <v>28</v>
      </c>
      <c r="F45" t="s">
        <v>9</v>
      </c>
      <c r="G45">
        <v>8.4060000000000006</v>
      </c>
    </row>
    <row r="46" spans="1:11" x14ac:dyDescent="0.25">
      <c r="A46" t="s">
        <v>27</v>
      </c>
      <c r="B46">
        <v>60</v>
      </c>
      <c r="C46">
        <v>8.9999999999999993E-3</v>
      </c>
      <c r="D46" t="s">
        <v>28</v>
      </c>
      <c r="E46" t="s">
        <v>28</v>
      </c>
      <c r="F46" t="s">
        <v>9</v>
      </c>
      <c r="G46">
        <v>7.8289999999999997</v>
      </c>
    </row>
    <row r="47" spans="1:11" x14ac:dyDescent="0.25">
      <c r="A47" t="s">
        <v>27</v>
      </c>
      <c r="B47">
        <v>60</v>
      </c>
      <c r="C47">
        <v>5.0000000000000001E-3</v>
      </c>
      <c r="D47" t="s">
        <v>28</v>
      </c>
      <c r="E47" t="s">
        <v>28</v>
      </c>
      <c r="F47" t="s">
        <v>9</v>
      </c>
      <c r="G47">
        <v>8.1170000000000009</v>
      </c>
    </row>
    <row r="48" spans="1:11" x14ac:dyDescent="0.25">
      <c r="A48" t="s">
        <v>27</v>
      </c>
      <c r="B48">
        <v>60</v>
      </c>
      <c r="C48">
        <v>6.0000000000000001E-3</v>
      </c>
      <c r="D48" t="s">
        <v>28</v>
      </c>
      <c r="E48" t="s">
        <v>28</v>
      </c>
      <c r="F48" t="s">
        <v>9</v>
      </c>
      <c r="G48">
        <v>8.3390000000000004</v>
      </c>
    </row>
    <row r="49" spans="1:11" x14ac:dyDescent="0.25">
      <c r="A49" t="s">
        <v>27</v>
      </c>
      <c r="B49">
        <v>60</v>
      </c>
      <c r="C49">
        <v>0.01</v>
      </c>
      <c r="D49" t="s">
        <v>28</v>
      </c>
      <c r="E49" t="s">
        <v>28</v>
      </c>
      <c r="F49" t="s">
        <v>9</v>
      </c>
      <c r="G49">
        <v>8.907</v>
      </c>
    </row>
    <row r="50" spans="1:11" x14ac:dyDescent="0.25">
      <c r="A50" t="s">
        <v>27</v>
      </c>
      <c r="B50">
        <v>60</v>
      </c>
      <c r="C50">
        <v>8.0000000000000002E-3</v>
      </c>
      <c r="D50" t="s">
        <v>28</v>
      </c>
      <c r="E50" t="s">
        <v>28</v>
      </c>
      <c r="F50" t="s">
        <v>9</v>
      </c>
      <c r="G50">
        <v>9.3979999999999997</v>
      </c>
    </row>
    <row r="51" spans="1:11" x14ac:dyDescent="0.25">
      <c r="A51" t="s">
        <v>27</v>
      </c>
      <c r="B51">
        <v>60</v>
      </c>
      <c r="C51">
        <v>1.2999999999999999E-2</v>
      </c>
      <c r="D51" t="s">
        <v>28</v>
      </c>
      <c r="E51" t="s">
        <v>28</v>
      </c>
      <c r="F51" t="s">
        <v>9</v>
      </c>
      <c r="G51">
        <v>9.3030000000000008</v>
      </c>
    </row>
    <row r="52" spans="1:11" x14ac:dyDescent="0.25">
      <c r="A52" t="s">
        <v>27</v>
      </c>
      <c r="B52">
        <v>60</v>
      </c>
      <c r="C52">
        <v>5.0000000000000001E-3</v>
      </c>
      <c r="D52" t="s">
        <v>28</v>
      </c>
      <c r="E52" t="s">
        <v>28</v>
      </c>
      <c r="F52" t="s">
        <v>9</v>
      </c>
      <c r="G52">
        <v>8.6479999999999997</v>
      </c>
    </row>
    <row r="53" spans="1:11" x14ac:dyDescent="0.25">
      <c r="A53" t="s">
        <v>27</v>
      </c>
      <c r="B53">
        <v>60</v>
      </c>
      <c r="C53">
        <v>7.0000000000000001E-3</v>
      </c>
      <c r="D53" t="s">
        <v>28</v>
      </c>
      <c r="E53" t="s">
        <v>28</v>
      </c>
      <c r="F53" t="s">
        <v>9</v>
      </c>
      <c r="G53">
        <v>8.2949999999999999</v>
      </c>
    </row>
    <row r="54" spans="1:11" x14ac:dyDescent="0.25">
      <c r="A54" t="s">
        <v>27</v>
      </c>
      <c r="B54">
        <v>60</v>
      </c>
      <c r="C54">
        <v>4.0000000000000001E-3</v>
      </c>
      <c r="D54" t="s">
        <v>28</v>
      </c>
      <c r="E54" t="s">
        <v>28</v>
      </c>
      <c r="F54" t="s">
        <v>9</v>
      </c>
      <c r="G54">
        <v>8.5519999999999996</v>
      </c>
    </row>
    <row r="55" spans="1:11" x14ac:dyDescent="0.25">
      <c r="A55" t="s">
        <v>27</v>
      </c>
      <c r="B55">
        <v>60</v>
      </c>
      <c r="C55">
        <v>6.0000000000000001E-3</v>
      </c>
      <c r="D55" t="s">
        <v>28</v>
      </c>
      <c r="E55" t="s">
        <v>28</v>
      </c>
      <c r="F55" t="s">
        <v>9</v>
      </c>
      <c r="G55">
        <v>9.3989999999999991</v>
      </c>
    </row>
    <row r="56" spans="1:11" x14ac:dyDescent="0.25">
      <c r="A56" t="s">
        <v>27</v>
      </c>
      <c r="B56">
        <v>60</v>
      </c>
      <c r="C56">
        <v>4.0000000000000001E-3</v>
      </c>
      <c r="D56" t="s">
        <v>28</v>
      </c>
      <c r="E56" t="s">
        <v>28</v>
      </c>
      <c r="F56" t="s">
        <v>9</v>
      </c>
      <c r="G56">
        <v>8.4540000000000006</v>
      </c>
    </row>
    <row r="57" spans="1:11" x14ac:dyDescent="0.25">
      <c r="A57" t="s">
        <v>27</v>
      </c>
      <c r="B57">
        <v>60</v>
      </c>
      <c r="C57">
        <v>4.0000000000000001E-3</v>
      </c>
      <c r="D57" t="s">
        <v>28</v>
      </c>
      <c r="E57" t="s">
        <v>28</v>
      </c>
      <c r="F57" t="s">
        <v>9</v>
      </c>
      <c r="G57">
        <v>8.3829999999999991</v>
      </c>
    </row>
    <row r="58" spans="1:11" x14ac:dyDescent="0.25">
      <c r="A58" t="s">
        <v>27</v>
      </c>
      <c r="B58">
        <v>60</v>
      </c>
      <c r="C58">
        <v>4.0000000000000001E-3</v>
      </c>
      <c r="D58" t="s">
        <v>28</v>
      </c>
      <c r="E58" t="s">
        <v>28</v>
      </c>
      <c r="F58" t="s">
        <v>9</v>
      </c>
      <c r="G58">
        <v>8.1980000000000004</v>
      </c>
    </row>
    <row r="59" spans="1:11" x14ac:dyDescent="0.25">
      <c r="A59" t="s">
        <v>27</v>
      </c>
      <c r="B59">
        <v>60</v>
      </c>
      <c r="C59">
        <v>4.0000000000000001E-3</v>
      </c>
      <c r="D59" t="s">
        <v>28</v>
      </c>
      <c r="E59" t="s">
        <v>28</v>
      </c>
      <c r="F59" t="s">
        <v>9</v>
      </c>
      <c r="G59">
        <v>8.2569999999999997</v>
      </c>
    </row>
    <row r="60" spans="1:11" x14ac:dyDescent="0.25">
      <c r="A60" t="s">
        <v>27</v>
      </c>
      <c r="B60">
        <v>60</v>
      </c>
      <c r="C60">
        <v>4.0000000000000001E-3</v>
      </c>
      <c r="D60" t="s">
        <v>28</v>
      </c>
      <c r="E60" t="s">
        <v>28</v>
      </c>
      <c r="F60" t="s">
        <v>9</v>
      </c>
      <c r="G60">
        <v>8.1110000000000007</v>
      </c>
    </row>
    <row r="61" spans="1:11" x14ac:dyDescent="0.25">
      <c r="A61" t="s">
        <v>27</v>
      </c>
      <c r="B61">
        <v>60</v>
      </c>
      <c r="C61">
        <v>4.0000000000000001E-3</v>
      </c>
      <c r="D61" t="s">
        <v>28</v>
      </c>
      <c r="E61" t="s">
        <v>28</v>
      </c>
      <c r="F61" t="s">
        <v>9</v>
      </c>
      <c r="G61">
        <v>7.9669999999999996</v>
      </c>
    </row>
    <row r="62" spans="1:11" x14ac:dyDescent="0.25">
      <c r="A62" t="s">
        <v>27</v>
      </c>
      <c r="B62">
        <v>80</v>
      </c>
      <c r="C62">
        <v>4.0000000000000001E-3</v>
      </c>
      <c r="D62" t="s">
        <v>28</v>
      </c>
      <c r="E62" t="s">
        <v>28</v>
      </c>
      <c r="F62" t="s">
        <v>9</v>
      </c>
      <c r="G62">
        <v>15.561999999999999</v>
      </c>
      <c r="H62">
        <f>B62</f>
        <v>80</v>
      </c>
      <c r="I62">
        <f>COUNT(B62:B81)</f>
        <v>20</v>
      </c>
      <c r="J62">
        <f t="array" ref="J62">SUM(IF(ISNUMBER( SEARCH("model",F62:F81)), 0, 1))</f>
        <v>0</v>
      </c>
      <c r="K62">
        <f>MEDIAN(IF(F62:F81="FiniteModel", G62:G81))</f>
        <v>16.055500000000002</v>
      </c>
    </row>
    <row r="63" spans="1:11" x14ac:dyDescent="0.25">
      <c r="A63" t="s">
        <v>27</v>
      </c>
      <c r="B63">
        <v>80</v>
      </c>
      <c r="C63">
        <v>5.0000000000000001E-3</v>
      </c>
      <c r="D63" t="s">
        <v>28</v>
      </c>
      <c r="E63" t="s">
        <v>28</v>
      </c>
      <c r="F63" t="s">
        <v>9</v>
      </c>
      <c r="G63">
        <v>17.248000000000001</v>
      </c>
    </row>
    <row r="64" spans="1:11" x14ac:dyDescent="0.25">
      <c r="A64" t="s">
        <v>27</v>
      </c>
      <c r="B64">
        <v>80</v>
      </c>
      <c r="C64">
        <v>4.0000000000000001E-3</v>
      </c>
      <c r="D64" t="s">
        <v>28</v>
      </c>
      <c r="E64" t="s">
        <v>28</v>
      </c>
      <c r="F64" t="s">
        <v>9</v>
      </c>
      <c r="G64">
        <v>18.238</v>
      </c>
    </row>
    <row r="65" spans="1:7" x14ac:dyDescent="0.25">
      <c r="A65" t="s">
        <v>27</v>
      </c>
      <c r="B65">
        <v>80</v>
      </c>
      <c r="C65">
        <v>7.0000000000000001E-3</v>
      </c>
      <c r="D65" t="s">
        <v>28</v>
      </c>
      <c r="E65" t="s">
        <v>28</v>
      </c>
      <c r="F65" t="s">
        <v>9</v>
      </c>
      <c r="G65">
        <v>16.489000000000001</v>
      </c>
    </row>
    <row r="66" spans="1:7" x14ac:dyDescent="0.25">
      <c r="A66" t="s">
        <v>27</v>
      </c>
      <c r="B66">
        <v>80</v>
      </c>
      <c r="C66">
        <v>0.01</v>
      </c>
      <c r="D66" t="s">
        <v>28</v>
      </c>
      <c r="E66" t="s">
        <v>28</v>
      </c>
      <c r="F66" t="s">
        <v>9</v>
      </c>
      <c r="G66">
        <v>19.716000000000001</v>
      </c>
    </row>
    <row r="67" spans="1:7" x14ac:dyDescent="0.25">
      <c r="A67" t="s">
        <v>27</v>
      </c>
      <c r="B67">
        <v>80</v>
      </c>
      <c r="C67">
        <v>5.0000000000000001E-3</v>
      </c>
      <c r="D67" t="s">
        <v>28</v>
      </c>
      <c r="E67" t="s">
        <v>28</v>
      </c>
      <c r="F67" t="s">
        <v>9</v>
      </c>
      <c r="G67">
        <v>17.771000000000001</v>
      </c>
    </row>
    <row r="68" spans="1:7" x14ac:dyDescent="0.25">
      <c r="A68" t="s">
        <v>27</v>
      </c>
      <c r="B68">
        <v>80</v>
      </c>
      <c r="C68">
        <v>5.0000000000000001E-3</v>
      </c>
      <c r="D68" t="s">
        <v>28</v>
      </c>
      <c r="E68" t="s">
        <v>28</v>
      </c>
      <c r="F68" t="s">
        <v>9</v>
      </c>
      <c r="G68">
        <v>14.656000000000001</v>
      </c>
    </row>
    <row r="69" spans="1:7" x14ac:dyDescent="0.25">
      <c r="A69" t="s">
        <v>27</v>
      </c>
      <c r="B69">
        <v>80</v>
      </c>
      <c r="C69">
        <v>3.0000000000000001E-3</v>
      </c>
      <c r="D69" t="s">
        <v>28</v>
      </c>
      <c r="E69" t="s">
        <v>28</v>
      </c>
      <c r="F69" t="s">
        <v>9</v>
      </c>
      <c r="G69">
        <v>17</v>
      </c>
    </row>
    <row r="70" spans="1:7" x14ac:dyDescent="0.25">
      <c r="A70" t="s">
        <v>27</v>
      </c>
      <c r="B70">
        <v>80</v>
      </c>
      <c r="C70">
        <v>8.9999999999999993E-3</v>
      </c>
      <c r="D70" t="s">
        <v>28</v>
      </c>
      <c r="E70" t="s">
        <v>28</v>
      </c>
      <c r="F70" t="s">
        <v>9</v>
      </c>
      <c r="G70">
        <v>16.503</v>
      </c>
    </row>
    <row r="71" spans="1:7" x14ac:dyDescent="0.25">
      <c r="A71" t="s">
        <v>27</v>
      </c>
      <c r="B71">
        <v>80</v>
      </c>
      <c r="C71">
        <v>5.0000000000000001E-3</v>
      </c>
      <c r="D71" t="s">
        <v>28</v>
      </c>
      <c r="E71" t="s">
        <v>28</v>
      </c>
      <c r="F71" t="s">
        <v>9</v>
      </c>
      <c r="G71">
        <v>15.725</v>
      </c>
    </row>
    <row r="72" spans="1:7" x14ac:dyDescent="0.25">
      <c r="A72" t="s">
        <v>27</v>
      </c>
      <c r="B72">
        <v>80</v>
      </c>
      <c r="C72">
        <v>6.0000000000000001E-3</v>
      </c>
      <c r="D72" t="s">
        <v>28</v>
      </c>
      <c r="E72" t="s">
        <v>28</v>
      </c>
      <c r="F72" t="s">
        <v>9</v>
      </c>
      <c r="G72">
        <v>15.305999999999999</v>
      </c>
    </row>
    <row r="73" spans="1:7" x14ac:dyDescent="0.25">
      <c r="A73" t="s">
        <v>27</v>
      </c>
      <c r="B73">
        <v>80</v>
      </c>
      <c r="C73">
        <v>4.0000000000000001E-3</v>
      </c>
      <c r="D73" t="s">
        <v>28</v>
      </c>
      <c r="E73" t="s">
        <v>28</v>
      </c>
      <c r="F73" t="s">
        <v>9</v>
      </c>
      <c r="G73">
        <v>16.023</v>
      </c>
    </row>
    <row r="74" spans="1:7" x14ac:dyDescent="0.25">
      <c r="A74" t="s">
        <v>27</v>
      </c>
      <c r="B74">
        <v>80</v>
      </c>
      <c r="C74">
        <v>4.0000000000000001E-3</v>
      </c>
      <c r="D74" t="s">
        <v>28</v>
      </c>
      <c r="E74" t="s">
        <v>28</v>
      </c>
      <c r="F74" t="s">
        <v>9</v>
      </c>
      <c r="G74">
        <v>15.430999999999999</v>
      </c>
    </row>
    <row r="75" spans="1:7" x14ac:dyDescent="0.25">
      <c r="A75" t="s">
        <v>27</v>
      </c>
      <c r="B75">
        <v>80</v>
      </c>
      <c r="C75">
        <v>3.0000000000000001E-3</v>
      </c>
      <c r="D75" t="s">
        <v>28</v>
      </c>
      <c r="E75" t="s">
        <v>28</v>
      </c>
      <c r="F75" t="s">
        <v>9</v>
      </c>
      <c r="G75">
        <v>16.088000000000001</v>
      </c>
    </row>
    <row r="76" spans="1:7" x14ac:dyDescent="0.25">
      <c r="A76" t="s">
        <v>27</v>
      </c>
      <c r="B76">
        <v>80</v>
      </c>
      <c r="C76">
        <v>4.0000000000000001E-3</v>
      </c>
      <c r="D76" t="s">
        <v>28</v>
      </c>
      <c r="E76" t="s">
        <v>28</v>
      </c>
      <c r="F76" t="s">
        <v>9</v>
      </c>
      <c r="G76">
        <v>15.6</v>
      </c>
    </row>
    <row r="77" spans="1:7" x14ac:dyDescent="0.25">
      <c r="A77" t="s">
        <v>27</v>
      </c>
      <c r="B77">
        <v>80</v>
      </c>
      <c r="C77">
        <v>3.0000000000000001E-3</v>
      </c>
      <c r="D77" t="s">
        <v>28</v>
      </c>
      <c r="E77" t="s">
        <v>28</v>
      </c>
      <c r="F77" t="s">
        <v>9</v>
      </c>
      <c r="G77">
        <v>15.853999999999999</v>
      </c>
    </row>
    <row r="78" spans="1:7" x14ac:dyDescent="0.25">
      <c r="A78" t="s">
        <v>27</v>
      </c>
      <c r="B78">
        <v>80</v>
      </c>
      <c r="C78">
        <v>3.0000000000000001E-3</v>
      </c>
      <c r="D78" t="s">
        <v>28</v>
      </c>
      <c r="E78" t="s">
        <v>28</v>
      </c>
      <c r="F78" t="s">
        <v>9</v>
      </c>
      <c r="G78">
        <v>15.657999999999999</v>
      </c>
    </row>
    <row r="79" spans="1:7" x14ac:dyDescent="0.25">
      <c r="A79" t="s">
        <v>27</v>
      </c>
      <c r="B79">
        <v>80</v>
      </c>
      <c r="C79">
        <v>4.0000000000000001E-3</v>
      </c>
      <c r="D79" t="s">
        <v>28</v>
      </c>
      <c r="E79" t="s">
        <v>28</v>
      </c>
      <c r="F79" t="s">
        <v>9</v>
      </c>
      <c r="G79">
        <v>16.16</v>
      </c>
    </row>
    <row r="80" spans="1:7" x14ac:dyDescent="0.25">
      <c r="A80" t="s">
        <v>27</v>
      </c>
      <c r="B80">
        <v>80</v>
      </c>
      <c r="C80">
        <v>3.0000000000000001E-3</v>
      </c>
      <c r="D80" t="s">
        <v>28</v>
      </c>
      <c r="E80" t="s">
        <v>28</v>
      </c>
      <c r="F80" t="s">
        <v>9</v>
      </c>
      <c r="G80">
        <v>16.12</v>
      </c>
    </row>
    <row r="81" spans="1:11" x14ac:dyDescent="0.25">
      <c r="A81" t="s">
        <v>27</v>
      </c>
      <c r="B81">
        <v>80</v>
      </c>
      <c r="C81">
        <v>4.0000000000000001E-3</v>
      </c>
      <c r="D81" t="s">
        <v>28</v>
      </c>
      <c r="E81" t="s">
        <v>28</v>
      </c>
      <c r="F81" t="s">
        <v>9</v>
      </c>
      <c r="G81">
        <v>15.824</v>
      </c>
    </row>
    <row r="82" spans="1:11" x14ac:dyDescent="0.25">
      <c r="A82" t="s">
        <v>27</v>
      </c>
      <c r="B82">
        <v>100</v>
      </c>
      <c r="C82">
        <v>5.0000000000000001E-3</v>
      </c>
      <c r="D82" t="s">
        <v>28</v>
      </c>
      <c r="E82" t="s">
        <v>28</v>
      </c>
      <c r="F82" t="s">
        <v>9</v>
      </c>
      <c r="G82">
        <v>29.116</v>
      </c>
      <c r="H82">
        <f>B82</f>
        <v>100</v>
      </c>
      <c r="I82">
        <f>COUNT(B82:B101)</f>
        <v>20</v>
      </c>
      <c r="J82">
        <f t="array" ref="J82">SUM(IF(ISNUMBER( SEARCH("model",F82:F101)), 0, 1))</f>
        <v>0</v>
      </c>
      <c r="K82">
        <f>MEDIAN(IF(F82:F101="FiniteModel", G82:G101))</f>
        <v>27.765500000000003</v>
      </c>
    </row>
    <row r="83" spans="1:11" x14ac:dyDescent="0.25">
      <c r="A83" t="s">
        <v>27</v>
      </c>
      <c r="B83">
        <v>100</v>
      </c>
      <c r="C83">
        <v>4.0000000000000001E-3</v>
      </c>
      <c r="D83" t="s">
        <v>28</v>
      </c>
      <c r="E83" t="s">
        <v>28</v>
      </c>
      <c r="F83" t="s">
        <v>9</v>
      </c>
      <c r="G83">
        <v>29.23</v>
      </c>
    </row>
    <row r="84" spans="1:11" x14ac:dyDescent="0.25">
      <c r="A84" t="s">
        <v>27</v>
      </c>
      <c r="B84">
        <v>100</v>
      </c>
      <c r="C84">
        <v>5.0000000000000001E-3</v>
      </c>
      <c r="D84" t="s">
        <v>28</v>
      </c>
      <c r="E84" t="s">
        <v>28</v>
      </c>
      <c r="F84" t="s">
        <v>9</v>
      </c>
      <c r="G84">
        <v>27.587</v>
      </c>
    </row>
    <row r="85" spans="1:11" x14ac:dyDescent="0.25">
      <c r="A85" t="s">
        <v>27</v>
      </c>
      <c r="B85">
        <v>100</v>
      </c>
      <c r="C85">
        <v>5.0000000000000001E-3</v>
      </c>
      <c r="D85" t="s">
        <v>28</v>
      </c>
      <c r="E85" t="s">
        <v>28</v>
      </c>
      <c r="F85" t="s">
        <v>9</v>
      </c>
      <c r="G85">
        <v>28.792999999999999</v>
      </c>
    </row>
    <row r="86" spans="1:11" x14ac:dyDescent="0.25">
      <c r="A86" t="s">
        <v>27</v>
      </c>
      <c r="B86">
        <v>100</v>
      </c>
      <c r="C86">
        <v>6.0000000000000001E-3</v>
      </c>
      <c r="D86" t="s">
        <v>28</v>
      </c>
      <c r="E86" t="s">
        <v>28</v>
      </c>
      <c r="F86" t="s">
        <v>9</v>
      </c>
      <c r="G86">
        <v>29.46</v>
      </c>
    </row>
    <row r="87" spans="1:11" x14ac:dyDescent="0.25">
      <c r="A87" t="s">
        <v>27</v>
      </c>
      <c r="B87">
        <v>100</v>
      </c>
      <c r="C87">
        <v>5.0000000000000001E-3</v>
      </c>
      <c r="D87" t="s">
        <v>28</v>
      </c>
      <c r="E87" t="s">
        <v>28</v>
      </c>
      <c r="F87" t="s">
        <v>9</v>
      </c>
      <c r="G87">
        <v>32.917999999999999</v>
      </c>
    </row>
    <row r="88" spans="1:11" x14ac:dyDescent="0.25">
      <c r="A88" t="s">
        <v>27</v>
      </c>
      <c r="B88">
        <v>100</v>
      </c>
      <c r="C88">
        <v>8.0000000000000002E-3</v>
      </c>
      <c r="D88" t="s">
        <v>28</v>
      </c>
      <c r="E88" t="s">
        <v>28</v>
      </c>
      <c r="F88" t="s">
        <v>9</v>
      </c>
      <c r="G88">
        <v>28.177</v>
      </c>
    </row>
    <row r="89" spans="1:11" x14ac:dyDescent="0.25">
      <c r="A89" t="s">
        <v>27</v>
      </c>
      <c r="B89">
        <v>100</v>
      </c>
      <c r="C89">
        <v>5.0000000000000001E-3</v>
      </c>
      <c r="D89" t="s">
        <v>28</v>
      </c>
      <c r="E89" t="s">
        <v>28</v>
      </c>
      <c r="F89" t="s">
        <v>9</v>
      </c>
      <c r="G89">
        <v>27.699000000000002</v>
      </c>
    </row>
    <row r="90" spans="1:11" x14ac:dyDescent="0.25">
      <c r="A90" t="s">
        <v>27</v>
      </c>
      <c r="B90">
        <v>100</v>
      </c>
      <c r="C90">
        <v>5.0000000000000001E-3</v>
      </c>
      <c r="D90" t="s">
        <v>28</v>
      </c>
      <c r="E90" t="s">
        <v>28</v>
      </c>
      <c r="F90" t="s">
        <v>9</v>
      </c>
      <c r="G90">
        <v>28.09</v>
      </c>
    </row>
    <row r="91" spans="1:11" x14ac:dyDescent="0.25">
      <c r="A91" t="s">
        <v>27</v>
      </c>
      <c r="B91">
        <v>100</v>
      </c>
      <c r="C91">
        <v>5.0000000000000001E-3</v>
      </c>
      <c r="D91" t="s">
        <v>28</v>
      </c>
      <c r="E91" t="s">
        <v>28</v>
      </c>
      <c r="F91" t="s">
        <v>9</v>
      </c>
      <c r="G91">
        <v>27.832000000000001</v>
      </c>
    </row>
    <row r="92" spans="1:11" x14ac:dyDescent="0.25">
      <c r="A92" t="s">
        <v>27</v>
      </c>
      <c r="B92">
        <v>100</v>
      </c>
      <c r="C92">
        <v>4.0000000000000001E-3</v>
      </c>
      <c r="D92" t="s">
        <v>28</v>
      </c>
      <c r="E92" t="s">
        <v>28</v>
      </c>
      <c r="F92" t="s">
        <v>9</v>
      </c>
      <c r="G92">
        <v>27.198</v>
      </c>
    </row>
    <row r="93" spans="1:11" x14ac:dyDescent="0.25">
      <c r="A93" t="s">
        <v>27</v>
      </c>
      <c r="B93">
        <v>100</v>
      </c>
      <c r="C93">
        <v>5.0000000000000001E-3</v>
      </c>
      <c r="D93" t="s">
        <v>28</v>
      </c>
      <c r="E93" t="s">
        <v>28</v>
      </c>
      <c r="F93" t="s">
        <v>9</v>
      </c>
      <c r="G93">
        <v>26.875</v>
      </c>
    </row>
    <row r="94" spans="1:11" x14ac:dyDescent="0.25">
      <c r="A94" t="s">
        <v>27</v>
      </c>
      <c r="B94">
        <v>100</v>
      </c>
      <c r="C94">
        <v>6.0000000000000001E-3</v>
      </c>
      <c r="D94" t="s">
        <v>28</v>
      </c>
      <c r="E94" t="s">
        <v>28</v>
      </c>
      <c r="F94" t="s">
        <v>9</v>
      </c>
      <c r="G94">
        <v>28.331</v>
      </c>
    </row>
    <row r="95" spans="1:11" x14ac:dyDescent="0.25">
      <c r="A95" t="s">
        <v>27</v>
      </c>
      <c r="B95">
        <v>100</v>
      </c>
      <c r="C95">
        <v>5.0000000000000001E-3</v>
      </c>
      <c r="D95" t="s">
        <v>28</v>
      </c>
      <c r="E95" t="s">
        <v>28</v>
      </c>
      <c r="F95" t="s">
        <v>9</v>
      </c>
      <c r="G95">
        <v>26.431000000000001</v>
      </c>
    </row>
    <row r="96" spans="1:11" x14ac:dyDescent="0.25">
      <c r="A96" t="s">
        <v>27</v>
      </c>
      <c r="B96">
        <v>100</v>
      </c>
      <c r="C96">
        <v>4.0000000000000001E-3</v>
      </c>
      <c r="D96" t="s">
        <v>28</v>
      </c>
      <c r="E96" t="s">
        <v>28</v>
      </c>
      <c r="F96" t="s">
        <v>9</v>
      </c>
      <c r="G96">
        <v>26.984000000000002</v>
      </c>
    </row>
    <row r="97" spans="1:11" x14ac:dyDescent="0.25">
      <c r="A97" t="s">
        <v>27</v>
      </c>
      <c r="B97">
        <v>100</v>
      </c>
      <c r="C97">
        <v>8.0000000000000002E-3</v>
      </c>
      <c r="D97" t="s">
        <v>28</v>
      </c>
      <c r="E97" t="s">
        <v>28</v>
      </c>
      <c r="F97" t="s">
        <v>9</v>
      </c>
      <c r="G97">
        <v>25.792000000000002</v>
      </c>
    </row>
    <row r="98" spans="1:11" x14ac:dyDescent="0.25">
      <c r="A98" t="s">
        <v>27</v>
      </c>
      <c r="B98">
        <v>100</v>
      </c>
      <c r="C98">
        <v>6.0000000000000001E-3</v>
      </c>
      <c r="D98" t="s">
        <v>28</v>
      </c>
      <c r="E98" t="s">
        <v>28</v>
      </c>
      <c r="F98" t="s">
        <v>9</v>
      </c>
      <c r="G98">
        <v>28.027999999999999</v>
      </c>
    </row>
    <row r="99" spans="1:11" x14ac:dyDescent="0.25">
      <c r="A99" t="s">
        <v>27</v>
      </c>
      <c r="B99">
        <v>100</v>
      </c>
      <c r="C99">
        <v>5.0000000000000001E-3</v>
      </c>
      <c r="D99" t="s">
        <v>28</v>
      </c>
      <c r="E99" t="s">
        <v>28</v>
      </c>
      <c r="F99" t="s">
        <v>9</v>
      </c>
      <c r="G99">
        <v>26.673999999999999</v>
      </c>
    </row>
    <row r="100" spans="1:11" x14ac:dyDescent="0.25">
      <c r="A100" t="s">
        <v>27</v>
      </c>
      <c r="B100">
        <v>100</v>
      </c>
      <c r="C100">
        <v>3.0000000000000001E-3</v>
      </c>
      <c r="D100" t="s">
        <v>28</v>
      </c>
      <c r="E100" t="s">
        <v>28</v>
      </c>
      <c r="F100" t="s">
        <v>9</v>
      </c>
      <c r="G100">
        <v>27.556999999999999</v>
      </c>
    </row>
    <row r="101" spans="1:11" x14ac:dyDescent="0.25">
      <c r="A101" t="s">
        <v>27</v>
      </c>
      <c r="B101">
        <v>100</v>
      </c>
      <c r="C101">
        <v>6.0000000000000001E-3</v>
      </c>
      <c r="D101" t="s">
        <v>28</v>
      </c>
      <c r="E101" t="s">
        <v>28</v>
      </c>
      <c r="F101" t="s">
        <v>9</v>
      </c>
      <c r="G101">
        <v>27.635000000000002</v>
      </c>
    </row>
    <row r="102" spans="1:11" x14ac:dyDescent="0.25">
      <c r="A102" t="s">
        <v>27</v>
      </c>
      <c r="B102">
        <v>120</v>
      </c>
      <c r="C102">
        <v>8.0000000000000002E-3</v>
      </c>
      <c r="D102" t="s">
        <v>28</v>
      </c>
      <c r="E102" t="s">
        <v>28</v>
      </c>
      <c r="F102" t="s">
        <v>29</v>
      </c>
      <c r="G102">
        <v>300.10199999999998</v>
      </c>
      <c r="H102">
        <f>B102</f>
        <v>120</v>
      </c>
      <c r="I102">
        <f>COUNT(B102:B121)</f>
        <v>20</v>
      </c>
      <c r="J102">
        <f t="array" ref="J102">SUM(IF(ISNUMBER( SEARCH("model",F102:F121)), 0, 1))</f>
        <v>20</v>
      </c>
      <c r="K102">
        <f>MEDIAN(IF(F102:F121="FiniteModel", G102:G121))</f>
        <v>0</v>
      </c>
    </row>
    <row r="103" spans="1:11" x14ac:dyDescent="0.25">
      <c r="A103" t="s">
        <v>27</v>
      </c>
      <c r="B103">
        <v>120</v>
      </c>
      <c r="C103">
        <v>8.9999999999999993E-3</v>
      </c>
      <c r="D103" t="s">
        <v>28</v>
      </c>
      <c r="E103" t="s">
        <v>28</v>
      </c>
      <c r="F103" t="s">
        <v>29</v>
      </c>
      <c r="G103">
        <v>300.16399999999999</v>
      </c>
    </row>
    <row r="104" spans="1:11" x14ac:dyDescent="0.25">
      <c r="A104" t="s">
        <v>27</v>
      </c>
      <c r="B104">
        <v>120</v>
      </c>
      <c r="C104">
        <v>5.0000000000000001E-3</v>
      </c>
      <c r="D104" t="s">
        <v>28</v>
      </c>
      <c r="E104" t="s">
        <v>28</v>
      </c>
      <c r="F104" t="s">
        <v>29</v>
      </c>
      <c r="G104">
        <v>300.14800000000002</v>
      </c>
    </row>
    <row r="105" spans="1:11" x14ac:dyDescent="0.25">
      <c r="A105" t="s">
        <v>27</v>
      </c>
      <c r="B105">
        <v>120</v>
      </c>
      <c r="C105">
        <v>6.0000000000000001E-3</v>
      </c>
      <c r="D105" t="s">
        <v>28</v>
      </c>
      <c r="E105" t="s">
        <v>28</v>
      </c>
      <c r="F105" t="s">
        <v>29</v>
      </c>
      <c r="G105">
        <v>300.31200000000001</v>
      </c>
    </row>
    <row r="106" spans="1:11" x14ac:dyDescent="0.25">
      <c r="A106" t="s">
        <v>27</v>
      </c>
      <c r="B106">
        <v>120</v>
      </c>
      <c r="C106">
        <v>6.0000000000000001E-3</v>
      </c>
      <c r="D106" t="s">
        <v>28</v>
      </c>
      <c r="E106" t="s">
        <v>28</v>
      </c>
      <c r="F106" t="s">
        <v>29</v>
      </c>
      <c r="G106">
        <v>300.27</v>
      </c>
    </row>
    <row r="107" spans="1:11" x14ac:dyDescent="0.25">
      <c r="A107" t="s">
        <v>27</v>
      </c>
      <c r="B107">
        <v>120</v>
      </c>
      <c r="C107">
        <v>6.0000000000000001E-3</v>
      </c>
      <c r="D107" t="s">
        <v>28</v>
      </c>
      <c r="E107" t="s">
        <v>28</v>
      </c>
      <c r="F107" t="s">
        <v>29</v>
      </c>
      <c r="G107">
        <v>300.32400000000001</v>
      </c>
    </row>
    <row r="108" spans="1:11" x14ac:dyDescent="0.25">
      <c r="A108" t="s">
        <v>27</v>
      </c>
      <c r="B108">
        <v>120</v>
      </c>
      <c r="C108">
        <v>5.0000000000000001E-3</v>
      </c>
      <c r="D108" t="s">
        <v>28</v>
      </c>
      <c r="E108" t="s">
        <v>28</v>
      </c>
      <c r="F108" t="s">
        <v>29</v>
      </c>
      <c r="G108">
        <v>300.32900000000001</v>
      </c>
    </row>
    <row r="109" spans="1:11" x14ac:dyDescent="0.25">
      <c r="A109" t="s">
        <v>27</v>
      </c>
      <c r="B109">
        <v>120</v>
      </c>
      <c r="C109">
        <v>6.0000000000000001E-3</v>
      </c>
      <c r="D109" t="s">
        <v>28</v>
      </c>
      <c r="E109" t="s">
        <v>28</v>
      </c>
      <c r="F109" t="s">
        <v>29</v>
      </c>
      <c r="G109">
        <v>300.34699999999998</v>
      </c>
    </row>
    <row r="110" spans="1:11" x14ac:dyDescent="0.25">
      <c r="A110" t="s">
        <v>27</v>
      </c>
      <c r="B110">
        <v>120</v>
      </c>
      <c r="C110">
        <v>8.0000000000000002E-3</v>
      </c>
      <c r="D110" t="s">
        <v>28</v>
      </c>
      <c r="E110" t="s">
        <v>28</v>
      </c>
      <c r="F110" t="s">
        <v>29</v>
      </c>
      <c r="G110">
        <v>300.21699999999998</v>
      </c>
    </row>
    <row r="111" spans="1:11" x14ac:dyDescent="0.25">
      <c r="A111" t="s">
        <v>27</v>
      </c>
      <c r="B111">
        <v>120</v>
      </c>
      <c r="C111">
        <v>8.0000000000000002E-3</v>
      </c>
      <c r="D111" t="s">
        <v>28</v>
      </c>
      <c r="E111" t="s">
        <v>28</v>
      </c>
      <c r="F111" t="s">
        <v>29</v>
      </c>
      <c r="G111">
        <v>300.28800000000001</v>
      </c>
    </row>
    <row r="112" spans="1:11" x14ac:dyDescent="0.25">
      <c r="A112" t="s">
        <v>27</v>
      </c>
      <c r="B112">
        <v>120</v>
      </c>
      <c r="C112">
        <v>8.0000000000000002E-3</v>
      </c>
      <c r="D112" t="s">
        <v>28</v>
      </c>
      <c r="E112" t="s">
        <v>28</v>
      </c>
      <c r="F112" t="s">
        <v>29</v>
      </c>
      <c r="G112">
        <v>300.37900000000002</v>
      </c>
    </row>
    <row r="113" spans="1:7" x14ac:dyDescent="0.25">
      <c r="A113" t="s">
        <v>27</v>
      </c>
      <c r="B113">
        <v>120</v>
      </c>
      <c r="C113">
        <v>7.0000000000000001E-3</v>
      </c>
      <c r="D113" t="s">
        <v>28</v>
      </c>
      <c r="E113" t="s">
        <v>28</v>
      </c>
      <c r="F113" t="s">
        <v>29</v>
      </c>
      <c r="G113">
        <v>300.20100000000002</v>
      </c>
    </row>
    <row r="114" spans="1:7" x14ac:dyDescent="0.25">
      <c r="A114" t="s">
        <v>27</v>
      </c>
      <c r="B114">
        <v>120</v>
      </c>
      <c r="C114">
        <v>7.0000000000000001E-3</v>
      </c>
      <c r="D114" t="s">
        <v>28</v>
      </c>
      <c r="E114" t="s">
        <v>28</v>
      </c>
      <c r="F114" t="s">
        <v>29</v>
      </c>
      <c r="G114">
        <v>300.274</v>
      </c>
    </row>
    <row r="115" spans="1:7" x14ac:dyDescent="0.25">
      <c r="A115" t="s">
        <v>27</v>
      </c>
      <c r="B115">
        <v>120</v>
      </c>
      <c r="C115">
        <v>8.9999999999999993E-3</v>
      </c>
      <c r="D115" t="s">
        <v>28</v>
      </c>
      <c r="E115" t="s">
        <v>28</v>
      </c>
      <c r="F115" t="s">
        <v>29</v>
      </c>
      <c r="G115">
        <v>300.30500000000001</v>
      </c>
    </row>
    <row r="116" spans="1:7" x14ac:dyDescent="0.25">
      <c r="A116" t="s">
        <v>27</v>
      </c>
      <c r="B116">
        <v>120</v>
      </c>
      <c r="C116">
        <v>5.0000000000000001E-3</v>
      </c>
      <c r="D116" t="s">
        <v>28</v>
      </c>
      <c r="E116" t="s">
        <v>28</v>
      </c>
      <c r="F116" t="s">
        <v>29</v>
      </c>
      <c r="G116">
        <v>301.19400000000002</v>
      </c>
    </row>
    <row r="117" spans="1:7" x14ac:dyDescent="0.25">
      <c r="A117" t="s">
        <v>27</v>
      </c>
      <c r="B117">
        <v>120</v>
      </c>
      <c r="C117">
        <v>1.4E-2</v>
      </c>
      <c r="D117" t="s">
        <v>28</v>
      </c>
      <c r="E117" t="s">
        <v>28</v>
      </c>
      <c r="F117" t="s">
        <v>29</v>
      </c>
      <c r="G117">
        <v>300.27100000000002</v>
      </c>
    </row>
    <row r="118" spans="1:7" x14ac:dyDescent="0.25">
      <c r="A118" t="s">
        <v>27</v>
      </c>
      <c r="B118">
        <v>120</v>
      </c>
      <c r="C118">
        <v>5.0000000000000001E-3</v>
      </c>
      <c r="D118" t="s">
        <v>28</v>
      </c>
      <c r="E118" t="s">
        <v>28</v>
      </c>
      <c r="F118" t="s">
        <v>29</v>
      </c>
      <c r="G118">
        <v>300.28500000000003</v>
      </c>
    </row>
    <row r="119" spans="1:7" x14ac:dyDescent="0.25">
      <c r="A119" t="s">
        <v>27</v>
      </c>
      <c r="B119">
        <v>120</v>
      </c>
      <c r="C119">
        <v>8.0000000000000002E-3</v>
      </c>
      <c r="D119" t="s">
        <v>28</v>
      </c>
      <c r="E119" t="s">
        <v>28</v>
      </c>
      <c r="F119" t="s">
        <v>29</v>
      </c>
      <c r="G119">
        <v>300.29399999999998</v>
      </c>
    </row>
    <row r="120" spans="1:7" x14ac:dyDescent="0.25">
      <c r="A120" t="s">
        <v>27</v>
      </c>
      <c r="B120">
        <v>120</v>
      </c>
      <c r="C120">
        <v>6.0000000000000001E-3</v>
      </c>
      <c r="D120" t="s">
        <v>28</v>
      </c>
      <c r="E120" t="s">
        <v>28</v>
      </c>
      <c r="F120" t="s">
        <v>29</v>
      </c>
      <c r="G120">
        <v>300.27300000000002</v>
      </c>
    </row>
    <row r="121" spans="1:7" x14ac:dyDescent="0.25">
      <c r="A121" t="s">
        <v>27</v>
      </c>
      <c r="B121">
        <v>120</v>
      </c>
      <c r="C121">
        <v>5.0000000000000001E-3</v>
      </c>
      <c r="D121" t="s">
        <v>28</v>
      </c>
      <c r="E121" t="s">
        <v>28</v>
      </c>
      <c r="F121" t="s">
        <v>29</v>
      </c>
      <c r="G121">
        <v>300.26100000000002</v>
      </c>
    </row>
  </sheetData>
  <conditionalFormatting sqref="F1:F1048576">
    <cfRule type="expression" dxfId="2" priority="1">
      <formula>F1&lt;&gt;"FiniteModel"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2C2F-CDCE-409D-95DE-02E0BA4FD8A1}">
  <dimension ref="A1:P102"/>
  <sheetViews>
    <sheetView zoomScale="70" zoomScaleNormal="70" workbookViewId="0">
      <selection activeCell="W55" sqref="W55"/>
    </sheetView>
  </sheetViews>
  <sheetFormatPr defaultRowHeight="15" x14ac:dyDescent="0.25"/>
  <cols>
    <col min="1" max="1" width="6.42578125" bestFit="1" customWidth="1"/>
    <col min="2" max="2" width="4.425781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4.5703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4.5703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30</v>
      </c>
      <c r="B2">
        <v>20</v>
      </c>
      <c r="C2">
        <v>0.56799999999999995</v>
      </c>
      <c r="D2" t="s">
        <v>28</v>
      </c>
      <c r="E2">
        <v>29</v>
      </c>
      <c r="F2" t="s">
        <v>9</v>
      </c>
      <c r="G2">
        <v>0.41599999999999998</v>
      </c>
      <c r="H2">
        <f>B2</f>
        <v>20</v>
      </c>
      <c r="I2">
        <f>COUNT(B2:B21)</f>
        <v>20</v>
      </c>
      <c r="J2">
        <f t="array" ref="J2">SUM(IF(ISNUMBER( SEARCH("model",F2:F21)), 0, 1))</f>
        <v>0</v>
      </c>
      <c r="K2">
        <f>MEDIAN(IF(F2:F21="FiniteModel", G2:G21))</f>
        <v>0.374</v>
      </c>
      <c r="L2">
        <f t="shared" ref="L2:O2" si="0">H2</f>
        <v>20</v>
      </c>
      <c r="M2">
        <f t="shared" si="0"/>
        <v>20</v>
      </c>
      <c r="N2">
        <f t="shared" si="0"/>
        <v>0</v>
      </c>
      <c r="O2">
        <f t="shared" si="0"/>
        <v>0.374</v>
      </c>
      <c r="P2">
        <f t="shared" ref="P2:P7" si="1">N2/M2</f>
        <v>0</v>
      </c>
    </row>
    <row r="3" spans="1:16" x14ac:dyDescent="0.25">
      <c r="A3" t="s">
        <v>30</v>
      </c>
      <c r="B3">
        <v>20</v>
      </c>
      <c r="C3">
        <v>0.57299999999999995</v>
      </c>
      <c r="D3" t="s">
        <v>28</v>
      </c>
      <c r="E3">
        <v>32</v>
      </c>
      <c r="F3" t="s">
        <v>9</v>
      </c>
      <c r="G3">
        <v>0.35499999999999998</v>
      </c>
      <c r="L3">
        <f t="shared" ref="L3:O3" si="2">H22</f>
        <v>40</v>
      </c>
      <c r="M3">
        <f t="shared" si="2"/>
        <v>20</v>
      </c>
      <c r="N3">
        <f t="shared" si="2"/>
        <v>0</v>
      </c>
      <c r="O3">
        <f t="shared" si="2"/>
        <v>3.1740000000000004</v>
      </c>
      <c r="P3">
        <f t="shared" si="1"/>
        <v>0</v>
      </c>
    </row>
    <row r="4" spans="1:16" x14ac:dyDescent="0.25">
      <c r="A4" t="s">
        <v>30</v>
      </c>
      <c r="B4">
        <v>20</v>
      </c>
      <c r="C4">
        <v>0.47299999999999998</v>
      </c>
      <c r="D4" t="s">
        <v>28</v>
      </c>
      <c r="E4">
        <v>27</v>
      </c>
      <c r="F4" t="s">
        <v>9</v>
      </c>
      <c r="G4">
        <v>0.38100000000000001</v>
      </c>
      <c r="L4">
        <f t="shared" ref="L4:O4" si="3">H42</f>
        <v>60</v>
      </c>
      <c r="M4">
        <f t="shared" si="3"/>
        <v>20</v>
      </c>
      <c r="N4">
        <f t="shared" si="3"/>
        <v>0</v>
      </c>
      <c r="O4">
        <f t="shared" si="3"/>
        <v>10.076499999999999</v>
      </c>
      <c r="P4">
        <f t="shared" si="1"/>
        <v>0</v>
      </c>
    </row>
    <row r="5" spans="1:16" x14ac:dyDescent="0.25">
      <c r="A5" t="s">
        <v>30</v>
      </c>
      <c r="B5">
        <v>20</v>
      </c>
      <c r="C5">
        <v>0.53600000000000003</v>
      </c>
      <c r="D5" t="s">
        <v>28</v>
      </c>
      <c r="E5">
        <v>30</v>
      </c>
      <c r="F5" t="s">
        <v>9</v>
      </c>
      <c r="G5">
        <v>0.39600000000000002</v>
      </c>
      <c r="L5">
        <f t="shared" ref="L5:O5" si="4">H62</f>
        <v>80</v>
      </c>
      <c r="M5">
        <f t="shared" si="4"/>
        <v>20</v>
      </c>
      <c r="N5">
        <f t="shared" si="4"/>
        <v>10</v>
      </c>
      <c r="O5">
        <f t="shared" si="4"/>
        <v>16.702999999999999</v>
      </c>
      <c r="P5">
        <f t="shared" si="1"/>
        <v>0.5</v>
      </c>
    </row>
    <row r="6" spans="1:16" x14ac:dyDescent="0.25">
      <c r="A6" t="s">
        <v>30</v>
      </c>
      <c r="B6">
        <v>20</v>
      </c>
      <c r="C6">
        <v>0.45700000000000002</v>
      </c>
      <c r="D6" t="s">
        <v>28</v>
      </c>
      <c r="E6">
        <v>22</v>
      </c>
      <c r="F6" t="s">
        <v>9</v>
      </c>
      <c r="G6">
        <v>0.38400000000000001</v>
      </c>
      <c r="L6">
        <f t="shared" ref="L6:O6" si="5">H82</f>
        <v>100</v>
      </c>
      <c r="M6">
        <f t="shared" si="5"/>
        <v>20</v>
      </c>
      <c r="N6">
        <f t="shared" si="5"/>
        <v>20</v>
      </c>
      <c r="O6">
        <f t="shared" si="5"/>
        <v>0</v>
      </c>
      <c r="P6">
        <f t="shared" si="1"/>
        <v>1</v>
      </c>
    </row>
    <row r="7" spans="1:16" x14ac:dyDescent="0.25">
      <c r="A7" t="s">
        <v>30</v>
      </c>
      <c r="B7">
        <v>20</v>
      </c>
      <c r="C7">
        <v>0.40699999999999997</v>
      </c>
      <c r="D7" t="s">
        <v>28</v>
      </c>
      <c r="E7">
        <v>23</v>
      </c>
      <c r="F7" t="s">
        <v>9</v>
      </c>
      <c r="G7">
        <v>0.379</v>
      </c>
      <c r="L7">
        <f t="shared" ref="L7:O7" si="6">H102</f>
        <v>0</v>
      </c>
      <c r="M7">
        <f t="shared" si="6"/>
        <v>0</v>
      </c>
      <c r="N7">
        <f t="shared" si="6"/>
        <v>20</v>
      </c>
      <c r="O7">
        <f t="shared" si="6"/>
        <v>0</v>
      </c>
      <c r="P7" t="e">
        <f t="shared" si="1"/>
        <v>#DIV/0!</v>
      </c>
    </row>
    <row r="8" spans="1:16" x14ac:dyDescent="0.25">
      <c r="A8" t="s">
        <v>30</v>
      </c>
      <c r="B8">
        <v>20</v>
      </c>
      <c r="C8">
        <v>0.40600000000000003</v>
      </c>
      <c r="D8" t="s">
        <v>28</v>
      </c>
      <c r="E8">
        <v>22</v>
      </c>
      <c r="F8" t="s">
        <v>9</v>
      </c>
      <c r="G8">
        <v>0.40500000000000003</v>
      </c>
    </row>
    <row r="9" spans="1:16" x14ac:dyDescent="0.25">
      <c r="A9" t="s">
        <v>30</v>
      </c>
      <c r="B9">
        <v>20</v>
      </c>
      <c r="C9">
        <v>0.40500000000000003</v>
      </c>
      <c r="D9" t="s">
        <v>28</v>
      </c>
      <c r="E9">
        <v>19</v>
      </c>
      <c r="F9" t="s">
        <v>9</v>
      </c>
      <c r="G9">
        <v>0.376</v>
      </c>
    </row>
    <row r="10" spans="1:16" x14ac:dyDescent="0.25">
      <c r="A10" t="s">
        <v>30</v>
      </c>
      <c r="B10">
        <v>20</v>
      </c>
      <c r="C10">
        <v>0.39900000000000002</v>
      </c>
      <c r="D10" t="s">
        <v>28</v>
      </c>
      <c r="E10">
        <v>19</v>
      </c>
      <c r="F10" t="s">
        <v>9</v>
      </c>
      <c r="G10">
        <v>0.34</v>
      </c>
    </row>
    <row r="11" spans="1:16" x14ac:dyDescent="0.25">
      <c r="A11" t="s">
        <v>30</v>
      </c>
      <c r="B11">
        <v>20</v>
      </c>
      <c r="C11">
        <v>0.38400000000000001</v>
      </c>
      <c r="D11" t="s">
        <v>28</v>
      </c>
      <c r="E11">
        <v>18</v>
      </c>
      <c r="F11" t="s">
        <v>9</v>
      </c>
      <c r="G11">
        <v>0.36799999999999999</v>
      </c>
    </row>
    <row r="12" spans="1:16" x14ac:dyDescent="0.25">
      <c r="A12" t="s">
        <v>30</v>
      </c>
      <c r="B12">
        <v>20</v>
      </c>
      <c r="C12">
        <v>0.45100000000000001</v>
      </c>
      <c r="D12" t="s">
        <v>28</v>
      </c>
      <c r="E12">
        <v>26</v>
      </c>
      <c r="F12" t="s">
        <v>9</v>
      </c>
      <c r="G12">
        <v>0.34599999999999997</v>
      </c>
    </row>
    <row r="13" spans="1:16" x14ac:dyDescent="0.25">
      <c r="A13" t="s">
        <v>30</v>
      </c>
      <c r="B13">
        <v>20</v>
      </c>
      <c r="C13">
        <v>0.38</v>
      </c>
      <c r="D13" t="s">
        <v>28</v>
      </c>
      <c r="E13">
        <v>19</v>
      </c>
      <c r="F13" t="s">
        <v>9</v>
      </c>
      <c r="G13">
        <v>0.41899999999999998</v>
      </c>
    </row>
    <row r="14" spans="1:16" x14ac:dyDescent="0.25">
      <c r="A14" t="s">
        <v>30</v>
      </c>
      <c r="B14">
        <v>20</v>
      </c>
      <c r="C14">
        <v>0.41699999999999998</v>
      </c>
      <c r="D14" t="s">
        <v>28</v>
      </c>
      <c r="E14">
        <v>19</v>
      </c>
      <c r="F14" t="s">
        <v>9</v>
      </c>
      <c r="G14">
        <v>0.35799999999999998</v>
      </c>
    </row>
    <row r="15" spans="1:16" x14ac:dyDescent="0.25">
      <c r="A15" t="s">
        <v>30</v>
      </c>
      <c r="B15">
        <v>20</v>
      </c>
      <c r="C15">
        <v>0.375</v>
      </c>
      <c r="D15" t="s">
        <v>28</v>
      </c>
      <c r="E15">
        <v>18</v>
      </c>
      <c r="F15" t="s">
        <v>9</v>
      </c>
      <c r="G15">
        <v>0.38400000000000001</v>
      </c>
    </row>
    <row r="16" spans="1:16" x14ac:dyDescent="0.25">
      <c r="A16" t="s">
        <v>30</v>
      </c>
      <c r="B16">
        <v>20</v>
      </c>
      <c r="C16">
        <v>0.378</v>
      </c>
      <c r="D16" t="s">
        <v>28</v>
      </c>
      <c r="E16">
        <v>18</v>
      </c>
      <c r="F16" t="s">
        <v>9</v>
      </c>
      <c r="G16">
        <v>0.34399999999999997</v>
      </c>
    </row>
    <row r="17" spans="1:11" x14ac:dyDescent="0.25">
      <c r="A17" t="s">
        <v>30</v>
      </c>
      <c r="B17">
        <v>20</v>
      </c>
      <c r="C17">
        <v>0.373</v>
      </c>
      <c r="D17" t="s">
        <v>28</v>
      </c>
      <c r="E17">
        <v>21</v>
      </c>
      <c r="F17" t="s">
        <v>9</v>
      </c>
      <c r="G17">
        <v>0.36699999999999999</v>
      </c>
    </row>
    <row r="18" spans="1:11" x14ac:dyDescent="0.25">
      <c r="A18" t="s">
        <v>30</v>
      </c>
      <c r="B18">
        <v>20</v>
      </c>
      <c r="C18">
        <v>0.39100000000000001</v>
      </c>
      <c r="D18" t="s">
        <v>28</v>
      </c>
      <c r="E18">
        <v>19</v>
      </c>
      <c r="F18" t="s">
        <v>9</v>
      </c>
      <c r="G18">
        <v>0.39800000000000002</v>
      </c>
    </row>
    <row r="19" spans="1:11" x14ac:dyDescent="0.25">
      <c r="A19" t="s">
        <v>30</v>
      </c>
      <c r="B19">
        <v>20</v>
      </c>
      <c r="C19">
        <v>0.38700000000000001</v>
      </c>
      <c r="D19" t="s">
        <v>28</v>
      </c>
      <c r="E19">
        <v>19</v>
      </c>
      <c r="F19" t="s">
        <v>9</v>
      </c>
      <c r="G19">
        <v>0.372</v>
      </c>
    </row>
    <row r="20" spans="1:11" x14ac:dyDescent="0.25">
      <c r="A20" t="s">
        <v>30</v>
      </c>
      <c r="B20">
        <v>20</v>
      </c>
      <c r="C20">
        <v>0.39700000000000002</v>
      </c>
      <c r="D20" t="s">
        <v>28</v>
      </c>
      <c r="E20">
        <v>20</v>
      </c>
      <c r="F20" t="s">
        <v>9</v>
      </c>
      <c r="G20">
        <v>0.36699999999999999</v>
      </c>
    </row>
    <row r="21" spans="1:11" x14ac:dyDescent="0.25">
      <c r="A21" t="s">
        <v>30</v>
      </c>
      <c r="B21">
        <v>20</v>
      </c>
      <c r="C21">
        <v>0.372</v>
      </c>
      <c r="D21" t="s">
        <v>28</v>
      </c>
      <c r="E21">
        <v>19</v>
      </c>
      <c r="F21" t="s">
        <v>9</v>
      </c>
      <c r="G21">
        <v>0.34599999999999997</v>
      </c>
    </row>
    <row r="22" spans="1:11" x14ac:dyDescent="0.25">
      <c r="A22" t="s">
        <v>30</v>
      </c>
      <c r="B22">
        <v>40</v>
      </c>
      <c r="C22">
        <v>0.39600000000000002</v>
      </c>
      <c r="D22" t="s">
        <v>28</v>
      </c>
      <c r="E22">
        <v>21</v>
      </c>
      <c r="F22" t="s">
        <v>9</v>
      </c>
      <c r="G22">
        <v>3.226</v>
      </c>
      <c r="H22">
        <f>B22</f>
        <v>40</v>
      </c>
      <c r="I22">
        <f>COUNT(B22:B41)</f>
        <v>20</v>
      </c>
      <c r="J22">
        <f t="array" ref="J22">SUM(IF(ISNUMBER( SEARCH("model",F22:F41)), 0, 1))</f>
        <v>0</v>
      </c>
      <c r="K22">
        <f>MEDIAN(IF(F22:F41="FiniteModel", G22:G41))</f>
        <v>3.1740000000000004</v>
      </c>
    </row>
    <row r="23" spans="1:11" x14ac:dyDescent="0.25">
      <c r="A23" t="s">
        <v>30</v>
      </c>
      <c r="B23">
        <v>40</v>
      </c>
      <c r="C23">
        <v>0.377</v>
      </c>
      <c r="D23" t="s">
        <v>28</v>
      </c>
      <c r="E23">
        <v>19</v>
      </c>
      <c r="F23" t="s">
        <v>9</v>
      </c>
      <c r="G23">
        <v>2.8719999999999999</v>
      </c>
    </row>
    <row r="24" spans="1:11" x14ac:dyDescent="0.25">
      <c r="A24" t="s">
        <v>30</v>
      </c>
      <c r="B24">
        <v>40</v>
      </c>
      <c r="C24">
        <v>0.38700000000000001</v>
      </c>
      <c r="D24" t="s">
        <v>28</v>
      </c>
      <c r="E24">
        <v>18</v>
      </c>
      <c r="F24" t="s">
        <v>9</v>
      </c>
      <c r="G24">
        <v>3.2210000000000001</v>
      </c>
    </row>
    <row r="25" spans="1:11" x14ac:dyDescent="0.25">
      <c r="A25" t="s">
        <v>30</v>
      </c>
      <c r="B25">
        <v>40</v>
      </c>
      <c r="C25">
        <v>0.371</v>
      </c>
      <c r="D25" t="s">
        <v>28</v>
      </c>
      <c r="E25">
        <v>17</v>
      </c>
      <c r="F25" t="s">
        <v>9</v>
      </c>
      <c r="G25">
        <v>3.1389999999999998</v>
      </c>
    </row>
    <row r="26" spans="1:11" x14ac:dyDescent="0.25">
      <c r="A26" t="s">
        <v>30</v>
      </c>
      <c r="B26">
        <v>40</v>
      </c>
      <c r="C26">
        <v>0.38100000000000001</v>
      </c>
      <c r="D26" t="s">
        <v>28</v>
      </c>
      <c r="E26">
        <v>18</v>
      </c>
      <c r="F26" t="s">
        <v>9</v>
      </c>
      <c r="G26">
        <v>3.222</v>
      </c>
    </row>
    <row r="27" spans="1:11" x14ac:dyDescent="0.25">
      <c r="A27" t="s">
        <v>30</v>
      </c>
      <c r="B27">
        <v>40</v>
      </c>
      <c r="C27">
        <v>0.373</v>
      </c>
      <c r="D27" t="s">
        <v>28</v>
      </c>
      <c r="E27">
        <v>21</v>
      </c>
      <c r="F27" t="s">
        <v>9</v>
      </c>
      <c r="G27">
        <v>2.7429999999999999</v>
      </c>
    </row>
    <row r="28" spans="1:11" x14ac:dyDescent="0.25">
      <c r="A28" t="s">
        <v>30</v>
      </c>
      <c r="B28">
        <v>40</v>
      </c>
      <c r="C28">
        <v>0.375</v>
      </c>
      <c r="D28" t="s">
        <v>28</v>
      </c>
      <c r="E28">
        <v>21</v>
      </c>
      <c r="F28" t="s">
        <v>9</v>
      </c>
      <c r="G28">
        <v>3.2490000000000001</v>
      </c>
    </row>
    <row r="29" spans="1:11" x14ac:dyDescent="0.25">
      <c r="A29" t="s">
        <v>30</v>
      </c>
      <c r="B29">
        <v>40</v>
      </c>
      <c r="C29">
        <v>0.375</v>
      </c>
      <c r="D29" t="s">
        <v>28</v>
      </c>
      <c r="E29">
        <v>18</v>
      </c>
      <c r="F29" t="s">
        <v>9</v>
      </c>
      <c r="G29">
        <v>3.198</v>
      </c>
    </row>
    <row r="30" spans="1:11" x14ac:dyDescent="0.25">
      <c r="A30" t="s">
        <v>30</v>
      </c>
      <c r="B30">
        <v>40</v>
      </c>
      <c r="C30">
        <v>0.371</v>
      </c>
      <c r="D30" t="s">
        <v>28</v>
      </c>
      <c r="E30">
        <v>18</v>
      </c>
      <c r="F30" t="s">
        <v>9</v>
      </c>
      <c r="G30">
        <v>3.2320000000000002</v>
      </c>
    </row>
    <row r="31" spans="1:11" x14ac:dyDescent="0.25">
      <c r="A31" t="s">
        <v>30</v>
      </c>
      <c r="B31">
        <v>40</v>
      </c>
      <c r="C31">
        <v>0.36799999999999999</v>
      </c>
      <c r="D31" t="s">
        <v>28</v>
      </c>
      <c r="E31">
        <v>18</v>
      </c>
      <c r="F31" t="s">
        <v>9</v>
      </c>
      <c r="G31">
        <v>2.76</v>
      </c>
    </row>
    <row r="32" spans="1:11" x14ac:dyDescent="0.25">
      <c r="A32" t="s">
        <v>30</v>
      </c>
      <c r="B32">
        <v>40</v>
      </c>
      <c r="C32">
        <v>0.36899999999999999</v>
      </c>
      <c r="D32" t="s">
        <v>28</v>
      </c>
      <c r="E32">
        <v>18</v>
      </c>
      <c r="F32" t="s">
        <v>9</v>
      </c>
      <c r="G32">
        <v>2.8820000000000001</v>
      </c>
    </row>
    <row r="33" spans="1:11" x14ac:dyDescent="0.25">
      <c r="A33" t="s">
        <v>30</v>
      </c>
      <c r="B33">
        <v>40</v>
      </c>
      <c r="C33">
        <v>0.377</v>
      </c>
      <c r="D33" t="s">
        <v>28</v>
      </c>
      <c r="E33">
        <v>18</v>
      </c>
      <c r="F33" t="s">
        <v>9</v>
      </c>
      <c r="G33">
        <v>3.1709999999999998</v>
      </c>
    </row>
    <row r="34" spans="1:11" x14ac:dyDescent="0.25">
      <c r="A34" t="s">
        <v>30</v>
      </c>
      <c r="B34">
        <v>40</v>
      </c>
      <c r="C34">
        <v>0.371</v>
      </c>
      <c r="D34" t="s">
        <v>28</v>
      </c>
      <c r="E34">
        <v>18</v>
      </c>
      <c r="F34" t="s">
        <v>9</v>
      </c>
      <c r="G34">
        <v>3.4359999999999999</v>
      </c>
    </row>
    <row r="35" spans="1:11" x14ac:dyDescent="0.25">
      <c r="A35" t="s">
        <v>30</v>
      </c>
      <c r="B35">
        <v>40</v>
      </c>
      <c r="C35">
        <v>0.376</v>
      </c>
      <c r="D35" t="s">
        <v>28</v>
      </c>
      <c r="E35">
        <v>18</v>
      </c>
      <c r="F35" t="s">
        <v>9</v>
      </c>
      <c r="G35">
        <v>3.1760000000000002</v>
      </c>
    </row>
    <row r="36" spans="1:11" x14ac:dyDescent="0.25">
      <c r="A36" t="s">
        <v>30</v>
      </c>
      <c r="B36">
        <v>40</v>
      </c>
      <c r="C36">
        <v>0.38800000000000001</v>
      </c>
      <c r="D36" t="s">
        <v>28</v>
      </c>
      <c r="E36">
        <v>18</v>
      </c>
      <c r="F36" t="s">
        <v>9</v>
      </c>
      <c r="G36">
        <v>3.2349999999999999</v>
      </c>
    </row>
    <row r="37" spans="1:11" x14ac:dyDescent="0.25">
      <c r="A37" t="s">
        <v>30</v>
      </c>
      <c r="B37">
        <v>40</v>
      </c>
      <c r="C37">
        <v>0.38</v>
      </c>
      <c r="D37" t="s">
        <v>28</v>
      </c>
      <c r="E37">
        <v>18</v>
      </c>
      <c r="F37" t="s">
        <v>9</v>
      </c>
      <c r="G37">
        <v>2.7549999999999999</v>
      </c>
    </row>
    <row r="38" spans="1:11" x14ac:dyDescent="0.25">
      <c r="A38" t="s">
        <v>30</v>
      </c>
      <c r="B38">
        <v>40</v>
      </c>
      <c r="C38">
        <v>0.38400000000000001</v>
      </c>
      <c r="D38" t="s">
        <v>28</v>
      </c>
      <c r="E38">
        <v>19</v>
      </c>
      <c r="F38" t="s">
        <v>9</v>
      </c>
      <c r="G38">
        <v>2.9780000000000002</v>
      </c>
    </row>
    <row r="39" spans="1:11" x14ac:dyDescent="0.25">
      <c r="A39" t="s">
        <v>30</v>
      </c>
      <c r="B39">
        <v>40</v>
      </c>
      <c r="C39">
        <v>0.378</v>
      </c>
      <c r="D39" t="s">
        <v>28</v>
      </c>
      <c r="E39">
        <v>18</v>
      </c>
      <c r="F39" t="s">
        <v>9</v>
      </c>
      <c r="G39">
        <v>3.1720000000000002</v>
      </c>
    </row>
    <row r="40" spans="1:11" x14ac:dyDescent="0.25">
      <c r="A40" t="s">
        <v>30</v>
      </c>
      <c r="B40">
        <v>40</v>
      </c>
      <c r="C40">
        <v>0.36799999999999999</v>
      </c>
      <c r="D40" t="s">
        <v>28</v>
      </c>
      <c r="E40">
        <v>18</v>
      </c>
      <c r="F40" t="s">
        <v>9</v>
      </c>
      <c r="G40">
        <v>3</v>
      </c>
    </row>
    <row r="41" spans="1:11" x14ac:dyDescent="0.25">
      <c r="A41" t="s">
        <v>30</v>
      </c>
      <c r="B41">
        <v>40</v>
      </c>
      <c r="C41">
        <v>0.374</v>
      </c>
      <c r="D41" t="s">
        <v>28</v>
      </c>
      <c r="E41">
        <v>18</v>
      </c>
      <c r="F41" t="s">
        <v>9</v>
      </c>
      <c r="G41">
        <v>3.23</v>
      </c>
    </row>
    <row r="42" spans="1:11" x14ac:dyDescent="0.25">
      <c r="A42" t="s">
        <v>30</v>
      </c>
      <c r="B42">
        <v>60</v>
      </c>
      <c r="C42">
        <v>0.38</v>
      </c>
      <c r="D42" t="s">
        <v>28</v>
      </c>
      <c r="E42">
        <v>19</v>
      </c>
      <c r="F42" t="s">
        <v>9</v>
      </c>
      <c r="G42">
        <v>8.85</v>
      </c>
      <c r="H42">
        <f>B42</f>
        <v>60</v>
      </c>
      <c r="I42">
        <f>COUNT(B42:B61)</f>
        <v>20</v>
      </c>
      <c r="J42">
        <f t="array" ref="J42">SUM(IF(ISNUMBER( SEARCH("model",F42:F61)), 0, 1))</f>
        <v>0</v>
      </c>
      <c r="K42">
        <f>MEDIAN(IF(F42:F61="FiniteModel", G42:G61))</f>
        <v>10.076499999999999</v>
      </c>
    </row>
    <row r="43" spans="1:11" x14ac:dyDescent="0.25">
      <c r="A43" t="s">
        <v>30</v>
      </c>
      <c r="B43">
        <v>60</v>
      </c>
      <c r="C43">
        <v>0.39200000000000002</v>
      </c>
      <c r="D43" t="s">
        <v>28</v>
      </c>
      <c r="E43">
        <v>18</v>
      </c>
      <c r="F43" t="s">
        <v>9</v>
      </c>
      <c r="G43">
        <v>10.554</v>
      </c>
    </row>
    <row r="44" spans="1:11" x14ac:dyDescent="0.25">
      <c r="A44" t="s">
        <v>30</v>
      </c>
      <c r="B44">
        <v>60</v>
      </c>
      <c r="C44">
        <v>0.375</v>
      </c>
      <c r="D44" t="s">
        <v>28</v>
      </c>
      <c r="E44">
        <v>19</v>
      </c>
      <c r="F44" t="s">
        <v>9</v>
      </c>
      <c r="G44">
        <v>9.8390000000000004</v>
      </c>
    </row>
    <row r="45" spans="1:11" x14ac:dyDescent="0.25">
      <c r="A45" t="s">
        <v>30</v>
      </c>
      <c r="B45">
        <v>60</v>
      </c>
      <c r="C45">
        <v>0.41099999999999998</v>
      </c>
      <c r="D45" t="s">
        <v>28</v>
      </c>
      <c r="E45">
        <v>24</v>
      </c>
      <c r="F45" t="s">
        <v>9</v>
      </c>
      <c r="G45">
        <v>8.8510000000000009</v>
      </c>
    </row>
    <row r="46" spans="1:11" x14ac:dyDescent="0.25">
      <c r="A46" t="s">
        <v>30</v>
      </c>
      <c r="B46">
        <v>60</v>
      </c>
      <c r="C46">
        <v>0.40699999999999997</v>
      </c>
      <c r="D46" t="s">
        <v>28</v>
      </c>
      <c r="E46">
        <v>18</v>
      </c>
      <c r="F46" t="s">
        <v>9</v>
      </c>
      <c r="G46">
        <v>11.331</v>
      </c>
    </row>
    <row r="47" spans="1:11" x14ac:dyDescent="0.25">
      <c r="A47" t="s">
        <v>30</v>
      </c>
      <c r="B47">
        <v>60</v>
      </c>
      <c r="C47">
        <v>0.41099999999999998</v>
      </c>
      <c r="D47" t="s">
        <v>28</v>
      </c>
      <c r="E47">
        <v>24</v>
      </c>
      <c r="F47" t="s">
        <v>9</v>
      </c>
      <c r="G47">
        <v>10.167</v>
      </c>
    </row>
    <row r="48" spans="1:11" x14ac:dyDescent="0.25">
      <c r="A48" t="s">
        <v>30</v>
      </c>
      <c r="B48">
        <v>60</v>
      </c>
      <c r="C48">
        <v>0.42299999999999999</v>
      </c>
      <c r="D48" t="s">
        <v>28</v>
      </c>
      <c r="E48">
        <v>19</v>
      </c>
      <c r="F48" t="s">
        <v>9</v>
      </c>
      <c r="G48">
        <v>9.9860000000000007</v>
      </c>
    </row>
    <row r="49" spans="1:11" x14ac:dyDescent="0.25">
      <c r="A49" t="s">
        <v>30</v>
      </c>
      <c r="B49">
        <v>60</v>
      </c>
      <c r="C49">
        <v>0.39800000000000002</v>
      </c>
      <c r="D49" t="s">
        <v>28</v>
      </c>
      <c r="E49">
        <v>18</v>
      </c>
      <c r="F49" t="s">
        <v>9</v>
      </c>
      <c r="G49">
        <v>11.965999999999999</v>
      </c>
    </row>
    <row r="50" spans="1:11" x14ac:dyDescent="0.25">
      <c r="A50" t="s">
        <v>30</v>
      </c>
      <c r="B50">
        <v>60</v>
      </c>
      <c r="C50">
        <v>0.48399999999999999</v>
      </c>
      <c r="D50" t="s">
        <v>28</v>
      </c>
      <c r="E50">
        <v>24</v>
      </c>
      <c r="F50" t="s">
        <v>9</v>
      </c>
      <c r="G50">
        <v>13.19</v>
      </c>
    </row>
    <row r="51" spans="1:11" x14ac:dyDescent="0.25">
      <c r="A51" t="s">
        <v>30</v>
      </c>
      <c r="B51">
        <v>60</v>
      </c>
      <c r="C51">
        <v>0.38800000000000001</v>
      </c>
      <c r="D51" t="s">
        <v>28</v>
      </c>
      <c r="E51">
        <v>19</v>
      </c>
      <c r="F51" t="s">
        <v>9</v>
      </c>
      <c r="G51">
        <v>11.521000000000001</v>
      </c>
    </row>
    <row r="52" spans="1:11" x14ac:dyDescent="0.25">
      <c r="A52" t="s">
        <v>30</v>
      </c>
      <c r="B52">
        <v>60</v>
      </c>
      <c r="C52">
        <v>0.38100000000000001</v>
      </c>
      <c r="D52" t="s">
        <v>28</v>
      </c>
      <c r="E52">
        <v>27</v>
      </c>
      <c r="F52" t="s">
        <v>9</v>
      </c>
      <c r="G52">
        <v>10.815</v>
      </c>
    </row>
    <row r="53" spans="1:11" x14ac:dyDescent="0.25">
      <c r="A53" t="s">
        <v>30</v>
      </c>
      <c r="B53">
        <v>60</v>
      </c>
      <c r="C53">
        <v>0.42499999999999999</v>
      </c>
      <c r="D53" t="s">
        <v>28</v>
      </c>
      <c r="E53">
        <v>19</v>
      </c>
      <c r="F53" t="s">
        <v>9</v>
      </c>
      <c r="G53">
        <v>8.3360000000000003</v>
      </c>
    </row>
    <row r="54" spans="1:11" x14ac:dyDescent="0.25">
      <c r="A54" t="s">
        <v>30</v>
      </c>
      <c r="B54">
        <v>60</v>
      </c>
      <c r="C54">
        <v>0.373</v>
      </c>
      <c r="D54" t="s">
        <v>28</v>
      </c>
      <c r="E54">
        <v>19</v>
      </c>
      <c r="F54" t="s">
        <v>9</v>
      </c>
      <c r="G54">
        <v>9.2579999999999991</v>
      </c>
    </row>
    <row r="55" spans="1:11" x14ac:dyDescent="0.25">
      <c r="A55" t="s">
        <v>30</v>
      </c>
      <c r="B55">
        <v>60</v>
      </c>
      <c r="C55">
        <v>0.39100000000000001</v>
      </c>
      <c r="D55" t="s">
        <v>28</v>
      </c>
      <c r="E55">
        <v>19</v>
      </c>
      <c r="F55" t="s">
        <v>9</v>
      </c>
      <c r="G55">
        <v>11.272</v>
      </c>
    </row>
    <row r="56" spans="1:11" x14ac:dyDescent="0.25">
      <c r="A56" t="s">
        <v>30</v>
      </c>
      <c r="B56">
        <v>60</v>
      </c>
      <c r="C56">
        <v>0.38</v>
      </c>
      <c r="D56" t="s">
        <v>28</v>
      </c>
      <c r="E56">
        <v>19</v>
      </c>
      <c r="F56" t="s">
        <v>9</v>
      </c>
      <c r="G56">
        <v>8.7539999999999996</v>
      </c>
    </row>
    <row r="57" spans="1:11" x14ac:dyDescent="0.25">
      <c r="A57" t="s">
        <v>30</v>
      </c>
      <c r="B57">
        <v>60</v>
      </c>
      <c r="C57">
        <v>0.4</v>
      </c>
      <c r="D57" t="s">
        <v>28</v>
      </c>
      <c r="E57">
        <v>20</v>
      </c>
      <c r="F57" t="s">
        <v>9</v>
      </c>
      <c r="G57">
        <v>9.3949999999999996</v>
      </c>
    </row>
    <row r="58" spans="1:11" x14ac:dyDescent="0.25">
      <c r="A58" t="s">
        <v>30</v>
      </c>
      <c r="B58">
        <v>60</v>
      </c>
      <c r="C58">
        <v>0.374</v>
      </c>
      <c r="D58" t="s">
        <v>28</v>
      </c>
      <c r="E58">
        <v>18</v>
      </c>
      <c r="F58" t="s">
        <v>9</v>
      </c>
      <c r="G58">
        <v>11.154999999999999</v>
      </c>
    </row>
    <row r="59" spans="1:11" x14ac:dyDescent="0.25">
      <c r="A59" t="s">
        <v>30</v>
      </c>
      <c r="B59">
        <v>60</v>
      </c>
      <c r="C59">
        <v>0.375</v>
      </c>
      <c r="D59" t="s">
        <v>28</v>
      </c>
      <c r="E59">
        <v>20</v>
      </c>
      <c r="F59" t="s">
        <v>9</v>
      </c>
      <c r="G59">
        <v>8.4269999999999996</v>
      </c>
    </row>
    <row r="60" spans="1:11" x14ac:dyDescent="0.25">
      <c r="A60" t="s">
        <v>30</v>
      </c>
      <c r="B60">
        <v>60</v>
      </c>
      <c r="C60">
        <v>0.45100000000000001</v>
      </c>
      <c r="D60" t="s">
        <v>28</v>
      </c>
      <c r="E60">
        <v>21</v>
      </c>
      <c r="F60" t="s">
        <v>9</v>
      </c>
      <c r="G60">
        <v>10.548999999999999</v>
      </c>
    </row>
    <row r="61" spans="1:11" x14ac:dyDescent="0.25">
      <c r="A61" t="s">
        <v>30</v>
      </c>
      <c r="B61">
        <v>60</v>
      </c>
      <c r="C61">
        <v>0.38700000000000001</v>
      </c>
      <c r="D61" t="s">
        <v>28</v>
      </c>
      <c r="E61">
        <v>26</v>
      </c>
      <c r="F61" t="s">
        <v>9</v>
      </c>
      <c r="G61">
        <v>8.7140000000000004</v>
      </c>
    </row>
    <row r="62" spans="1:11" x14ac:dyDescent="0.25">
      <c r="A62" t="s">
        <v>30</v>
      </c>
      <c r="B62">
        <v>80</v>
      </c>
      <c r="C62">
        <v>0.42699999999999999</v>
      </c>
      <c r="D62" t="s">
        <v>28</v>
      </c>
      <c r="E62">
        <v>18</v>
      </c>
      <c r="F62" t="s">
        <v>9</v>
      </c>
      <c r="G62">
        <v>40.965000000000003</v>
      </c>
      <c r="H62">
        <f>B62</f>
        <v>80</v>
      </c>
      <c r="I62">
        <f>COUNT(B62:B81)</f>
        <v>20</v>
      </c>
      <c r="J62">
        <f t="array" ref="J62">SUM(IF(ISNUMBER( SEARCH("model",F62:F81)), 0, 1))</f>
        <v>10</v>
      </c>
      <c r="K62">
        <f>MEDIAN(IF(F62:F81="FiniteModel", G62:G81))</f>
        <v>16.702999999999999</v>
      </c>
    </row>
    <row r="63" spans="1:11" x14ac:dyDescent="0.25">
      <c r="A63" t="s">
        <v>30</v>
      </c>
      <c r="B63">
        <v>80</v>
      </c>
      <c r="C63">
        <v>0.39700000000000002</v>
      </c>
      <c r="D63" t="s">
        <v>28</v>
      </c>
      <c r="E63">
        <v>25</v>
      </c>
      <c r="F63" t="s">
        <v>29</v>
      </c>
      <c r="G63">
        <v>0</v>
      </c>
    </row>
    <row r="64" spans="1:11" x14ac:dyDescent="0.25">
      <c r="A64" t="s">
        <v>30</v>
      </c>
      <c r="B64">
        <v>80</v>
      </c>
      <c r="C64">
        <v>0.47799999999999998</v>
      </c>
      <c r="D64" t="s">
        <v>28</v>
      </c>
      <c r="E64">
        <v>19</v>
      </c>
      <c r="F64" t="s">
        <v>9</v>
      </c>
      <c r="G64">
        <v>45.128</v>
      </c>
    </row>
    <row r="65" spans="1:7" x14ac:dyDescent="0.25">
      <c r="A65" t="s">
        <v>30</v>
      </c>
      <c r="B65">
        <v>80</v>
      </c>
      <c r="C65">
        <v>0.373</v>
      </c>
      <c r="D65" t="s">
        <v>28</v>
      </c>
      <c r="E65">
        <v>20</v>
      </c>
      <c r="F65" t="s">
        <v>29</v>
      </c>
      <c r="G65">
        <v>0</v>
      </c>
    </row>
    <row r="66" spans="1:7" x14ac:dyDescent="0.25">
      <c r="A66" t="s">
        <v>30</v>
      </c>
      <c r="B66">
        <v>80</v>
      </c>
      <c r="C66">
        <v>0.38300000000000001</v>
      </c>
      <c r="D66" t="s">
        <v>28</v>
      </c>
      <c r="E66">
        <v>26</v>
      </c>
      <c r="F66" t="s">
        <v>9</v>
      </c>
      <c r="G66">
        <v>41.73</v>
      </c>
    </row>
    <row r="67" spans="1:7" x14ac:dyDescent="0.25">
      <c r="A67" t="s">
        <v>30</v>
      </c>
      <c r="B67">
        <v>80</v>
      </c>
      <c r="C67">
        <v>0.39600000000000002</v>
      </c>
      <c r="D67" t="s">
        <v>28</v>
      </c>
      <c r="E67">
        <v>20</v>
      </c>
      <c r="F67" t="s">
        <v>29</v>
      </c>
      <c r="G67">
        <v>0</v>
      </c>
    </row>
    <row r="68" spans="1:7" x14ac:dyDescent="0.25">
      <c r="A68" t="s">
        <v>30</v>
      </c>
      <c r="B68">
        <v>80</v>
      </c>
      <c r="C68">
        <v>0.38300000000000001</v>
      </c>
      <c r="D68" t="s">
        <v>28</v>
      </c>
      <c r="E68">
        <v>19</v>
      </c>
      <c r="F68" t="s">
        <v>9</v>
      </c>
      <c r="G68">
        <v>42.293999999999997</v>
      </c>
    </row>
    <row r="69" spans="1:7" x14ac:dyDescent="0.25">
      <c r="A69" t="s">
        <v>30</v>
      </c>
      <c r="B69">
        <v>80</v>
      </c>
      <c r="C69">
        <v>0.377</v>
      </c>
      <c r="D69" t="s">
        <v>28</v>
      </c>
      <c r="E69">
        <v>19</v>
      </c>
      <c r="F69" t="s">
        <v>29</v>
      </c>
      <c r="G69">
        <v>0</v>
      </c>
    </row>
    <row r="70" spans="1:7" x14ac:dyDescent="0.25">
      <c r="A70" t="s">
        <v>30</v>
      </c>
      <c r="B70">
        <v>80</v>
      </c>
      <c r="C70">
        <v>0.40500000000000003</v>
      </c>
      <c r="D70" t="s">
        <v>28</v>
      </c>
      <c r="E70">
        <v>30</v>
      </c>
      <c r="F70" t="s">
        <v>9</v>
      </c>
      <c r="G70">
        <v>39.786000000000001</v>
      </c>
    </row>
    <row r="71" spans="1:7" x14ac:dyDescent="0.25">
      <c r="A71" t="s">
        <v>30</v>
      </c>
      <c r="B71">
        <v>80</v>
      </c>
      <c r="C71">
        <v>0.48499999999999999</v>
      </c>
      <c r="D71" t="s">
        <v>28</v>
      </c>
      <c r="E71">
        <v>23</v>
      </c>
      <c r="F71" t="s">
        <v>29</v>
      </c>
      <c r="G71">
        <v>0</v>
      </c>
    </row>
    <row r="72" spans="1:7" x14ac:dyDescent="0.25">
      <c r="A72" t="s">
        <v>30</v>
      </c>
      <c r="B72">
        <v>80</v>
      </c>
      <c r="C72">
        <v>0.46600000000000003</v>
      </c>
      <c r="D72" t="s">
        <v>28</v>
      </c>
      <c r="E72">
        <v>25</v>
      </c>
      <c r="F72" t="s">
        <v>9</v>
      </c>
      <c r="G72">
        <v>42.357999999999997</v>
      </c>
    </row>
    <row r="73" spans="1:7" x14ac:dyDescent="0.25">
      <c r="A73" t="s">
        <v>30</v>
      </c>
      <c r="B73">
        <v>80</v>
      </c>
      <c r="C73">
        <v>0.40300000000000002</v>
      </c>
      <c r="D73" t="s">
        <v>28</v>
      </c>
      <c r="E73">
        <v>19</v>
      </c>
      <c r="F73" t="s">
        <v>29</v>
      </c>
      <c r="G73">
        <v>0</v>
      </c>
    </row>
    <row r="74" spans="1:7" x14ac:dyDescent="0.25">
      <c r="A74" t="s">
        <v>30</v>
      </c>
      <c r="B74">
        <v>80</v>
      </c>
      <c r="C74">
        <v>0.39800000000000002</v>
      </c>
      <c r="D74" t="s">
        <v>28</v>
      </c>
      <c r="E74">
        <v>20</v>
      </c>
      <c r="F74" t="s">
        <v>9</v>
      </c>
      <c r="G74">
        <v>41.828000000000003</v>
      </c>
    </row>
    <row r="75" spans="1:7" x14ac:dyDescent="0.25">
      <c r="A75" t="s">
        <v>30</v>
      </c>
      <c r="B75">
        <v>80</v>
      </c>
      <c r="C75">
        <v>0.38400000000000001</v>
      </c>
      <c r="D75" t="s">
        <v>28</v>
      </c>
      <c r="E75">
        <v>18</v>
      </c>
      <c r="F75" t="s">
        <v>29</v>
      </c>
      <c r="G75">
        <v>0</v>
      </c>
    </row>
    <row r="76" spans="1:7" x14ac:dyDescent="0.25">
      <c r="A76" t="s">
        <v>30</v>
      </c>
      <c r="B76">
        <v>80</v>
      </c>
      <c r="C76">
        <v>0.42</v>
      </c>
      <c r="D76" t="s">
        <v>28</v>
      </c>
      <c r="E76">
        <v>25</v>
      </c>
      <c r="F76" t="s">
        <v>9</v>
      </c>
      <c r="G76">
        <v>33.405999999999999</v>
      </c>
    </row>
    <row r="77" spans="1:7" x14ac:dyDescent="0.25">
      <c r="A77" t="s">
        <v>30</v>
      </c>
      <c r="B77">
        <v>80</v>
      </c>
      <c r="C77">
        <v>0.47299999999999998</v>
      </c>
      <c r="D77" t="s">
        <v>28</v>
      </c>
      <c r="E77">
        <v>25</v>
      </c>
      <c r="F77" t="s">
        <v>29</v>
      </c>
      <c r="G77">
        <v>0</v>
      </c>
    </row>
    <row r="78" spans="1:7" x14ac:dyDescent="0.25">
      <c r="A78" t="s">
        <v>30</v>
      </c>
      <c r="B78">
        <v>80</v>
      </c>
      <c r="C78">
        <v>0.44600000000000001</v>
      </c>
      <c r="D78" t="s">
        <v>28</v>
      </c>
      <c r="E78">
        <v>25</v>
      </c>
      <c r="F78" t="s">
        <v>9</v>
      </c>
      <c r="G78">
        <v>42.113</v>
      </c>
    </row>
    <row r="79" spans="1:7" x14ac:dyDescent="0.25">
      <c r="A79" t="s">
        <v>30</v>
      </c>
      <c r="B79">
        <v>80</v>
      </c>
      <c r="C79">
        <v>0.377</v>
      </c>
      <c r="D79" t="s">
        <v>28</v>
      </c>
      <c r="E79">
        <v>19</v>
      </c>
      <c r="F79" t="s">
        <v>29</v>
      </c>
      <c r="G79">
        <v>0</v>
      </c>
    </row>
    <row r="80" spans="1:7" x14ac:dyDescent="0.25">
      <c r="A80" t="s">
        <v>30</v>
      </c>
      <c r="B80">
        <v>80</v>
      </c>
      <c r="C80">
        <v>0.41799999999999998</v>
      </c>
      <c r="D80" t="s">
        <v>28</v>
      </c>
      <c r="E80">
        <v>20</v>
      </c>
      <c r="F80" t="s">
        <v>9</v>
      </c>
      <c r="G80">
        <v>43.776000000000003</v>
      </c>
    </row>
    <row r="81" spans="1:11" x14ac:dyDescent="0.25">
      <c r="A81" t="s">
        <v>30</v>
      </c>
      <c r="B81">
        <v>80</v>
      </c>
      <c r="C81">
        <v>0.375</v>
      </c>
      <c r="D81" t="s">
        <v>28</v>
      </c>
      <c r="E81">
        <v>18</v>
      </c>
      <c r="F81" t="s">
        <v>29</v>
      </c>
      <c r="G81">
        <v>0</v>
      </c>
    </row>
    <row r="82" spans="1:11" x14ac:dyDescent="0.25">
      <c r="B82">
        <v>100</v>
      </c>
      <c r="F82" t="s">
        <v>29</v>
      </c>
      <c r="H82">
        <f>B82</f>
        <v>100</v>
      </c>
      <c r="I82">
        <f>COUNT(B82:B101)</f>
        <v>20</v>
      </c>
      <c r="J82">
        <f t="array" ref="J82">SUM(IF(ISNUMBER( SEARCH("model",F82:F101)), 0, 1))</f>
        <v>20</v>
      </c>
      <c r="K82">
        <f>MEDIAN(IF(F82:F101="FiniteModel", G82:G101))</f>
        <v>0</v>
      </c>
    </row>
    <row r="83" spans="1:11" x14ac:dyDescent="0.25">
      <c r="B83">
        <v>100</v>
      </c>
      <c r="F83" t="s">
        <v>29</v>
      </c>
    </row>
    <row r="84" spans="1:11" x14ac:dyDescent="0.25">
      <c r="B84">
        <v>100</v>
      </c>
      <c r="F84" t="s">
        <v>29</v>
      </c>
    </row>
    <row r="85" spans="1:11" x14ac:dyDescent="0.25">
      <c r="B85">
        <v>100</v>
      </c>
      <c r="F85" t="s">
        <v>29</v>
      </c>
    </row>
    <row r="86" spans="1:11" x14ac:dyDescent="0.25">
      <c r="B86">
        <v>100</v>
      </c>
      <c r="F86" t="s">
        <v>29</v>
      </c>
    </row>
    <row r="87" spans="1:11" x14ac:dyDescent="0.25">
      <c r="B87">
        <v>100</v>
      </c>
      <c r="F87" t="s">
        <v>29</v>
      </c>
    </row>
    <row r="88" spans="1:11" x14ac:dyDescent="0.25">
      <c r="B88">
        <v>100</v>
      </c>
      <c r="F88" t="s">
        <v>29</v>
      </c>
    </row>
    <row r="89" spans="1:11" x14ac:dyDescent="0.25">
      <c r="B89">
        <v>100</v>
      </c>
      <c r="F89" t="s">
        <v>29</v>
      </c>
    </row>
    <row r="90" spans="1:11" x14ac:dyDescent="0.25">
      <c r="B90">
        <v>100</v>
      </c>
      <c r="F90" t="s">
        <v>29</v>
      </c>
    </row>
    <row r="91" spans="1:11" x14ac:dyDescent="0.25">
      <c r="B91">
        <v>100</v>
      </c>
      <c r="F91" t="s">
        <v>29</v>
      </c>
    </row>
    <row r="92" spans="1:11" x14ac:dyDescent="0.25">
      <c r="B92">
        <v>100</v>
      </c>
      <c r="F92" t="s">
        <v>29</v>
      </c>
    </row>
    <row r="93" spans="1:11" x14ac:dyDescent="0.25">
      <c r="B93">
        <v>100</v>
      </c>
      <c r="F93" t="s">
        <v>29</v>
      </c>
    </row>
    <row r="94" spans="1:11" x14ac:dyDescent="0.25">
      <c r="B94">
        <v>100</v>
      </c>
      <c r="F94" t="s">
        <v>29</v>
      </c>
    </row>
    <row r="95" spans="1:11" x14ac:dyDescent="0.25">
      <c r="B95">
        <v>100</v>
      </c>
      <c r="F95" t="s">
        <v>29</v>
      </c>
    </row>
    <row r="96" spans="1:11" x14ac:dyDescent="0.25">
      <c r="B96">
        <v>100</v>
      </c>
      <c r="F96" t="s">
        <v>29</v>
      </c>
    </row>
    <row r="97" spans="2:11" x14ac:dyDescent="0.25">
      <c r="B97">
        <v>100</v>
      </c>
      <c r="F97" t="s">
        <v>29</v>
      </c>
    </row>
    <row r="98" spans="2:11" x14ac:dyDescent="0.25">
      <c r="B98">
        <v>100</v>
      </c>
      <c r="F98" t="s">
        <v>29</v>
      </c>
    </row>
    <row r="99" spans="2:11" x14ac:dyDescent="0.25">
      <c r="B99">
        <v>100</v>
      </c>
      <c r="F99" t="s">
        <v>29</v>
      </c>
    </row>
    <row r="100" spans="2:11" x14ac:dyDescent="0.25">
      <c r="B100">
        <v>100</v>
      </c>
      <c r="F100" t="s">
        <v>29</v>
      </c>
    </row>
    <row r="101" spans="2:11" x14ac:dyDescent="0.25">
      <c r="B101">
        <v>100</v>
      </c>
      <c r="F101" t="s">
        <v>29</v>
      </c>
    </row>
    <row r="102" spans="2:11" x14ac:dyDescent="0.25">
      <c r="H102">
        <f>B102</f>
        <v>0</v>
      </c>
      <c r="I102">
        <f>COUNT(B102:B121)</f>
        <v>0</v>
      </c>
      <c r="J102">
        <f t="array" ref="J102">SUM(IF(ISNUMBER( SEARCH("model",F102:F121)), 0, 1))</f>
        <v>20</v>
      </c>
      <c r="K102">
        <f>MEDIAN(IF(F102:F121="FiniteModel", G102:G121))</f>
        <v>0</v>
      </c>
    </row>
  </sheetData>
  <conditionalFormatting sqref="F1:F1048576">
    <cfRule type="expression" dxfId="1" priority="1">
      <formula>F1&lt;&gt;"FiniteModel"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5533-BCDC-4ED7-BB9C-1B837BDF30C5}">
  <dimension ref="A1:P242"/>
  <sheetViews>
    <sheetView topLeftCell="B1" zoomScale="70" zoomScaleNormal="70" workbookViewId="0">
      <selection activeCell="L12" sqref="L12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9.85546875" bestFit="1" customWidth="1"/>
    <col min="4" max="4" width="10.28515625" bestFit="1" customWidth="1"/>
    <col min="5" max="5" width="8" bestFit="1" customWidth="1"/>
    <col min="6" max="6" width="11.85546875" bestFit="1" customWidth="1"/>
    <col min="7" max="7" width="11.140625" bestFit="1" customWidth="1"/>
    <col min="8" max="8" width="5.42578125" bestFit="1" customWidth="1"/>
    <col min="9" max="9" width="7.7109375" bestFit="1" customWidth="1"/>
    <col min="10" max="10" width="8.140625" bestFit="1" customWidth="1"/>
    <col min="11" max="11" width="7.7109375" bestFit="1" customWidth="1"/>
    <col min="12" max="12" width="5.42578125" bestFit="1" customWidth="1"/>
    <col min="13" max="13" width="7.7109375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t="s">
        <v>31</v>
      </c>
      <c r="B2">
        <v>20</v>
      </c>
      <c r="C2">
        <v>2.64</v>
      </c>
      <c r="D2" t="s">
        <v>28</v>
      </c>
      <c r="E2" t="s">
        <v>28</v>
      </c>
      <c r="F2" t="s">
        <v>9</v>
      </c>
      <c r="G2">
        <v>3.18</v>
      </c>
      <c r="H2">
        <f>B2</f>
        <v>20</v>
      </c>
      <c r="I2">
        <f>COUNT(B2:B21)</f>
        <v>20</v>
      </c>
      <c r="J2">
        <f t="array" ref="J2">SUM(IF(ISNUMBER( SEARCH("model",F2:F21)), 0, 1))</f>
        <v>0</v>
      </c>
      <c r="K2">
        <f>MEDIAN(IF(F2:F21="FiniteModel", G2:G21))</f>
        <v>2.0215000000000001</v>
      </c>
      <c r="L2">
        <f t="shared" ref="L2:O2" si="0">H2</f>
        <v>20</v>
      </c>
      <c r="M2">
        <f t="shared" si="0"/>
        <v>20</v>
      </c>
      <c r="N2">
        <f t="shared" si="0"/>
        <v>0</v>
      </c>
      <c r="O2">
        <f t="shared" si="0"/>
        <v>2.0215000000000001</v>
      </c>
      <c r="P2">
        <f t="shared" ref="P2:P14" si="1">N2/M2</f>
        <v>0</v>
      </c>
    </row>
    <row r="3" spans="1:16" x14ac:dyDescent="0.25">
      <c r="A3" t="s">
        <v>31</v>
      </c>
      <c r="B3">
        <v>20</v>
      </c>
      <c r="C3">
        <v>1.4810000000000001</v>
      </c>
      <c r="D3" t="s">
        <v>28</v>
      </c>
      <c r="E3" t="s">
        <v>28</v>
      </c>
      <c r="F3" t="s">
        <v>9</v>
      </c>
      <c r="G3">
        <v>2.2440000000000002</v>
      </c>
      <c r="L3">
        <f t="shared" ref="L3:O3" si="2">H22</f>
        <v>40</v>
      </c>
      <c r="M3">
        <f t="shared" si="2"/>
        <v>20</v>
      </c>
      <c r="N3">
        <f t="shared" si="2"/>
        <v>0</v>
      </c>
      <c r="O3">
        <f t="shared" si="2"/>
        <v>3.2494999999999998</v>
      </c>
      <c r="P3">
        <f t="shared" si="1"/>
        <v>0</v>
      </c>
    </row>
    <row r="4" spans="1:16" x14ac:dyDescent="0.25">
      <c r="A4" t="s">
        <v>31</v>
      </c>
      <c r="B4">
        <v>20</v>
      </c>
      <c r="C4">
        <v>1.292</v>
      </c>
      <c r="D4" t="s">
        <v>28</v>
      </c>
      <c r="E4" t="s">
        <v>28</v>
      </c>
      <c r="F4" t="s">
        <v>9</v>
      </c>
      <c r="G4">
        <v>1.9890000000000001</v>
      </c>
      <c r="L4">
        <f t="shared" ref="L4:O4" si="3">H42</f>
        <v>60</v>
      </c>
      <c r="M4">
        <f t="shared" si="3"/>
        <v>20</v>
      </c>
      <c r="N4">
        <f t="shared" si="3"/>
        <v>0</v>
      </c>
      <c r="O4">
        <f t="shared" si="3"/>
        <v>3.7410000000000001</v>
      </c>
      <c r="P4">
        <f t="shared" si="1"/>
        <v>0</v>
      </c>
    </row>
    <row r="5" spans="1:16" x14ac:dyDescent="0.25">
      <c r="A5" t="s">
        <v>31</v>
      </c>
      <c r="B5">
        <v>20</v>
      </c>
      <c r="C5">
        <v>1.234</v>
      </c>
      <c r="D5" t="s">
        <v>28</v>
      </c>
      <c r="E5" t="s">
        <v>28</v>
      </c>
      <c r="F5" t="s">
        <v>9</v>
      </c>
      <c r="G5">
        <v>1.871</v>
      </c>
      <c r="L5">
        <f t="shared" ref="L5:O5" si="4">H62</f>
        <v>80</v>
      </c>
      <c r="M5">
        <f t="shared" si="4"/>
        <v>20</v>
      </c>
      <c r="N5">
        <f t="shared" si="4"/>
        <v>1</v>
      </c>
      <c r="O5">
        <f t="shared" si="4"/>
        <v>5.5289999999999999</v>
      </c>
      <c r="P5">
        <f t="shared" si="1"/>
        <v>0.05</v>
      </c>
    </row>
    <row r="6" spans="1:16" x14ac:dyDescent="0.25">
      <c r="A6" t="s">
        <v>31</v>
      </c>
      <c r="B6">
        <v>20</v>
      </c>
      <c r="C6">
        <v>1.202</v>
      </c>
      <c r="D6" t="s">
        <v>28</v>
      </c>
      <c r="E6" t="s">
        <v>28</v>
      </c>
      <c r="F6" t="s">
        <v>9</v>
      </c>
      <c r="G6">
        <v>1.8919999999999999</v>
      </c>
      <c r="L6">
        <f t="shared" ref="L6:O6" si="5">H82</f>
        <v>100</v>
      </c>
      <c r="M6">
        <f t="shared" si="5"/>
        <v>20</v>
      </c>
      <c r="N6">
        <f t="shared" si="5"/>
        <v>0</v>
      </c>
      <c r="O6">
        <f t="shared" si="5"/>
        <v>5.8405000000000005</v>
      </c>
      <c r="P6">
        <f t="shared" si="1"/>
        <v>0</v>
      </c>
    </row>
    <row r="7" spans="1:16" x14ac:dyDescent="0.25">
      <c r="A7" t="s">
        <v>31</v>
      </c>
      <c r="B7">
        <v>20</v>
      </c>
      <c r="C7">
        <v>1.365</v>
      </c>
      <c r="D7" t="s">
        <v>28</v>
      </c>
      <c r="E7" t="s">
        <v>28</v>
      </c>
      <c r="F7" t="s">
        <v>9</v>
      </c>
      <c r="G7">
        <v>1.75</v>
      </c>
      <c r="L7">
        <f t="shared" ref="L7:O7" si="6">H102</f>
        <v>120</v>
      </c>
      <c r="M7">
        <f t="shared" si="6"/>
        <v>20</v>
      </c>
      <c r="N7">
        <f t="shared" si="6"/>
        <v>0</v>
      </c>
      <c r="O7">
        <f t="shared" si="6"/>
        <v>7.4815000000000005</v>
      </c>
      <c r="P7">
        <f t="shared" si="1"/>
        <v>0</v>
      </c>
    </row>
    <row r="8" spans="1:16" x14ac:dyDescent="0.25">
      <c r="A8" t="s">
        <v>31</v>
      </c>
      <c r="B8">
        <v>20</v>
      </c>
      <c r="C8">
        <v>1.462</v>
      </c>
      <c r="D8" t="s">
        <v>28</v>
      </c>
      <c r="E8" t="s">
        <v>28</v>
      </c>
      <c r="F8" t="s">
        <v>9</v>
      </c>
      <c r="G8">
        <v>3.2160000000000002</v>
      </c>
      <c r="L8">
        <f t="shared" ref="L8:O8" si="7">H122</f>
        <v>140</v>
      </c>
      <c r="M8">
        <f t="shared" si="7"/>
        <v>20</v>
      </c>
      <c r="N8">
        <f t="shared" si="7"/>
        <v>0</v>
      </c>
      <c r="O8">
        <f t="shared" si="7"/>
        <v>9.6864999999999988</v>
      </c>
      <c r="P8">
        <f t="shared" si="1"/>
        <v>0</v>
      </c>
    </row>
    <row r="9" spans="1:16" x14ac:dyDescent="0.25">
      <c r="A9" t="s">
        <v>31</v>
      </c>
      <c r="B9">
        <v>20</v>
      </c>
      <c r="C9">
        <v>1.954</v>
      </c>
      <c r="D9" t="s">
        <v>28</v>
      </c>
      <c r="E9" t="s">
        <v>28</v>
      </c>
      <c r="F9" t="s">
        <v>9</v>
      </c>
      <c r="G9">
        <v>2.1720000000000002</v>
      </c>
      <c r="L9">
        <f t="shared" ref="L9:O9" si="8">H142</f>
        <v>180</v>
      </c>
      <c r="M9">
        <f t="shared" si="8"/>
        <v>20</v>
      </c>
      <c r="N9">
        <f t="shared" si="8"/>
        <v>0</v>
      </c>
      <c r="O9">
        <f t="shared" si="8"/>
        <v>19.403500000000001</v>
      </c>
      <c r="P9">
        <f t="shared" si="1"/>
        <v>0</v>
      </c>
    </row>
    <row r="10" spans="1:16" x14ac:dyDescent="0.25">
      <c r="A10" t="s">
        <v>31</v>
      </c>
      <c r="B10">
        <v>20</v>
      </c>
      <c r="C10">
        <v>1.508</v>
      </c>
      <c r="D10" t="s">
        <v>28</v>
      </c>
      <c r="E10" t="s">
        <v>28</v>
      </c>
      <c r="F10" t="s">
        <v>9</v>
      </c>
      <c r="G10">
        <v>2.1389999999999998</v>
      </c>
      <c r="L10">
        <f t="shared" ref="L10:O10" si="9">H162</f>
        <v>260</v>
      </c>
      <c r="M10">
        <f t="shared" si="9"/>
        <v>20</v>
      </c>
      <c r="N10">
        <f t="shared" si="9"/>
        <v>0</v>
      </c>
      <c r="O10">
        <f t="shared" si="9"/>
        <v>40.929500000000004</v>
      </c>
      <c r="P10">
        <f t="shared" si="1"/>
        <v>0</v>
      </c>
    </row>
    <row r="11" spans="1:16" x14ac:dyDescent="0.25">
      <c r="A11" t="s">
        <v>31</v>
      </c>
      <c r="B11">
        <v>20</v>
      </c>
      <c r="C11">
        <v>1.4359999999999999</v>
      </c>
      <c r="D11" t="s">
        <v>28</v>
      </c>
      <c r="E11" t="s">
        <v>28</v>
      </c>
      <c r="F11" t="s">
        <v>9</v>
      </c>
      <c r="G11">
        <v>2.0489999999999999</v>
      </c>
      <c r="L11">
        <f t="shared" ref="L11:O11" si="10">H182</f>
        <v>420</v>
      </c>
      <c r="M11">
        <f t="shared" si="10"/>
        <v>20</v>
      </c>
      <c r="N11">
        <f t="shared" si="10"/>
        <v>0</v>
      </c>
      <c r="O11">
        <f t="shared" si="10"/>
        <v>111.172</v>
      </c>
      <c r="P11">
        <f t="shared" si="1"/>
        <v>0</v>
      </c>
    </row>
    <row r="12" spans="1:16" x14ac:dyDescent="0.25">
      <c r="A12" t="s">
        <v>31</v>
      </c>
      <c r="B12">
        <v>20</v>
      </c>
      <c r="C12">
        <v>1.377</v>
      </c>
      <c r="D12" t="s">
        <v>28</v>
      </c>
      <c r="E12" t="s">
        <v>28</v>
      </c>
      <c r="F12" t="s">
        <v>9</v>
      </c>
      <c r="G12">
        <v>2.077</v>
      </c>
      <c r="L12">
        <f t="shared" ref="L12:O12" si="11">H202</f>
        <v>740</v>
      </c>
      <c r="M12">
        <f t="shared" si="11"/>
        <v>20</v>
      </c>
      <c r="N12">
        <f t="shared" si="11"/>
        <v>19</v>
      </c>
      <c r="O12">
        <f t="shared" si="11"/>
        <v>291.47800000000001</v>
      </c>
      <c r="P12">
        <f t="shared" si="1"/>
        <v>0.95</v>
      </c>
    </row>
    <row r="13" spans="1:16" x14ac:dyDescent="0.25">
      <c r="A13" t="s">
        <v>31</v>
      </c>
      <c r="B13">
        <v>20</v>
      </c>
      <c r="C13">
        <v>1.3520000000000001</v>
      </c>
      <c r="D13" t="s">
        <v>28</v>
      </c>
      <c r="E13" t="s">
        <v>28</v>
      </c>
      <c r="F13" t="s">
        <v>9</v>
      </c>
      <c r="G13">
        <v>1.9390000000000001</v>
      </c>
      <c r="L13">
        <f t="shared" ref="L13:O13" si="12">H222</f>
        <v>1380</v>
      </c>
      <c r="M13">
        <f t="shared" si="12"/>
        <v>20</v>
      </c>
      <c r="N13">
        <f t="shared" si="12"/>
        <v>20</v>
      </c>
      <c r="O13">
        <f t="shared" si="12"/>
        <v>0</v>
      </c>
      <c r="P13">
        <f t="shared" si="1"/>
        <v>1</v>
      </c>
    </row>
    <row r="14" spans="1:16" x14ac:dyDescent="0.25">
      <c r="A14" t="s">
        <v>31</v>
      </c>
      <c r="B14">
        <v>20</v>
      </c>
      <c r="C14">
        <v>1.21</v>
      </c>
      <c r="D14" t="s">
        <v>28</v>
      </c>
      <c r="E14" t="s">
        <v>28</v>
      </c>
      <c r="F14" t="s">
        <v>9</v>
      </c>
      <c r="G14">
        <v>2.2989999999999999</v>
      </c>
      <c r="L14">
        <f t="shared" ref="L14:O14" si="13">H242</f>
        <v>0</v>
      </c>
      <c r="M14">
        <f t="shared" si="13"/>
        <v>0</v>
      </c>
      <c r="N14">
        <f t="shared" si="13"/>
        <v>20</v>
      </c>
      <c r="O14">
        <f t="shared" si="13"/>
        <v>0</v>
      </c>
      <c r="P14" t="e">
        <f t="shared" si="1"/>
        <v>#DIV/0!</v>
      </c>
    </row>
    <row r="15" spans="1:16" x14ac:dyDescent="0.25">
      <c r="A15" t="s">
        <v>31</v>
      </c>
      <c r="B15">
        <v>20</v>
      </c>
      <c r="C15">
        <v>1.113</v>
      </c>
      <c r="D15" t="s">
        <v>28</v>
      </c>
      <c r="E15" t="s">
        <v>28</v>
      </c>
      <c r="F15" t="s">
        <v>9</v>
      </c>
      <c r="G15">
        <v>1.8819999999999999</v>
      </c>
    </row>
    <row r="16" spans="1:16" x14ac:dyDescent="0.25">
      <c r="A16" t="s">
        <v>31</v>
      </c>
      <c r="B16">
        <v>20</v>
      </c>
      <c r="C16">
        <v>1.4330000000000001</v>
      </c>
      <c r="D16" t="s">
        <v>28</v>
      </c>
      <c r="E16" t="s">
        <v>28</v>
      </c>
      <c r="F16" t="s">
        <v>9</v>
      </c>
      <c r="G16">
        <v>1.845</v>
      </c>
    </row>
    <row r="17" spans="1:11" x14ac:dyDescent="0.25">
      <c r="A17" t="s">
        <v>31</v>
      </c>
      <c r="B17">
        <v>20</v>
      </c>
      <c r="C17">
        <v>1.36</v>
      </c>
      <c r="D17" t="s">
        <v>28</v>
      </c>
      <c r="E17" t="s">
        <v>28</v>
      </c>
      <c r="F17" t="s">
        <v>9</v>
      </c>
      <c r="G17">
        <v>5.992</v>
      </c>
    </row>
    <row r="18" spans="1:11" x14ac:dyDescent="0.25">
      <c r="A18" t="s">
        <v>31</v>
      </c>
      <c r="B18">
        <v>20</v>
      </c>
      <c r="C18">
        <v>1.3939999999999999</v>
      </c>
      <c r="D18" t="s">
        <v>28</v>
      </c>
      <c r="E18" t="s">
        <v>28</v>
      </c>
      <c r="F18" t="s">
        <v>9</v>
      </c>
      <c r="G18">
        <v>1.8859999999999999</v>
      </c>
    </row>
    <row r="19" spans="1:11" x14ac:dyDescent="0.25">
      <c r="A19" t="s">
        <v>31</v>
      </c>
      <c r="B19">
        <v>20</v>
      </c>
      <c r="C19">
        <v>1.3080000000000001</v>
      </c>
      <c r="D19" t="s">
        <v>28</v>
      </c>
      <c r="E19" t="s">
        <v>28</v>
      </c>
      <c r="F19" t="s">
        <v>9</v>
      </c>
      <c r="G19">
        <v>1.994</v>
      </c>
    </row>
    <row r="20" spans="1:11" x14ac:dyDescent="0.25">
      <c r="A20" t="s">
        <v>31</v>
      </c>
      <c r="B20">
        <v>20</v>
      </c>
      <c r="C20">
        <v>1.131</v>
      </c>
      <c r="D20" t="s">
        <v>28</v>
      </c>
      <c r="E20" t="s">
        <v>28</v>
      </c>
      <c r="F20" t="s">
        <v>9</v>
      </c>
      <c r="G20">
        <v>1.754</v>
      </c>
    </row>
    <row r="21" spans="1:11" x14ac:dyDescent="0.25">
      <c r="A21" t="s">
        <v>31</v>
      </c>
      <c r="B21">
        <v>20</v>
      </c>
      <c r="C21">
        <v>1.1180000000000001</v>
      </c>
      <c r="D21" t="s">
        <v>28</v>
      </c>
      <c r="E21" t="s">
        <v>28</v>
      </c>
      <c r="F21" t="s">
        <v>9</v>
      </c>
      <c r="G21">
        <v>2.2050000000000001</v>
      </c>
    </row>
    <row r="22" spans="1:11" x14ac:dyDescent="0.25">
      <c r="A22" t="s">
        <v>31</v>
      </c>
      <c r="B22">
        <v>40</v>
      </c>
      <c r="C22">
        <v>1.224</v>
      </c>
      <c r="D22" t="s">
        <v>28</v>
      </c>
      <c r="E22" t="s">
        <v>28</v>
      </c>
      <c r="F22" t="s">
        <v>9</v>
      </c>
      <c r="G22">
        <v>2.12</v>
      </c>
      <c r="H22">
        <f>B22</f>
        <v>40</v>
      </c>
      <c r="I22">
        <f>COUNT(B22:B41)</f>
        <v>20</v>
      </c>
      <c r="J22">
        <f t="array" ref="J22">SUM(IF(ISNUMBER( SEARCH("model",F22:F41)), 0, 1))</f>
        <v>0</v>
      </c>
      <c r="K22">
        <f>MEDIAN(IF(F22:F41="FiniteModel", G22:G41))</f>
        <v>3.2494999999999998</v>
      </c>
    </row>
    <row r="23" spans="1:11" x14ac:dyDescent="0.25">
      <c r="A23" t="s">
        <v>31</v>
      </c>
      <c r="B23">
        <v>40</v>
      </c>
      <c r="C23">
        <v>1.21</v>
      </c>
      <c r="D23" t="s">
        <v>28</v>
      </c>
      <c r="E23" t="s">
        <v>28</v>
      </c>
      <c r="F23" t="s">
        <v>9</v>
      </c>
      <c r="G23">
        <v>2.2650000000000001</v>
      </c>
    </row>
    <row r="24" spans="1:11" x14ac:dyDescent="0.25">
      <c r="A24" t="s">
        <v>31</v>
      </c>
      <c r="B24">
        <v>40</v>
      </c>
      <c r="C24">
        <v>1.1910000000000001</v>
      </c>
      <c r="D24" t="s">
        <v>28</v>
      </c>
      <c r="E24" t="s">
        <v>28</v>
      </c>
      <c r="F24" t="s">
        <v>9</v>
      </c>
      <c r="G24">
        <v>2.633</v>
      </c>
    </row>
    <row r="25" spans="1:11" x14ac:dyDescent="0.25">
      <c r="A25" t="s">
        <v>31</v>
      </c>
      <c r="B25">
        <v>40</v>
      </c>
      <c r="C25">
        <v>1.1200000000000001</v>
      </c>
      <c r="D25" t="s">
        <v>28</v>
      </c>
      <c r="E25" t="s">
        <v>28</v>
      </c>
      <c r="F25" t="s">
        <v>9</v>
      </c>
      <c r="G25">
        <v>2.6850000000000001</v>
      </c>
    </row>
    <row r="26" spans="1:11" x14ac:dyDescent="0.25">
      <c r="A26" t="s">
        <v>31</v>
      </c>
      <c r="B26">
        <v>40</v>
      </c>
      <c r="C26">
        <v>1.2010000000000001</v>
      </c>
      <c r="D26" t="s">
        <v>28</v>
      </c>
      <c r="E26" t="s">
        <v>28</v>
      </c>
      <c r="F26" t="s">
        <v>9</v>
      </c>
      <c r="G26">
        <v>2.3580000000000001</v>
      </c>
    </row>
    <row r="27" spans="1:11" x14ac:dyDescent="0.25">
      <c r="A27" t="s">
        <v>31</v>
      </c>
      <c r="B27">
        <v>40</v>
      </c>
      <c r="C27">
        <v>1.216</v>
      </c>
      <c r="D27" t="s">
        <v>28</v>
      </c>
      <c r="E27" t="s">
        <v>28</v>
      </c>
      <c r="F27" t="s">
        <v>9</v>
      </c>
      <c r="G27">
        <v>2.6379999999999999</v>
      </c>
    </row>
    <row r="28" spans="1:11" x14ac:dyDescent="0.25">
      <c r="A28" t="s">
        <v>31</v>
      </c>
      <c r="B28">
        <v>40</v>
      </c>
      <c r="C28">
        <v>1.97</v>
      </c>
      <c r="D28" t="s">
        <v>28</v>
      </c>
      <c r="E28" t="s">
        <v>28</v>
      </c>
      <c r="F28" t="s">
        <v>9</v>
      </c>
      <c r="G28">
        <v>2.9369999999999998</v>
      </c>
    </row>
    <row r="29" spans="1:11" x14ac:dyDescent="0.25">
      <c r="A29" t="s">
        <v>31</v>
      </c>
      <c r="B29">
        <v>40</v>
      </c>
      <c r="C29">
        <v>2.149</v>
      </c>
      <c r="D29" t="s">
        <v>28</v>
      </c>
      <c r="E29" t="s">
        <v>28</v>
      </c>
      <c r="F29" t="s">
        <v>9</v>
      </c>
      <c r="G29">
        <v>3.3650000000000002</v>
      </c>
    </row>
    <row r="30" spans="1:11" x14ac:dyDescent="0.25">
      <c r="A30" t="s">
        <v>31</v>
      </c>
      <c r="B30">
        <v>40</v>
      </c>
      <c r="C30">
        <v>1.637</v>
      </c>
      <c r="D30" t="s">
        <v>28</v>
      </c>
      <c r="E30" t="s">
        <v>28</v>
      </c>
      <c r="F30" t="s">
        <v>9</v>
      </c>
      <c r="G30">
        <v>3.8719999999999999</v>
      </c>
    </row>
    <row r="31" spans="1:11" x14ac:dyDescent="0.25">
      <c r="A31" t="s">
        <v>31</v>
      </c>
      <c r="B31">
        <v>40</v>
      </c>
      <c r="C31">
        <v>1.7</v>
      </c>
      <c r="D31" t="s">
        <v>28</v>
      </c>
      <c r="E31" t="s">
        <v>28</v>
      </c>
      <c r="F31" t="s">
        <v>9</v>
      </c>
      <c r="G31">
        <v>3.5310000000000001</v>
      </c>
    </row>
    <row r="32" spans="1:11" x14ac:dyDescent="0.25">
      <c r="A32" t="s">
        <v>31</v>
      </c>
      <c r="B32">
        <v>40</v>
      </c>
      <c r="C32">
        <v>1.6890000000000001</v>
      </c>
      <c r="D32" t="s">
        <v>28</v>
      </c>
      <c r="E32" t="s">
        <v>28</v>
      </c>
      <c r="F32" t="s">
        <v>9</v>
      </c>
      <c r="G32">
        <v>3.2759999999999998</v>
      </c>
    </row>
    <row r="33" spans="1:11" x14ac:dyDescent="0.25">
      <c r="A33" t="s">
        <v>31</v>
      </c>
      <c r="B33">
        <v>40</v>
      </c>
      <c r="C33">
        <v>1.7350000000000001</v>
      </c>
      <c r="D33" t="s">
        <v>28</v>
      </c>
      <c r="E33" t="s">
        <v>28</v>
      </c>
      <c r="F33" t="s">
        <v>9</v>
      </c>
      <c r="G33">
        <v>3.411</v>
      </c>
    </row>
    <row r="34" spans="1:11" x14ac:dyDescent="0.25">
      <c r="A34" t="s">
        <v>31</v>
      </c>
      <c r="B34">
        <v>40</v>
      </c>
      <c r="C34">
        <v>1.65</v>
      </c>
      <c r="D34" t="s">
        <v>28</v>
      </c>
      <c r="E34" t="s">
        <v>28</v>
      </c>
      <c r="F34" t="s">
        <v>9</v>
      </c>
      <c r="G34">
        <v>3.2229999999999999</v>
      </c>
    </row>
    <row r="35" spans="1:11" x14ac:dyDescent="0.25">
      <c r="A35" t="s">
        <v>31</v>
      </c>
      <c r="B35">
        <v>40</v>
      </c>
      <c r="C35">
        <v>1.768</v>
      </c>
      <c r="D35" t="s">
        <v>28</v>
      </c>
      <c r="E35" t="s">
        <v>28</v>
      </c>
      <c r="F35" t="s">
        <v>9</v>
      </c>
      <c r="G35">
        <v>4.1559999999999997</v>
      </c>
    </row>
    <row r="36" spans="1:11" x14ac:dyDescent="0.25">
      <c r="A36" t="s">
        <v>31</v>
      </c>
      <c r="B36">
        <v>40</v>
      </c>
      <c r="C36">
        <v>1.5309999999999999</v>
      </c>
      <c r="D36" t="s">
        <v>28</v>
      </c>
      <c r="E36" t="s">
        <v>28</v>
      </c>
      <c r="F36" t="s">
        <v>9</v>
      </c>
      <c r="G36">
        <v>3.7120000000000002</v>
      </c>
    </row>
    <row r="37" spans="1:11" x14ac:dyDescent="0.25">
      <c r="A37" t="s">
        <v>31</v>
      </c>
      <c r="B37">
        <v>40</v>
      </c>
      <c r="C37">
        <v>1.9019999999999999</v>
      </c>
      <c r="D37" t="s">
        <v>28</v>
      </c>
      <c r="E37" t="s">
        <v>28</v>
      </c>
      <c r="F37" t="s">
        <v>9</v>
      </c>
      <c r="G37">
        <v>3.786</v>
      </c>
    </row>
    <row r="38" spans="1:11" x14ac:dyDescent="0.25">
      <c r="A38" t="s">
        <v>31</v>
      </c>
      <c r="B38">
        <v>40</v>
      </c>
      <c r="C38">
        <v>1.89</v>
      </c>
      <c r="D38" t="s">
        <v>28</v>
      </c>
      <c r="E38" t="s">
        <v>28</v>
      </c>
      <c r="F38" t="s">
        <v>9</v>
      </c>
      <c r="G38">
        <v>63.853000000000002</v>
      </c>
    </row>
    <row r="39" spans="1:11" x14ac:dyDescent="0.25">
      <c r="A39" t="s">
        <v>31</v>
      </c>
      <c r="B39">
        <v>40</v>
      </c>
      <c r="C39">
        <v>1.6</v>
      </c>
      <c r="D39" t="s">
        <v>28</v>
      </c>
      <c r="E39" t="s">
        <v>28</v>
      </c>
      <c r="F39" t="s">
        <v>9</v>
      </c>
      <c r="G39">
        <v>2.907</v>
      </c>
    </row>
    <row r="40" spans="1:11" x14ac:dyDescent="0.25">
      <c r="A40" t="s">
        <v>31</v>
      </c>
      <c r="B40">
        <v>40</v>
      </c>
      <c r="C40">
        <v>1.889</v>
      </c>
      <c r="D40" t="s">
        <v>28</v>
      </c>
      <c r="E40" t="s">
        <v>28</v>
      </c>
      <c r="F40" t="s">
        <v>9</v>
      </c>
      <c r="G40">
        <v>3.0030000000000001</v>
      </c>
    </row>
    <row r="41" spans="1:11" x14ac:dyDescent="0.25">
      <c r="A41" t="s">
        <v>31</v>
      </c>
      <c r="B41">
        <v>40</v>
      </c>
      <c r="C41">
        <v>1.2490000000000001</v>
      </c>
      <c r="D41" t="s">
        <v>28</v>
      </c>
      <c r="E41" t="s">
        <v>28</v>
      </c>
      <c r="F41" t="s">
        <v>9</v>
      </c>
      <c r="G41">
        <v>11.88</v>
      </c>
    </row>
    <row r="42" spans="1:11" x14ac:dyDescent="0.25">
      <c r="A42" t="s">
        <v>32</v>
      </c>
      <c r="B42">
        <v>60</v>
      </c>
      <c r="C42">
        <v>1.244</v>
      </c>
      <c r="D42" t="s">
        <v>28</v>
      </c>
      <c r="E42" t="s">
        <v>28</v>
      </c>
      <c r="F42" t="s">
        <v>9</v>
      </c>
      <c r="G42">
        <v>3.9529999999999998</v>
      </c>
      <c r="H42">
        <f>B42</f>
        <v>60</v>
      </c>
      <c r="I42">
        <f>COUNT(B42:B61)</f>
        <v>20</v>
      </c>
      <c r="J42">
        <f t="array" ref="J42">SUM(IF(ISNUMBER( SEARCH("model",F42:F61)), 0, 1))</f>
        <v>0</v>
      </c>
      <c r="K42">
        <f>MEDIAN(IF(F42:F61="FiniteModel", G42:G61))</f>
        <v>3.7410000000000001</v>
      </c>
    </row>
    <row r="43" spans="1:11" x14ac:dyDescent="0.25">
      <c r="A43" t="s">
        <v>31</v>
      </c>
      <c r="B43">
        <v>60</v>
      </c>
      <c r="C43">
        <v>1.399</v>
      </c>
      <c r="D43" t="s">
        <v>28</v>
      </c>
      <c r="E43" t="s">
        <v>28</v>
      </c>
      <c r="F43" t="s">
        <v>9</v>
      </c>
      <c r="G43">
        <v>3.77</v>
      </c>
    </row>
    <row r="44" spans="1:11" x14ac:dyDescent="0.25">
      <c r="A44" t="s">
        <v>31</v>
      </c>
      <c r="B44">
        <v>60</v>
      </c>
      <c r="C44">
        <v>1.35</v>
      </c>
      <c r="D44" t="s">
        <v>28</v>
      </c>
      <c r="E44" t="s">
        <v>28</v>
      </c>
      <c r="F44" t="s">
        <v>9</v>
      </c>
      <c r="G44">
        <v>3.4340000000000002</v>
      </c>
    </row>
    <row r="45" spans="1:11" x14ac:dyDescent="0.25">
      <c r="A45" t="s">
        <v>31</v>
      </c>
      <c r="B45">
        <v>60</v>
      </c>
      <c r="C45">
        <v>1.3169999999999999</v>
      </c>
      <c r="D45" t="s">
        <v>28</v>
      </c>
      <c r="E45" t="s">
        <v>28</v>
      </c>
      <c r="F45" t="s">
        <v>9</v>
      </c>
      <c r="G45">
        <v>3.5680000000000001</v>
      </c>
    </row>
    <row r="46" spans="1:11" x14ac:dyDescent="0.25">
      <c r="A46" t="s">
        <v>31</v>
      </c>
      <c r="B46">
        <v>60</v>
      </c>
      <c r="C46">
        <v>1.369</v>
      </c>
      <c r="D46" t="s">
        <v>28</v>
      </c>
      <c r="E46" t="s">
        <v>28</v>
      </c>
      <c r="F46" t="s">
        <v>9</v>
      </c>
      <c r="G46">
        <v>3.8969999999999998</v>
      </c>
    </row>
    <row r="47" spans="1:11" x14ac:dyDescent="0.25">
      <c r="A47" t="s">
        <v>31</v>
      </c>
      <c r="B47">
        <v>60</v>
      </c>
      <c r="C47">
        <v>1.3360000000000001</v>
      </c>
      <c r="D47" t="s">
        <v>28</v>
      </c>
      <c r="E47" t="s">
        <v>28</v>
      </c>
      <c r="F47" t="s">
        <v>9</v>
      </c>
      <c r="G47">
        <v>3.85</v>
      </c>
    </row>
    <row r="48" spans="1:11" x14ac:dyDescent="0.25">
      <c r="A48" t="s">
        <v>31</v>
      </c>
      <c r="B48">
        <v>60</v>
      </c>
      <c r="C48">
        <v>1.29</v>
      </c>
      <c r="D48" t="s">
        <v>28</v>
      </c>
      <c r="E48" t="s">
        <v>28</v>
      </c>
      <c r="F48" t="s">
        <v>9</v>
      </c>
      <c r="G48">
        <v>4.1029999999999998</v>
      </c>
    </row>
    <row r="49" spans="1:11" x14ac:dyDescent="0.25">
      <c r="A49" t="s">
        <v>31</v>
      </c>
      <c r="B49">
        <v>60</v>
      </c>
      <c r="C49">
        <v>1.3839999999999999</v>
      </c>
      <c r="D49" t="s">
        <v>28</v>
      </c>
      <c r="E49" t="s">
        <v>28</v>
      </c>
      <c r="F49" t="s">
        <v>9</v>
      </c>
      <c r="G49">
        <v>3.7120000000000002</v>
      </c>
    </row>
    <row r="50" spans="1:11" x14ac:dyDescent="0.25">
      <c r="A50" t="s">
        <v>31</v>
      </c>
      <c r="B50">
        <v>60</v>
      </c>
      <c r="C50">
        <v>1.409</v>
      </c>
      <c r="D50" t="s">
        <v>28</v>
      </c>
      <c r="E50" t="s">
        <v>28</v>
      </c>
      <c r="F50" t="s">
        <v>9</v>
      </c>
      <c r="G50">
        <v>3.1070000000000002</v>
      </c>
    </row>
    <row r="51" spans="1:11" x14ac:dyDescent="0.25">
      <c r="A51" t="s">
        <v>31</v>
      </c>
      <c r="B51">
        <v>60</v>
      </c>
      <c r="C51">
        <v>1.373</v>
      </c>
      <c r="D51" t="s">
        <v>28</v>
      </c>
      <c r="E51" t="s">
        <v>28</v>
      </c>
      <c r="F51" t="s">
        <v>9</v>
      </c>
      <c r="G51">
        <v>3.9089999999999998</v>
      </c>
    </row>
    <row r="52" spans="1:11" x14ac:dyDescent="0.25">
      <c r="A52" t="s">
        <v>31</v>
      </c>
      <c r="B52">
        <v>60</v>
      </c>
      <c r="C52">
        <v>1.2090000000000001</v>
      </c>
      <c r="D52" t="s">
        <v>28</v>
      </c>
      <c r="E52" t="s">
        <v>28</v>
      </c>
      <c r="F52" t="s">
        <v>9</v>
      </c>
      <c r="G52">
        <v>3.4620000000000002</v>
      </c>
    </row>
    <row r="53" spans="1:11" x14ac:dyDescent="0.25">
      <c r="A53" t="s">
        <v>31</v>
      </c>
      <c r="B53">
        <v>60</v>
      </c>
      <c r="C53">
        <v>1.2989999999999999</v>
      </c>
      <c r="D53" t="s">
        <v>28</v>
      </c>
      <c r="E53" t="s">
        <v>28</v>
      </c>
      <c r="F53" t="s">
        <v>9</v>
      </c>
      <c r="G53">
        <v>3.3650000000000002</v>
      </c>
    </row>
    <row r="54" spans="1:11" x14ac:dyDescent="0.25">
      <c r="A54" t="s">
        <v>31</v>
      </c>
      <c r="B54">
        <v>60</v>
      </c>
      <c r="C54">
        <v>1.371</v>
      </c>
      <c r="D54" t="s">
        <v>28</v>
      </c>
      <c r="E54" t="s">
        <v>28</v>
      </c>
      <c r="F54" t="s">
        <v>9</v>
      </c>
      <c r="G54">
        <v>3.2370000000000001</v>
      </c>
    </row>
    <row r="55" spans="1:11" x14ac:dyDescent="0.25">
      <c r="A55" t="s">
        <v>31</v>
      </c>
      <c r="B55">
        <v>60</v>
      </c>
      <c r="C55">
        <v>1.351</v>
      </c>
      <c r="D55" t="s">
        <v>28</v>
      </c>
      <c r="E55" t="s">
        <v>28</v>
      </c>
      <c r="F55" t="s">
        <v>9</v>
      </c>
      <c r="G55">
        <v>3.3180000000000001</v>
      </c>
    </row>
    <row r="56" spans="1:11" x14ac:dyDescent="0.25">
      <c r="A56" t="s">
        <v>31</v>
      </c>
      <c r="B56">
        <v>60</v>
      </c>
      <c r="C56">
        <v>2.0139999999999998</v>
      </c>
      <c r="D56" t="s">
        <v>28</v>
      </c>
      <c r="E56" t="s">
        <v>28</v>
      </c>
      <c r="F56" t="s">
        <v>9</v>
      </c>
      <c r="G56">
        <v>3.3180000000000001</v>
      </c>
    </row>
    <row r="57" spans="1:11" x14ac:dyDescent="0.25">
      <c r="A57" t="s">
        <v>31</v>
      </c>
      <c r="B57">
        <v>60</v>
      </c>
      <c r="C57">
        <v>1.5189999999999999</v>
      </c>
      <c r="D57" t="s">
        <v>28</v>
      </c>
      <c r="E57" t="s">
        <v>28</v>
      </c>
      <c r="F57" t="s">
        <v>9</v>
      </c>
      <c r="G57">
        <v>3.6850000000000001</v>
      </c>
    </row>
    <row r="58" spans="1:11" x14ac:dyDescent="0.25">
      <c r="A58" t="s">
        <v>31</v>
      </c>
      <c r="B58">
        <v>60</v>
      </c>
      <c r="C58">
        <v>1.3460000000000001</v>
      </c>
      <c r="D58" t="s">
        <v>28</v>
      </c>
      <c r="E58" t="s">
        <v>28</v>
      </c>
      <c r="F58" t="s">
        <v>9</v>
      </c>
      <c r="G58">
        <v>4.7560000000000002</v>
      </c>
    </row>
    <row r="59" spans="1:11" x14ac:dyDescent="0.25">
      <c r="A59" t="s">
        <v>31</v>
      </c>
      <c r="B59">
        <v>60</v>
      </c>
      <c r="C59">
        <v>1.2749999999999999</v>
      </c>
      <c r="D59" t="s">
        <v>28</v>
      </c>
      <c r="E59" t="s">
        <v>28</v>
      </c>
      <c r="F59" t="s">
        <v>9</v>
      </c>
      <c r="G59">
        <v>5.4690000000000003</v>
      </c>
    </row>
    <row r="60" spans="1:11" x14ac:dyDescent="0.25">
      <c r="A60" t="s">
        <v>31</v>
      </c>
      <c r="B60">
        <v>60</v>
      </c>
      <c r="C60">
        <v>1.079</v>
      </c>
      <c r="D60" t="s">
        <v>28</v>
      </c>
      <c r="E60" t="s">
        <v>28</v>
      </c>
      <c r="F60" t="s">
        <v>9</v>
      </c>
      <c r="G60">
        <v>4.3170000000000002</v>
      </c>
    </row>
    <row r="61" spans="1:11" x14ac:dyDescent="0.25">
      <c r="A61" t="s">
        <v>31</v>
      </c>
      <c r="B61">
        <v>60</v>
      </c>
      <c r="C61">
        <v>2.544</v>
      </c>
      <c r="D61" t="s">
        <v>28</v>
      </c>
      <c r="E61" t="s">
        <v>28</v>
      </c>
      <c r="F61" t="s">
        <v>9</v>
      </c>
      <c r="G61">
        <v>6.57</v>
      </c>
    </row>
    <row r="62" spans="1:11" x14ac:dyDescent="0.25">
      <c r="A62" t="s">
        <v>31</v>
      </c>
      <c r="B62">
        <v>80</v>
      </c>
      <c r="C62">
        <v>1.3520000000000001</v>
      </c>
      <c r="D62" t="s">
        <v>28</v>
      </c>
      <c r="E62" t="s">
        <v>28</v>
      </c>
      <c r="F62" t="s">
        <v>9</v>
      </c>
      <c r="G62">
        <v>5.0650000000000004</v>
      </c>
      <c r="H62">
        <f>B62</f>
        <v>80</v>
      </c>
      <c r="I62">
        <f>COUNT(B62:B81)</f>
        <v>20</v>
      </c>
      <c r="J62">
        <f t="array" ref="J62">SUM(IF(ISNUMBER( SEARCH("model",F62:F81)), 0, 1))</f>
        <v>1</v>
      </c>
      <c r="K62">
        <f>MEDIAN(IF(F62:F81="FiniteModel", G62:G81))</f>
        <v>5.5289999999999999</v>
      </c>
    </row>
    <row r="63" spans="1:11" x14ac:dyDescent="0.25">
      <c r="A63" t="s">
        <v>31</v>
      </c>
      <c r="B63">
        <v>80</v>
      </c>
      <c r="C63">
        <v>1.2929999999999999</v>
      </c>
      <c r="D63" t="s">
        <v>28</v>
      </c>
      <c r="E63" t="s">
        <v>28</v>
      </c>
      <c r="F63" t="s">
        <v>9</v>
      </c>
      <c r="G63">
        <v>6.08</v>
      </c>
    </row>
    <row r="64" spans="1:11" x14ac:dyDescent="0.25">
      <c r="A64" t="s">
        <v>31</v>
      </c>
      <c r="B64">
        <v>80</v>
      </c>
      <c r="C64">
        <v>1.3009999999999999</v>
      </c>
      <c r="D64" t="s">
        <v>28</v>
      </c>
      <c r="E64" t="s">
        <v>28</v>
      </c>
      <c r="F64" t="s">
        <v>9</v>
      </c>
      <c r="G64">
        <v>6.06</v>
      </c>
    </row>
    <row r="65" spans="1:7" x14ac:dyDescent="0.25">
      <c r="A65" t="s">
        <v>31</v>
      </c>
      <c r="B65">
        <v>80</v>
      </c>
      <c r="C65">
        <v>1.258</v>
      </c>
      <c r="D65" t="s">
        <v>28</v>
      </c>
      <c r="E65" t="s">
        <v>28</v>
      </c>
      <c r="F65" t="s">
        <v>9</v>
      </c>
      <c r="G65">
        <v>5.7359999999999998</v>
      </c>
    </row>
    <row r="66" spans="1:7" x14ac:dyDescent="0.25">
      <c r="A66" t="s">
        <v>31</v>
      </c>
      <c r="B66">
        <v>80</v>
      </c>
      <c r="C66">
        <v>1.337</v>
      </c>
      <c r="D66" t="s">
        <v>28</v>
      </c>
      <c r="E66" t="s">
        <v>28</v>
      </c>
      <c r="F66" t="s">
        <v>9</v>
      </c>
      <c r="G66">
        <v>5.9580000000000002</v>
      </c>
    </row>
    <row r="67" spans="1:7" x14ac:dyDescent="0.25">
      <c r="A67" t="s">
        <v>31</v>
      </c>
      <c r="B67">
        <v>80</v>
      </c>
      <c r="C67">
        <v>1.2589999999999999</v>
      </c>
      <c r="D67" t="s">
        <v>28</v>
      </c>
      <c r="E67" t="s">
        <v>28</v>
      </c>
      <c r="F67" t="s">
        <v>9</v>
      </c>
      <c r="G67">
        <v>4.5659999999999998</v>
      </c>
    </row>
    <row r="68" spans="1:7" x14ac:dyDescent="0.25">
      <c r="A68" t="s">
        <v>31</v>
      </c>
      <c r="B68">
        <v>80</v>
      </c>
      <c r="C68">
        <v>1.21</v>
      </c>
      <c r="D68" t="s">
        <v>28</v>
      </c>
      <c r="E68" t="s">
        <v>28</v>
      </c>
      <c r="F68" t="s">
        <v>9</v>
      </c>
      <c r="G68">
        <v>6.5430000000000001</v>
      </c>
    </row>
    <row r="69" spans="1:7" x14ac:dyDescent="0.25">
      <c r="A69" t="s">
        <v>31</v>
      </c>
      <c r="B69">
        <v>80</v>
      </c>
      <c r="C69">
        <v>1.33</v>
      </c>
      <c r="D69" t="s">
        <v>28</v>
      </c>
      <c r="E69" t="s">
        <v>28</v>
      </c>
      <c r="F69" t="s">
        <v>9</v>
      </c>
      <c r="G69">
        <v>8.391</v>
      </c>
    </row>
    <row r="70" spans="1:7" x14ac:dyDescent="0.25">
      <c r="A70" t="s">
        <v>31</v>
      </c>
      <c r="B70">
        <v>80</v>
      </c>
      <c r="C70">
        <v>1.236</v>
      </c>
      <c r="D70" t="s">
        <v>28</v>
      </c>
      <c r="E70" t="s">
        <v>28</v>
      </c>
      <c r="F70" t="s">
        <v>9</v>
      </c>
      <c r="G70">
        <v>5.3559999999999999</v>
      </c>
    </row>
    <row r="71" spans="1:7" x14ac:dyDescent="0.25">
      <c r="A71" t="s">
        <v>31</v>
      </c>
      <c r="B71">
        <v>80</v>
      </c>
      <c r="C71">
        <v>1.7450000000000001</v>
      </c>
      <c r="D71" t="s">
        <v>28</v>
      </c>
      <c r="E71" t="s">
        <v>28</v>
      </c>
      <c r="F71" t="s">
        <v>9</v>
      </c>
      <c r="G71">
        <v>7.6950000000000003</v>
      </c>
    </row>
    <row r="72" spans="1:7" x14ac:dyDescent="0.25">
      <c r="A72" t="s">
        <v>31</v>
      </c>
      <c r="B72">
        <v>80</v>
      </c>
      <c r="C72">
        <v>1.2989999999999999</v>
      </c>
      <c r="D72" t="s">
        <v>28</v>
      </c>
      <c r="E72" t="s">
        <v>28</v>
      </c>
      <c r="F72" t="s">
        <v>9</v>
      </c>
      <c r="G72">
        <v>5.7969999999999997</v>
      </c>
    </row>
    <row r="73" spans="1:7" x14ac:dyDescent="0.25">
      <c r="A73" t="s">
        <v>31</v>
      </c>
      <c r="B73">
        <v>80</v>
      </c>
      <c r="C73">
        <v>1.161</v>
      </c>
      <c r="D73" t="s">
        <v>28</v>
      </c>
      <c r="E73" t="s">
        <v>28</v>
      </c>
      <c r="F73" t="s">
        <v>9</v>
      </c>
      <c r="G73">
        <v>5.702</v>
      </c>
    </row>
    <row r="74" spans="1:7" x14ac:dyDescent="0.25">
      <c r="A74" t="s">
        <v>31</v>
      </c>
      <c r="B74">
        <v>80</v>
      </c>
      <c r="C74">
        <v>1.149</v>
      </c>
      <c r="D74" t="s">
        <v>28</v>
      </c>
      <c r="E74" t="s">
        <v>28</v>
      </c>
      <c r="F74" t="s">
        <v>29</v>
      </c>
      <c r="G74">
        <v>300.13400000000001</v>
      </c>
    </row>
    <row r="75" spans="1:7" x14ac:dyDescent="0.25">
      <c r="A75" t="s">
        <v>31</v>
      </c>
      <c r="B75">
        <v>80</v>
      </c>
      <c r="C75">
        <v>0.96499999999999997</v>
      </c>
      <c r="D75" t="s">
        <v>28</v>
      </c>
      <c r="E75" t="s">
        <v>28</v>
      </c>
      <c r="F75" t="s">
        <v>9</v>
      </c>
      <c r="G75">
        <v>3.2810000000000001</v>
      </c>
    </row>
    <row r="76" spans="1:7" x14ac:dyDescent="0.25">
      <c r="A76" t="s">
        <v>31</v>
      </c>
      <c r="B76">
        <v>80</v>
      </c>
      <c r="C76">
        <v>0.89500000000000002</v>
      </c>
      <c r="D76" t="s">
        <v>28</v>
      </c>
      <c r="E76" t="s">
        <v>28</v>
      </c>
      <c r="F76" t="s">
        <v>9</v>
      </c>
      <c r="G76">
        <v>4.6360000000000001</v>
      </c>
    </row>
    <row r="77" spans="1:7" x14ac:dyDescent="0.25">
      <c r="A77" t="s">
        <v>31</v>
      </c>
      <c r="B77">
        <v>80</v>
      </c>
      <c r="C77">
        <v>0.97</v>
      </c>
      <c r="D77" t="s">
        <v>28</v>
      </c>
      <c r="E77" t="s">
        <v>28</v>
      </c>
      <c r="F77" t="s">
        <v>9</v>
      </c>
      <c r="G77">
        <v>3.8260000000000001</v>
      </c>
    </row>
    <row r="78" spans="1:7" x14ac:dyDescent="0.25">
      <c r="A78" t="s">
        <v>31</v>
      </c>
      <c r="B78">
        <v>80</v>
      </c>
      <c r="C78">
        <v>1.03</v>
      </c>
      <c r="D78" t="s">
        <v>28</v>
      </c>
      <c r="E78" t="s">
        <v>28</v>
      </c>
      <c r="F78" t="s">
        <v>9</v>
      </c>
      <c r="G78">
        <v>4.9130000000000003</v>
      </c>
    </row>
    <row r="79" spans="1:7" x14ac:dyDescent="0.25">
      <c r="A79" t="s">
        <v>31</v>
      </c>
      <c r="B79">
        <v>80</v>
      </c>
      <c r="C79">
        <v>0.92600000000000005</v>
      </c>
      <c r="D79" t="s">
        <v>28</v>
      </c>
      <c r="E79" t="s">
        <v>28</v>
      </c>
      <c r="F79" t="s">
        <v>9</v>
      </c>
      <c r="G79">
        <v>4.2729999999999997</v>
      </c>
    </row>
    <row r="80" spans="1:7" x14ac:dyDescent="0.25">
      <c r="A80" t="s">
        <v>31</v>
      </c>
      <c r="B80">
        <v>80</v>
      </c>
      <c r="C80">
        <v>0.92800000000000005</v>
      </c>
      <c r="D80" t="s">
        <v>28</v>
      </c>
      <c r="E80" t="s">
        <v>28</v>
      </c>
      <c r="F80" t="s">
        <v>9</v>
      </c>
      <c r="G80">
        <v>3.516</v>
      </c>
    </row>
    <row r="81" spans="1:11" x14ac:dyDescent="0.25">
      <c r="A81" t="s">
        <v>31</v>
      </c>
      <c r="B81">
        <v>80</v>
      </c>
      <c r="C81">
        <v>0.94599999999999995</v>
      </c>
      <c r="D81" t="s">
        <v>28</v>
      </c>
      <c r="E81" t="s">
        <v>28</v>
      </c>
      <c r="F81" t="s">
        <v>9</v>
      </c>
      <c r="G81">
        <v>3.5289999999999999</v>
      </c>
    </row>
    <row r="82" spans="1:11" x14ac:dyDescent="0.25">
      <c r="A82" t="s">
        <v>31</v>
      </c>
      <c r="B82">
        <v>100</v>
      </c>
      <c r="C82">
        <v>1.0409999999999999</v>
      </c>
      <c r="D82" t="s">
        <v>28</v>
      </c>
      <c r="E82" t="s">
        <v>28</v>
      </c>
      <c r="F82" t="s">
        <v>9</v>
      </c>
      <c r="G82">
        <v>4.68</v>
      </c>
      <c r="H82">
        <f>B82</f>
        <v>100</v>
      </c>
      <c r="I82">
        <f>COUNT(B82:B101)</f>
        <v>20</v>
      </c>
      <c r="J82">
        <f t="array" ref="J82">SUM(IF(ISNUMBER( SEARCH("model",F82:F101)), 0, 1))</f>
        <v>0</v>
      </c>
      <c r="K82">
        <f>MEDIAN(IF(F82:F101="FiniteModel", G82:G101))</f>
        <v>5.8405000000000005</v>
      </c>
    </row>
    <row r="83" spans="1:11" x14ac:dyDescent="0.25">
      <c r="A83" t="s">
        <v>31</v>
      </c>
      <c r="B83">
        <v>100</v>
      </c>
      <c r="C83">
        <v>0.96699999999999997</v>
      </c>
      <c r="D83" t="s">
        <v>28</v>
      </c>
      <c r="E83" t="s">
        <v>28</v>
      </c>
      <c r="F83" t="s">
        <v>9</v>
      </c>
      <c r="G83">
        <v>5.4420000000000002</v>
      </c>
    </row>
    <row r="84" spans="1:11" x14ac:dyDescent="0.25">
      <c r="A84" t="s">
        <v>31</v>
      </c>
      <c r="B84">
        <v>100</v>
      </c>
      <c r="C84">
        <v>1.0349999999999999</v>
      </c>
      <c r="D84" t="s">
        <v>28</v>
      </c>
      <c r="E84" t="s">
        <v>28</v>
      </c>
      <c r="F84" t="s">
        <v>9</v>
      </c>
      <c r="G84">
        <v>6.194</v>
      </c>
    </row>
    <row r="85" spans="1:11" x14ac:dyDescent="0.25">
      <c r="A85" t="s">
        <v>31</v>
      </c>
      <c r="B85">
        <v>100</v>
      </c>
      <c r="C85">
        <v>1.1080000000000001</v>
      </c>
      <c r="D85" t="s">
        <v>28</v>
      </c>
      <c r="E85" t="s">
        <v>28</v>
      </c>
      <c r="F85" t="s">
        <v>9</v>
      </c>
      <c r="G85">
        <v>5.9809999999999999</v>
      </c>
    </row>
    <row r="86" spans="1:11" x14ac:dyDescent="0.25">
      <c r="A86" t="s">
        <v>31</v>
      </c>
      <c r="B86">
        <v>100</v>
      </c>
      <c r="C86">
        <v>1.06</v>
      </c>
      <c r="D86" t="s">
        <v>28</v>
      </c>
      <c r="E86" t="s">
        <v>28</v>
      </c>
      <c r="F86" t="s">
        <v>9</v>
      </c>
      <c r="G86">
        <v>4.1970000000000001</v>
      </c>
    </row>
    <row r="87" spans="1:11" x14ac:dyDescent="0.25">
      <c r="A87" t="s">
        <v>31</v>
      </c>
      <c r="B87">
        <v>100</v>
      </c>
      <c r="C87">
        <v>0.94299999999999995</v>
      </c>
      <c r="D87" t="s">
        <v>28</v>
      </c>
      <c r="E87" t="s">
        <v>28</v>
      </c>
      <c r="F87" t="s">
        <v>9</v>
      </c>
      <c r="G87">
        <v>5.4420000000000002</v>
      </c>
    </row>
    <row r="88" spans="1:11" x14ac:dyDescent="0.25">
      <c r="A88" t="s">
        <v>31</v>
      </c>
      <c r="B88">
        <v>100</v>
      </c>
      <c r="C88">
        <v>0.996</v>
      </c>
      <c r="D88" t="s">
        <v>28</v>
      </c>
      <c r="E88" t="s">
        <v>28</v>
      </c>
      <c r="F88" t="s">
        <v>9</v>
      </c>
      <c r="G88">
        <v>4.75</v>
      </c>
    </row>
    <row r="89" spans="1:11" x14ac:dyDescent="0.25">
      <c r="A89" t="s">
        <v>31</v>
      </c>
      <c r="B89">
        <v>100</v>
      </c>
      <c r="C89">
        <v>1.0209999999999999</v>
      </c>
      <c r="D89" t="s">
        <v>28</v>
      </c>
      <c r="E89" t="s">
        <v>28</v>
      </c>
      <c r="F89" t="s">
        <v>9</v>
      </c>
      <c r="G89">
        <v>6.8520000000000003</v>
      </c>
    </row>
    <row r="90" spans="1:11" x14ac:dyDescent="0.25">
      <c r="A90" t="s">
        <v>31</v>
      </c>
      <c r="B90">
        <v>100</v>
      </c>
      <c r="C90">
        <v>1.2969999999999999</v>
      </c>
      <c r="D90" t="s">
        <v>28</v>
      </c>
      <c r="E90" t="s">
        <v>28</v>
      </c>
      <c r="F90" t="s">
        <v>9</v>
      </c>
      <c r="G90">
        <v>5.8079999999999998</v>
      </c>
    </row>
    <row r="91" spans="1:11" x14ac:dyDescent="0.25">
      <c r="A91" t="s">
        <v>31</v>
      </c>
      <c r="B91">
        <v>100</v>
      </c>
      <c r="C91">
        <v>0.91400000000000003</v>
      </c>
      <c r="D91" t="s">
        <v>28</v>
      </c>
      <c r="E91" t="s">
        <v>28</v>
      </c>
      <c r="F91" t="s">
        <v>9</v>
      </c>
      <c r="G91">
        <v>6.0890000000000004</v>
      </c>
    </row>
    <row r="92" spans="1:11" x14ac:dyDescent="0.25">
      <c r="A92" t="s">
        <v>31</v>
      </c>
      <c r="B92">
        <v>100</v>
      </c>
      <c r="C92">
        <v>0.93600000000000005</v>
      </c>
      <c r="D92" t="s">
        <v>28</v>
      </c>
      <c r="E92" t="s">
        <v>28</v>
      </c>
      <c r="F92" t="s">
        <v>9</v>
      </c>
      <c r="G92">
        <v>6.1619999999999999</v>
      </c>
    </row>
    <row r="93" spans="1:11" x14ac:dyDescent="0.25">
      <c r="A93" t="s">
        <v>31</v>
      </c>
      <c r="B93">
        <v>100</v>
      </c>
      <c r="C93">
        <v>0.99299999999999999</v>
      </c>
      <c r="D93" t="s">
        <v>28</v>
      </c>
      <c r="E93" t="s">
        <v>28</v>
      </c>
      <c r="F93" t="s">
        <v>9</v>
      </c>
      <c r="G93">
        <v>6.8849999999999998</v>
      </c>
    </row>
    <row r="94" spans="1:11" x14ac:dyDescent="0.25">
      <c r="A94" t="s">
        <v>31</v>
      </c>
      <c r="B94">
        <v>100</v>
      </c>
      <c r="C94">
        <v>1.4390000000000001</v>
      </c>
      <c r="D94" t="s">
        <v>28</v>
      </c>
      <c r="E94" t="s">
        <v>28</v>
      </c>
      <c r="F94" t="s">
        <v>9</v>
      </c>
      <c r="G94">
        <v>5.8730000000000002</v>
      </c>
    </row>
    <row r="95" spans="1:11" x14ac:dyDescent="0.25">
      <c r="A95" t="s">
        <v>31</v>
      </c>
      <c r="B95">
        <v>100</v>
      </c>
      <c r="C95">
        <v>1.0189999999999999</v>
      </c>
      <c r="D95" t="s">
        <v>28</v>
      </c>
      <c r="E95" t="s">
        <v>28</v>
      </c>
      <c r="F95" t="s">
        <v>9</v>
      </c>
      <c r="G95">
        <v>8.3759999999999994</v>
      </c>
    </row>
    <row r="96" spans="1:11" x14ac:dyDescent="0.25">
      <c r="A96" t="s">
        <v>31</v>
      </c>
      <c r="B96">
        <v>100</v>
      </c>
      <c r="C96">
        <v>1.06</v>
      </c>
      <c r="D96" t="s">
        <v>28</v>
      </c>
      <c r="E96" t="s">
        <v>28</v>
      </c>
      <c r="F96" t="s">
        <v>9</v>
      </c>
      <c r="G96">
        <v>6.2439999999999998</v>
      </c>
    </row>
    <row r="97" spans="1:11" x14ac:dyDescent="0.25">
      <c r="A97" t="s">
        <v>31</v>
      </c>
      <c r="B97">
        <v>100</v>
      </c>
      <c r="C97">
        <v>0.94</v>
      </c>
      <c r="D97" t="s">
        <v>28</v>
      </c>
      <c r="E97" t="s">
        <v>28</v>
      </c>
      <c r="F97" t="s">
        <v>9</v>
      </c>
      <c r="G97">
        <v>7.5819999999999999</v>
      </c>
    </row>
    <row r="98" spans="1:11" x14ac:dyDescent="0.25">
      <c r="A98" t="s">
        <v>31</v>
      </c>
      <c r="B98">
        <v>100</v>
      </c>
      <c r="C98">
        <v>0.91200000000000003</v>
      </c>
      <c r="D98" t="s">
        <v>28</v>
      </c>
      <c r="E98" t="s">
        <v>28</v>
      </c>
      <c r="F98" t="s">
        <v>9</v>
      </c>
      <c r="G98">
        <v>4.1159999999999997</v>
      </c>
    </row>
    <row r="99" spans="1:11" x14ac:dyDescent="0.25">
      <c r="A99" t="s">
        <v>31</v>
      </c>
      <c r="B99">
        <v>100</v>
      </c>
      <c r="C99">
        <v>0.90200000000000002</v>
      </c>
      <c r="D99" t="s">
        <v>28</v>
      </c>
      <c r="E99" t="s">
        <v>28</v>
      </c>
      <c r="F99" t="s">
        <v>9</v>
      </c>
      <c r="G99">
        <v>5.2939999999999996</v>
      </c>
    </row>
    <row r="100" spans="1:11" x14ac:dyDescent="0.25">
      <c r="A100" t="s">
        <v>31</v>
      </c>
      <c r="B100">
        <v>100</v>
      </c>
      <c r="C100">
        <v>0.97699999999999998</v>
      </c>
      <c r="D100" t="s">
        <v>28</v>
      </c>
      <c r="E100" t="s">
        <v>28</v>
      </c>
      <c r="F100" t="s">
        <v>9</v>
      </c>
      <c r="G100">
        <v>5.093</v>
      </c>
    </row>
    <row r="101" spans="1:11" x14ac:dyDescent="0.25">
      <c r="A101" t="s">
        <v>31</v>
      </c>
      <c r="B101">
        <v>100</v>
      </c>
      <c r="C101">
        <v>0.89700000000000002</v>
      </c>
      <c r="D101" t="s">
        <v>28</v>
      </c>
      <c r="E101" t="s">
        <v>28</v>
      </c>
      <c r="F101" t="s">
        <v>9</v>
      </c>
      <c r="G101">
        <v>4.5880000000000001</v>
      </c>
    </row>
    <row r="102" spans="1:11" x14ac:dyDescent="0.25">
      <c r="A102" t="s">
        <v>31</v>
      </c>
      <c r="B102">
        <v>120</v>
      </c>
      <c r="C102">
        <v>0.98</v>
      </c>
      <c r="D102" t="s">
        <v>28</v>
      </c>
      <c r="E102" t="s">
        <v>28</v>
      </c>
      <c r="F102" t="s">
        <v>9</v>
      </c>
      <c r="G102">
        <v>7.3140000000000001</v>
      </c>
      <c r="H102">
        <f>B102</f>
        <v>120</v>
      </c>
      <c r="I102">
        <f>COUNT(B102:B121)</f>
        <v>20</v>
      </c>
      <c r="J102">
        <f t="array" ref="J102">SUM(IF(ISNUMBER( SEARCH("model",F102:F121)), 0, 1))</f>
        <v>0</v>
      </c>
      <c r="K102">
        <f>MEDIAN(IF(F102:F121="FiniteModel", G102:G121))</f>
        <v>7.4815000000000005</v>
      </c>
    </row>
    <row r="103" spans="1:11" x14ac:dyDescent="0.25">
      <c r="A103" t="s">
        <v>31</v>
      </c>
      <c r="B103">
        <v>120</v>
      </c>
      <c r="C103">
        <v>0.95399999999999996</v>
      </c>
      <c r="D103" t="s">
        <v>28</v>
      </c>
      <c r="E103" t="s">
        <v>28</v>
      </c>
      <c r="F103" t="s">
        <v>9</v>
      </c>
      <c r="G103">
        <v>7.2119999999999997</v>
      </c>
    </row>
    <row r="104" spans="1:11" x14ac:dyDescent="0.25">
      <c r="A104" t="s">
        <v>31</v>
      </c>
      <c r="B104">
        <v>120</v>
      </c>
      <c r="C104">
        <v>0.93600000000000005</v>
      </c>
      <c r="D104" t="s">
        <v>28</v>
      </c>
      <c r="E104" t="s">
        <v>28</v>
      </c>
      <c r="F104" t="s">
        <v>9</v>
      </c>
      <c r="G104">
        <v>8.8940000000000001</v>
      </c>
    </row>
    <row r="105" spans="1:11" x14ac:dyDescent="0.25">
      <c r="A105" t="s">
        <v>31</v>
      </c>
      <c r="B105">
        <v>120</v>
      </c>
      <c r="C105">
        <v>1.167</v>
      </c>
      <c r="D105" t="s">
        <v>28</v>
      </c>
      <c r="E105" t="s">
        <v>28</v>
      </c>
      <c r="F105" t="s">
        <v>9</v>
      </c>
      <c r="G105">
        <v>6.867</v>
      </c>
    </row>
    <row r="106" spans="1:11" x14ac:dyDescent="0.25">
      <c r="A106" t="s">
        <v>31</v>
      </c>
      <c r="B106">
        <v>120</v>
      </c>
      <c r="C106">
        <v>0.94199999999999995</v>
      </c>
      <c r="D106" t="s">
        <v>28</v>
      </c>
      <c r="E106" t="s">
        <v>28</v>
      </c>
      <c r="F106" t="s">
        <v>9</v>
      </c>
      <c r="G106">
        <v>7.28</v>
      </c>
    </row>
    <row r="107" spans="1:11" x14ac:dyDescent="0.25">
      <c r="A107" t="s">
        <v>31</v>
      </c>
      <c r="B107">
        <v>120</v>
      </c>
      <c r="C107">
        <v>0.97299999999999998</v>
      </c>
      <c r="D107" t="s">
        <v>28</v>
      </c>
      <c r="E107" t="s">
        <v>28</v>
      </c>
      <c r="F107" t="s">
        <v>9</v>
      </c>
      <c r="G107">
        <v>6.4859999999999998</v>
      </c>
    </row>
    <row r="108" spans="1:11" x14ac:dyDescent="0.25">
      <c r="A108" t="s">
        <v>31</v>
      </c>
      <c r="B108">
        <v>120</v>
      </c>
      <c r="C108">
        <v>1.0580000000000001</v>
      </c>
      <c r="D108" t="s">
        <v>28</v>
      </c>
      <c r="E108" t="s">
        <v>28</v>
      </c>
      <c r="F108" t="s">
        <v>9</v>
      </c>
      <c r="G108">
        <v>7.4960000000000004</v>
      </c>
    </row>
    <row r="109" spans="1:11" x14ac:dyDescent="0.25">
      <c r="A109" t="s">
        <v>31</v>
      </c>
      <c r="B109">
        <v>120</v>
      </c>
      <c r="C109">
        <v>0.94899999999999995</v>
      </c>
      <c r="D109" t="s">
        <v>28</v>
      </c>
      <c r="E109" t="s">
        <v>28</v>
      </c>
      <c r="F109" t="s">
        <v>9</v>
      </c>
      <c r="G109">
        <v>6.0860000000000003</v>
      </c>
    </row>
    <row r="110" spans="1:11" x14ac:dyDescent="0.25">
      <c r="A110" t="s">
        <v>31</v>
      </c>
      <c r="B110">
        <v>120</v>
      </c>
      <c r="C110">
        <v>0.93</v>
      </c>
      <c r="D110" t="s">
        <v>28</v>
      </c>
      <c r="E110" t="s">
        <v>28</v>
      </c>
      <c r="F110" t="s">
        <v>9</v>
      </c>
      <c r="G110">
        <v>7.6689999999999996</v>
      </c>
    </row>
    <row r="111" spans="1:11" x14ac:dyDescent="0.25">
      <c r="A111" t="s">
        <v>31</v>
      </c>
      <c r="B111">
        <v>120</v>
      </c>
      <c r="C111">
        <v>1.046</v>
      </c>
      <c r="D111" t="s">
        <v>28</v>
      </c>
      <c r="E111" t="s">
        <v>28</v>
      </c>
      <c r="F111" t="s">
        <v>9</v>
      </c>
      <c r="G111">
        <v>5.0940000000000003</v>
      </c>
    </row>
    <row r="112" spans="1:11" x14ac:dyDescent="0.25">
      <c r="A112" t="s">
        <v>31</v>
      </c>
      <c r="B112">
        <v>120</v>
      </c>
      <c r="C112">
        <v>0.93799999999999994</v>
      </c>
      <c r="D112" t="s">
        <v>28</v>
      </c>
      <c r="E112" t="s">
        <v>28</v>
      </c>
      <c r="F112" t="s">
        <v>9</v>
      </c>
      <c r="G112">
        <v>10.01</v>
      </c>
    </row>
    <row r="113" spans="1:11" x14ac:dyDescent="0.25">
      <c r="A113" t="s">
        <v>31</v>
      </c>
      <c r="B113">
        <v>120</v>
      </c>
      <c r="C113">
        <v>1.0169999999999999</v>
      </c>
      <c r="D113" t="s">
        <v>28</v>
      </c>
      <c r="E113" t="s">
        <v>28</v>
      </c>
      <c r="F113" t="s">
        <v>9</v>
      </c>
      <c r="G113">
        <v>7.4669999999999996</v>
      </c>
    </row>
    <row r="114" spans="1:11" x14ac:dyDescent="0.25">
      <c r="A114" t="s">
        <v>31</v>
      </c>
      <c r="B114">
        <v>120</v>
      </c>
      <c r="C114">
        <v>0.91</v>
      </c>
      <c r="D114" t="s">
        <v>28</v>
      </c>
      <c r="E114" t="s">
        <v>28</v>
      </c>
      <c r="F114" t="s">
        <v>9</v>
      </c>
      <c r="G114">
        <v>9.6059999999999999</v>
      </c>
    </row>
    <row r="115" spans="1:11" x14ac:dyDescent="0.25">
      <c r="A115" t="s">
        <v>31</v>
      </c>
      <c r="B115">
        <v>120</v>
      </c>
      <c r="C115">
        <v>1.1200000000000001</v>
      </c>
      <c r="D115" t="s">
        <v>28</v>
      </c>
      <c r="E115" t="s">
        <v>28</v>
      </c>
      <c r="F115" t="s">
        <v>9</v>
      </c>
      <c r="G115">
        <v>8.4960000000000004</v>
      </c>
    </row>
    <row r="116" spans="1:11" x14ac:dyDescent="0.25">
      <c r="A116" t="s">
        <v>31</v>
      </c>
      <c r="B116">
        <v>120</v>
      </c>
      <c r="C116">
        <v>0.97</v>
      </c>
      <c r="D116" t="s">
        <v>28</v>
      </c>
      <c r="E116" t="s">
        <v>28</v>
      </c>
      <c r="F116" t="s">
        <v>9</v>
      </c>
      <c r="G116">
        <v>4.2279999999999998</v>
      </c>
    </row>
    <row r="117" spans="1:11" x14ac:dyDescent="0.25">
      <c r="A117" t="s">
        <v>31</v>
      </c>
      <c r="B117">
        <v>120</v>
      </c>
      <c r="C117">
        <v>1.0249999999999999</v>
      </c>
      <c r="D117" t="s">
        <v>28</v>
      </c>
      <c r="E117" t="s">
        <v>28</v>
      </c>
      <c r="F117" t="s">
        <v>9</v>
      </c>
      <c r="G117">
        <v>7.2380000000000004</v>
      </c>
    </row>
    <row r="118" spans="1:11" x14ac:dyDescent="0.25">
      <c r="A118" t="s">
        <v>31</v>
      </c>
      <c r="B118">
        <v>120</v>
      </c>
      <c r="C118">
        <v>0.96699999999999997</v>
      </c>
      <c r="D118" t="s">
        <v>28</v>
      </c>
      <c r="E118" t="s">
        <v>28</v>
      </c>
      <c r="F118" t="s">
        <v>9</v>
      </c>
      <c r="G118">
        <v>10.228999999999999</v>
      </c>
    </row>
    <row r="119" spans="1:11" x14ac:dyDescent="0.25">
      <c r="A119" t="s">
        <v>31</v>
      </c>
      <c r="B119">
        <v>120</v>
      </c>
      <c r="C119">
        <v>1.052</v>
      </c>
      <c r="D119" t="s">
        <v>28</v>
      </c>
      <c r="E119" t="s">
        <v>28</v>
      </c>
      <c r="F119" t="s">
        <v>9</v>
      </c>
      <c r="G119">
        <v>8.7840000000000007</v>
      </c>
    </row>
    <row r="120" spans="1:11" x14ac:dyDescent="0.25">
      <c r="A120" t="s">
        <v>31</v>
      </c>
      <c r="B120">
        <v>120</v>
      </c>
      <c r="C120">
        <v>1.046</v>
      </c>
      <c r="D120" t="s">
        <v>28</v>
      </c>
      <c r="E120" t="s">
        <v>28</v>
      </c>
      <c r="F120" t="s">
        <v>9</v>
      </c>
      <c r="G120">
        <v>13.407999999999999</v>
      </c>
    </row>
    <row r="121" spans="1:11" x14ac:dyDescent="0.25">
      <c r="A121" t="s">
        <v>31</v>
      </c>
      <c r="B121">
        <v>120</v>
      </c>
      <c r="C121">
        <v>1.022</v>
      </c>
      <c r="D121" t="s">
        <v>28</v>
      </c>
      <c r="E121" t="s">
        <v>28</v>
      </c>
      <c r="F121" t="s">
        <v>9</v>
      </c>
      <c r="G121">
        <v>9.3680000000000003</v>
      </c>
    </row>
    <row r="122" spans="1:11" x14ac:dyDescent="0.25">
      <c r="A122" t="s">
        <v>31</v>
      </c>
      <c r="B122">
        <v>140</v>
      </c>
      <c r="C122">
        <v>0.93600000000000005</v>
      </c>
      <c r="D122" t="s">
        <v>28</v>
      </c>
      <c r="E122" t="s">
        <v>28</v>
      </c>
      <c r="F122" t="s">
        <v>9</v>
      </c>
      <c r="G122">
        <v>10.26</v>
      </c>
      <c r="H122">
        <f>B122</f>
        <v>140</v>
      </c>
      <c r="I122">
        <f>COUNT(B122:B141)</f>
        <v>20</v>
      </c>
      <c r="J122">
        <f t="array" ref="J122">SUM(IF(ISNUMBER( SEARCH("model",F122:F141)), 0, 1))</f>
        <v>0</v>
      </c>
      <c r="K122">
        <f t="array" ref="K122">MEDIAN(IF(F122:F141="FiniteModel", G122:G141))</f>
        <v>9.6864999999999988</v>
      </c>
    </row>
    <row r="123" spans="1:11" x14ac:dyDescent="0.25">
      <c r="A123" t="s">
        <v>31</v>
      </c>
      <c r="B123">
        <v>140</v>
      </c>
      <c r="C123">
        <v>0.98499999999999999</v>
      </c>
      <c r="D123" t="s">
        <v>28</v>
      </c>
      <c r="E123" t="s">
        <v>28</v>
      </c>
      <c r="F123" t="s">
        <v>9</v>
      </c>
      <c r="G123">
        <v>9.7240000000000002</v>
      </c>
    </row>
    <row r="124" spans="1:11" x14ac:dyDescent="0.25">
      <c r="A124" t="s">
        <v>31</v>
      </c>
      <c r="B124">
        <v>140</v>
      </c>
      <c r="C124">
        <v>0.90600000000000003</v>
      </c>
      <c r="D124" t="s">
        <v>28</v>
      </c>
      <c r="E124" t="s">
        <v>28</v>
      </c>
      <c r="F124" t="s">
        <v>9</v>
      </c>
      <c r="G124">
        <v>13.481999999999999</v>
      </c>
    </row>
    <row r="125" spans="1:11" x14ac:dyDescent="0.25">
      <c r="A125" t="s">
        <v>31</v>
      </c>
      <c r="B125">
        <v>140</v>
      </c>
      <c r="C125">
        <v>0.99</v>
      </c>
      <c r="D125" t="s">
        <v>28</v>
      </c>
      <c r="E125" t="s">
        <v>28</v>
      </c>
      <c r="F125" t="s">
        <v>9</v>
      </c>
      <c r="G125">
        <v>9.1539999999999999</v>
      </c>
    </row>
    <row r="126" spans="1:11" x14ac:dyDescent="0.25">
      <c r="A126" t="s">
        <v>31</v>
      </c>
      <c r="B126">
        <v>140</v>
      </c>
      <c r="C126">
        <v>0.96199999999999997</v>
      </c>
      <c r="D126" t="s">
        <v>28</v>
      </c>
      <c r="E126" t="s">
        <v>28</v>
      </c>
      <c r="F126" t="s">
        <v>9</v>
      </c>
      <c r="G126">
        <v>11.228</v>
      </c>
    </row>
    <row r="127" spans="1:11" x14ac:dyDescent="0.25">
      <c r="A127" t="s">
        <v>31</v>
      </c>
      <c r="B127">
        <v>140</v>
      </c>
      <c r="C127">
        <v>0.97599999999999998</v>
      </c>
      <c r="D127" t="s">
        <v>28</v>
      </c>
      <c r="E127" t="s">
        <v>28</v>
      </c>
      <c r="F127" t="s">
        <v>9</v>
      </c>
      <c r="G127">
        <v>10.451000000000001</v>
      </c>
    </row>
    <row r="128" spans="1:11" x14ac:dyDescent="0.25">
      <c r="A128" t="s">
        <v>31</v>
      </c>
      <c r="B128">
        <v>140</v>
      </c>
      <c r="C128">
        <v>0.998</v>
      </c>
      <c r="D128" t="s">
        <v>28</v>
      </c>
      <c r="E128" t="s">
        <v>28</v>
      </c>
      <c r="F128" t="s">
        <v>9</v>
      </c>
      <c r="G128">
        <v>9.6489999999999991</v>
      </c>
    </row>
    <row r="129" spans="1:11" x14ac:dyDescent="0.25">
      <c r="A129" t="s">
        <v>31</v>
      </c>
      <c r="B129">
        <v>140</v>
      </c>
      <c r="C129">
        <v>0.89300000000000002</v>
      </c>
      <c r="D129" t="s">
        <v>28</v>
      </c>
      <c r="E129" t="s">
        <v>28</v>
      </c>
      <c r="F129" t="s">
        <v>9</v>
      </c>
      <c r="G129">
        <v>16.100000000000001</v>
      </c>
    </row>
    <row r="130" spans="1:11" x14ac:dyDescent="0.25">
      <c r="A130" t="s">
        <v>31</v>
      </c>
      <c r="B130">
        <v>140</v>
      </c>
      <c r="C130">
        <v>0.90200000000000002</v>
      </c>
      <c r="D130" t="s">
        <v>28</v>
      </c>
      <c r="E130" t="s">
        <v>28</v>
      </c>
      <c r="F130" t="s">
        <v>9</v>
      </c>
      <c r="G130">
        <v>15.273</v>
      </c>
    </row>
    <row r="131" spans="1:11" x14ac:dyDescent="0.25">
      <c r="A131" t="s">
        <v>31</v>
      </c>
      <c r="B131">
        <v>140</v>
      </c>
      <c r="C131">
        <v>0.92100000000000004</v>
      </c>
      <c r="D131" t="s">
        <v>28</v>
      </c>
      <c r="E131" t="s">
        <v>28</v>
      </c>
      <c r="F131" t="s">
        <v>9</v>
      </c>
      <c r="G131">
        <v>7.4749999999999996</v>
      </c>
    </row>
    <row r="132" spans="1:11" x14ac:dyDescent="0.25">
      <c r="A132" t="s">
        <v>31</v>
      </c>
      <c r="B132">
        <v>140</v>
      </c>
      <c r="C132">
        <v>0.89600000000000002</v>
      </c>
      <c r="D132" t="s">
        <v>28</v>
      </c>
      <c r="E132" t="s">
        <v>28</v>
      </c>
      <c r="F132" t="s">
        <v>9</v>
      </c>
      <c r="G132">
        <v>8.1329999999999991</v>
      </c>
    </row>
    <row r="133" spans="1:11" x14ac:dyDescent="0.25">
      <c r="A133" t="s">
        <v>31</v>
      </c>
      <c r="B133">
        <v>140</v>
      </c>
      <c r="C133">
        <v>0.874</v>
      </c>
      <c r="D133" t="s">
        <v>28</v>
      </c>
      <c r="E133" t="s">
        <v>28</v>
      </c>
      <c r="F133" t="s">
        <v>9</v>
      </c>
      <c r="G133">
        <v>9.3109999999999999</v>
      </c>
    </row>
    <row r="134" spans="1:11" x14ac:dyDescent="0.25">
      <c r="A134" t="s">
        <v>31</v>
      </c>
      <c r="B134">
        <v>140</v>
      </c>
      <c r="C134">
        <v>1.0029999999999999</v>
      </c>
      <c r="D134" t="s">
        <v>28</v>
      </c>
      <c r="E134" t="s">
        <v>28</v>
      </c>
      <c r="F134" t="s">
        <v>9</v>
      </c>
      <c r="G134">
        <v>10.542999999999999</v>
      </c>
    </row>
    <row r="135" spans="1:11" x14ac:dyDescent="0.25">
      <c r="A135" t="s">
        <v>31</v>
      </c>
      <c r="B135">
        <v>140</v>
      </c>
      <c r="C135">
        <v>1.0029999999999999</v>
      </c>
      <c r="D135" t="s">
        <v>28</v>
      </c>
      <c r="E135" t="s">
        <v>28</v>
      </c>
      <c r="F135" t="s">
        <v>9</v>
      </c>
      <c r="G135">
        <v>12.321999999999999</v>
      </c>
    </row>
    <row r="136" spans="1:11" x14ac:dyDescent="0.25">
      <c r="A136" t="s">
        <v>31</v>
      </c>
      <c r="B136">
        <v>140</v>
      </c>
      <c r="C136">
        <v>0.89300000000000002</v>
      </c>
      <c r="D136" t="s">
        <v>28</v>
      </c>
      <c r="E136" t="s">
        <v>28</v>
      </c>
      <c r="F136" t="s">
        <v>9</v>
      </c>
      <c r="G136">
        <v>11.621</v>
      </c>
    </row>
    <row r="137" spans="1:11" x14ac:dyDescent="0.25">
      <c r="A137" t="s">
        <v>31</v>
      </c>
      <c r="B137">
        <v>140</v>
      </c>
      <c r="C137">
        <v>0.92500000000000004</v>
      </c>
      <c r="D137" t="s">
        <v>28</v>
      </c>
      <c r="E137" t="s">
        <v>28</v>
      </c>
      <c r="F137" t="s">
        <v>9</v>
      </c>
      <c r="G137">
        <v>8.5939999999999994</v>
      </c>
    </row>
    <row r="138" spans="1:11" x14ac:dyDescent="0.25">
      <c r="A138" t="s">
        <v>31</v>
      </c>
      <c r="B138">
        <v>140</v>
      </c>
      <c r="C138">
        <v>0.89300000000000002</v>
      </c>
      <c r="D138" t="s">
        <v>28</v>
      </c>
      <c r="E138" t="s">
        <v>28</v>
      </c>
      <c r="F138" t="s">
        <v>9</v>
      </c>
      <c r="G138">
        <v>7.81</v>
      </c>
    </row>
    <row r="139" spans="1:11" x14ac:dyDescent="0.25">
      <c r="A139" t="s">
        <v>31</v>
      </c>
      <c r="B139">
        <v>140</v>
      </c>
      <c r="C139">
        <v>0.90800000000000003</v>
      </c>
      <c r="D139" t="s">
        <v>28</v>
      </c>
      <c r="E139" t="s">
        <v>28</v>
      </c>
      <c r="F139" t="s">
        <v>9</v>
      </c>
      <c r="G139">
        <v>9.0090000000000003</v>
      </c>
    </row>
    <row r="140" spans="1:11" x14ac:dyDescent="0.25">
      <c r="A140" t="s">
        <v>31</v>
      </c>
      <c r="B140">
        <v>140</v>
      </c>
      <c r="C140">
        <v>1.024</v>
      </c>
      <c r="D140" t="s">
        <v>28</v>
      </c>
      <c r="E140" t="s">
        <v>28</v>
      </c>
      <c r="F140" t="s">
        <v>9</v>
      </c>
      <c r="G140">
        <v>7.4020000000000001</v>
      </c>
    </row>
    <row r="141" spans="1:11" x14ac:dyDescent="0.25">
      <c r="A141" t="s">
        <v>31</v>
      </c>
      <c r="B141">
        <v>140</v>
      </c>
      <c r="C141">
        <v>0.90900000000000003</v>
      </c>
      <c r="D141" t="s">
        <v>28</v>
      </c>
      <c r="E141" t="s">
        <v>28</v>
      </c>
      <c r="F141" t="s">
        <v>9</v>
      </c>
      <c r="G141">
        <v>8.2870000000000008</v>
      </c>
    </row>
    <row r="142" spans="1:11" x14ac:dyDescent="0.25">
      <c r="A142" t="s">
        <v>31</v>
      </c>
      <c r="B142">
        <v>180</v>
      </c>
      <c r="C142">
        <v>1.821</v>
      </c>
      <c r="D142" t="s">
        <v>28</v>
      </c>
      <c r="E142" t="s">
        <v>28</v>
      </c>
      <c r="F142" t="s">
        <v>9</v>
      </c>
      <c r="G142">
        <v>34.277999999999999</v>
      </c>
      <c r="H142">
        <f>B142</f>
        <v>180</v>
      </c>
      <c r="I142">
        <f>COUNT(B142:B161)</f>
        <v>20</v>
      </c>
      <c r="J142">
        <f t="array" ref="J142">SUM(IF(ISNUMBER( SEARCH("model",F142:F161)), 0, 1))</f>
        <v>0</v>
      </c>
      <c r="K142">
        <f t="array" ref="K142">MEDIAN(IF(F142:F161="FiniteModel", G142:G161))</f>
        <v>19.403500000000001</v>
      </c>
    </row>
    <row r="143" spans="1:11" x14ac:dyDescent="0.25">
      <c r="A143" t="s">
        <v>31</v>
      </c>
      <c r="B143">
        <v>180</v>
      </c>
      <c r="C143">
        <v>1.635</v>
      </c>
      <c r="D143" t="s">
        <v>28</v>
      </c>
      <c r="E143" t="s">
        <v>28</v>
      </c>
      <c r="F143" t="s">
        <v>9</v>
      </c>
      <c r="G143">
        <v>18.798999999999999</v>
      </c>
    </row>
    <row r="144" spans="1:11" x14ac:dyDescent="0.25">
      <c r="A144" t="s">
        <v>31</v>
      </c>
      <c r="B144">
        <v>180</v>
      </c>
      <c r="C144">
        <v>2.085</v>
      </c>
      <c r="D144" t="s">
        <v>28</v>
      </c>
      <c r="E144" t="s">
        <v>28</v>
      </c>
      <c r="F144" t="s">
        <v>9</v>
      </c>
      <c r="G144">
        <v>32.909999999999997</v>
      </c>
    </row>
    <row r="145" spans="1:7" x14ac:dyDescent="0.25">
      <c r="A145" t="s">
        <v>31</v>
      </c>
      <c r="B145">
        <v>180</v>
      </c>
      <c r="C145">
        <v>1.8120000000000001</v>
      </c>
      <c r="D145" t="s">
        <v>28</v>
      </c>
      <c r="E145" t="s">
        <v>28</v>
      </c>
      <c r="F145" t="s">
        <v>9</v>
      </c>
      <c r="G145">
        <v>25.183</v>
      </c>
    </row>
    <row r="146" spans="1:7" x14ac:dyDescent="0.25">
      <c r="A146" t="s">
        <v>31</v>
      </c>
      <c r="B146">
        <v>180</v>
      </c>
      <c r="C146">
        <v>1.877</v>
      </c>
      <c r="D146" t="s">
        <v>28</v>
      </c>
      <c r="E146" t="s">
        <v>28</v>
      </c>
      <c r="F146" t="s">
        <v>9</v>
      </c>
      <c r="G146">
        <v>19.675000000000001</v>
      </c>
    </row>
    <row r="147" spans="1:7" x14ac:dyDescent="0.25">
      <c r="A147" t="s">
        <v>31</v>
      </c>
      <c r="B147">
        <v>180</v>
      </c>
      <c r="C147">
        <v>1.907</v>
      </c>
      <c r="D147" t="s">
        <v>28</v>
      </c>
      <c r="E147" t="s">
        <v>28</v>
      </c>
      <c r="F147" t="s">
        <v>9</v>
      </c>
      <c r="G147">
        <v>25.212</v>
      </c>
    </row>
    <row r="148" spans="1:7" x14ac:dyDescent="0.25">
      <c r="A148" t="s">
        <v>31</v>
      </c>
      <c r="B148">
        <v>180</v>
      </c>
      <c r="C148">
        <v>2.1219999999999999</v>
      </c>
      <c r="D148" t="s">
        <v>28</v>
      </c>
      <c r="E148" t="s">
        <v>28</v>
      </c>
      <c r="F148" t="s">
        <v>9</v>
      </c>
      <c r="G148">
        <v>24.683</v>
      </c>
    </row>
    <row r="149" spans="1:7" x14ac:dyDescent="0.25">
      <c r="A149" t="s">
        <v>31</v>
      </c>
      <c r="B149">
        <v>180</v>
      </c>
      <c r="C149">
        <v>1.4530000000000001</v>
      </c>
      <c r="D149" t="s">
        <v>28</v>
      </c>
      <c r="E149" t="s">
        <v>28</v>
      </c>
      <c r="F149" t="s">
        <v>9</v>
      </c>
      <c r="G149">
        <v>20.280999999999999</v>
      </c>
    </row>
    <row r="150" spans="1:7" x14ac:dyDescent="0.25">
      <c r="A150" t="s">
        <v>31</v>
      </c>
      <c r="B150">
        <v>180</v>
      </c>
      <c r="C150">
        <v>1.5029999999999999</v>
      </c>
      <c r="D150" t="s">
        <v>28</v>
      </c>
      <c r="E150" t="s">
        <v>28</v>
      </c>
      <c r="F150" t="s">
        <v>9</v>
      </c>
      <c r="G150">
        <v>20.786999999999999</v>
      </c>
    </row>
    <row r="151" spans="1:7" x14ac:dyDescent="0.25">
      <c r="A151" t="s">
        <v>31</v>
      </c>
      <c r="B151">
        <v>180</v>
      </c>
      <c r="C151">
        <v>1.488</v>
      </c>
      <c r="D151" t="s">
        <v>28</v>
      </c>
      <c r="E151" t="s">
        <v>28</v>
      </c>
      <c r="F151" t="s">
        <v>9</v>
      </c>
      <c r="G151">
        <v>23.222000000000001</v>
      </c>
    </row>
    <row r="152" spans="1:7" x14ac:dyDescent="0.25">
      <c r="A152" t="s">
        <v>31</v>
      </c>
      <c r="B152">
        <v>180</v>
      </c>
      <c r="C152">
        <v>1.466</v>
      </c>
      <c r="D152" t="s">
        <v>28</v>
      </c>
      <c r="E152" t="s">
        <v>28</v>
      </c>
      <c r="F152" t="s">
        <v>9</v>
      </c>
      <c r="G152">
        <v>19.132000000000001</v>
      </c>
    </row>
    <row r="153" spans="1:7" x14ac:dyDescent="0.25">
      <c r="A153" t="s">
        <v>31</v>
      </c>
      <c r="B153">
        <v>180</v>
      </c>
      <c r="C153">
        <v>0.91200000000000003</v>
      </c>
      <c r="D153" t="s">
        <v>28</v>
      </c>
      <c r="E153" t="s">
        <v>28</v>
      </c>
      <c r="F153" t="s">
        <v>9</v>
      </c>
      <c r="G153">
        <v>18.471</v>
      </c>
    </row>
    <row r="154" spans="1:7" x14ac:dyDescent="0.25">
      <c r="A154" t="s">
        <v>31</v>
      </c>
      <c r="B154">
        <v>180</v>
      </c>
      <c r="C154">
        <v>0.89100000000000001</v>
      </c>
      <c r="D154" t="s">
        <v>28</v>
      </c>
      <c r="E154" t="s">
        <v>28</v>
      </c>
      <c r="F154" t="s">
        <v>9</v>
      </c>
      <c r="G154">
        <v>14.414</v>
      </c>
    </row>
    <row r="155" spans="1:7" x14ac:dyDescent="0.25">
      <c r="A155" t="s">
        <v>31</v>
      </c>
      <c r="B155">
        <v>180</v>
      </c>
      <c r="C155">
        <v>1.0249999999999999</v>
      </c>
      <c r="D155" t="s">
        <v>28</v>
      </c>
      <c r="E155" t="s">
        <v>28</v>
      </c>
      <c r="F155" t="s">
        <v>9</v>
      </c>
      <c r="G155">
        <v>17.574999999999999</v>
      </c>
    </row>
    <row r="156" spans="1:7" x14ac:dyDescent="0.25">
      <c r="A156" t="s">
        <v>31</v>
      </c>
      <c r="B156">
        <v>180</v>
      </c>
      <c r="C156">
        <v>1.5509999999999999</v>
      </c>
      <c r="D156" t="s">
        <v>28</v>
      </c>
      <c r="E156" t="s">
        <v>28</v>
      </c>
      <c r="F156" t="s">
        <v>9</v>
      </c>
      <c r="G156">
        <v>33.112000000000002</v>
      </c>
    </row>
    <row r="157" spans="1:7" x14ac:dyDescent="0.25">
      <c r="A157" t="s">
        <v>31</v>
      </c>
      <c r="B157">
        <v>180</v>
      </c>
      <c r="C157">
        <v>1.3089999999999999</v>
      </c>
      <c r="D157" t="s">
        <v>28</v>
      </c>
      <c r="E157" t="s">
        <v>28</v>
      </c>
      <c r="F157" t="s">
        <v>9</v>
      </c>
      <c r="G157">
        <v>18.279</v>
      </c>
    </row>
    <row r="158" spans="1:7" x14ac:dyDescent="0.25">
      <c r="A158" t="s">
        <v>31</v>
      </c>
      <c r="B158">
        <v>180</v>
      </c>
      <c r="C158">
        <v>0.89600000000000002</v>
      </c>
      <c r="D158" t="s">
        <v>28</v>
      </c>
      <c r="E158" t="s">
        <v>28</v>
      </c>
      <c r="F158" t="s">
        <v>9</v>
      </c>
      <c r="G158">
        <v>11.468</v>
      </c>
    </row>
    <row r="159" spans="1:7" x14ac:dyDescent="0.25">
      <c r="A159" t="s">
        <v>31</v>
      </c>
      <c r="B159">
        <v>180</v>
      </c>
      <c r="C159">
        <v>0.90500000000000003</v>
      </c>
      <c r="D159" t="s">
        <v>28</v>
      </c>
      <c r="E159" t="s">
        <v>28</v>
      </c>
      <c r="F159" t="s">
        <v>9</v>
      </c>
      <c r="G159">
        <v>12.206</v>
      </c>
    </row>
    <row r="160" spans="1:7" x14ac:dyDescent="0.25">
      <c r="A160" t="s">
        <v>31</v>
      </c>
      <c r="B160">
        <v>180</v>
      </c>
      <c r="C160">
        <v>0.85</v>
      </c>
      <c r="D160" t="s">
        <v>28</v>
      </c>
      <c r="E160" t="s">
        <v>28</v>
      </c>
      <c r="F160" t="s">
        <v>9</v>
      </c>
      <c r="G160">
        <v>13.2</v>
      </c>
    </row>
    <row r="161" spans="1:11" x14ac:dyDescent="0.25">
      <c r="A161" t="s">
        <v>31</v>
      </c>
      <c r="B161">
        <v>180</v>
      </c>
      <c r="C161">
        <v>0.92300000000000004</v>
      </c>
      <c r="D161" t="s">
        <v>28</v>
      </c>
      <c r="E161" t="s">
        <v>28</v>
      </c>
      <c r="F161" t="s">
        <v>9</v>
      </c>
      <c r="G161">
        <v>12.238</v>
      </c>
    </row>
    <row r="162" spans="1:11" x14ac:dyDescent="0.25">
      <c r="A162" t="s">
        <v>31</v>
      </c>
      <c r="B162">
        <v>260</v>
      </c>
      <c r="C162">
        <v>1.482</v>
      </c>
      <c r="D162" t="s">
        <v>28</v>
      </c>
      <c r="E162" t="s">
        <v>28</v>
      </c>
      <c r="F162" t="s">
        <v>9</v>
      </c>
      <c r="G162">
        <v>44.968000000000004</v>
      </c>
      <c r="H162">
        <f>B162</f>
        <v>260</v>
      </c>
      <c r="I162">
        <f>COUNT(B162:B181)</f>
        <v>20</v>
      </c>
      <c r="J162">
        <f t="array" ref="J162">SUM(IF(ISNUMBER( SEARCH("model",F162:F181)), 0, 1))</f>
        <v>0</v>
      </c>
      <c r="K162">
        <f t="array" ref="K162">MEDIAN(IF(F162:F181="FiniteModel", G162:G181))</f>
        <v>40.929500000000004</v>
      </c>
    </row>
    <row r="163" spans="1:11" x14ac:dyDescent="0.25">
      <c r="A163" t="s">
        <v>31</v>
      </c>
      <c r="B163">
        <v>260</v>
      </c>
      <c r="C163">
        <v>1.008</v>
      </c>
      <c r="D163" t="s">
        <v>28</v>
      </c>
      <c r="E163" t="s">
        <v>28</v>
      </c>
      <c r="F163" t="s">
        <v>9</v>
      </c>
      <c r="G163">
        <v>39.302</v>
      </c>
    </row>
    <row r="164" spans="1:11" x14ac:dyDescent="0.25">
      <c r="A164" t="s">
        <v>31</v>
      </c>
      <c r="B164">
        <v>260</v>
      </c>
      <c r="C164">
        <v>0.82699999999999996</v>
      </c>
      <c r="D164" t="s">
        <v>28</v>
      </c>
      <c r="E164" t="s">
        <v>28</v>
      </c>
      <c r="F164" t="s">
        <v>9</v>
      </c>
      <c r="G164">
        <v>47.558</v>
      </c>
    </row>
    <row r="165" spans="1:11" x14ac:dyDescent="0.25">
      <c r="A165" t="s">
        <v>31</v>
      </c>
      <c r="B165">
        <v>260</v>
      </c>
      <c r="C165">
        <v>0.91800000000000004</v>
      </c>
      <c r="D165" t="s">
        <v>28</v>
      </c>
      <c r="E165" t="s">
        <v>28</v>
      </c>
      <c r="F165" t="s">
        <v>9</v>
      </c>
      <c r="G165">
        <v>49.145000000000003</v>
      </c>
    </row>
    <row r="166" spans="1:11" x14ac:dyDescent="0.25">
      <c r="A166" t="s">
        <v>31</v>
      </c>
      <c r="B166">
        <v>260</v>
      </c>
      <c r="C166">
        <v>1.2709999999999999</v>
      </c>
      <c r="D166" t="s">
        <v>28</v>
      </c>
      <c r="E166" t="s">
        <v>28</v>
      </c>
      <c r="F166" t="s">
        <v>9</v>
      </c>
      <c r="G166">
        <v>35.027000000000001</v>
      </c>
    </row>
    <row r="167" spans="1:11" x14ac:dyDescent="0.25">
      <c r="A167" t="s">
        <v>31</v>
      </c>
      <c r="B167">
        <v>260</v>
      </c>
      <c r="C167">
        <v>1.006</v>
      </c>
      <c r="D167" t="s">
        <v>28</v>
      </c>
      <c r="E167" t="s">
        <v>28</v>
      </c>
      <c r="F167" t="s">
        <v>9</v>
      </c>
      <c r="G167">
        <v>42.557000000000002</v>
      </c>
    </row>
    <row r="168" spans="1:11" x14ac:dyDescent="0.25">
      <c r="A168" t="s">
        <v>31</v>
      </c>
      <c r="B168">
        <v>260</v>
      </c>
      <c r="C168">
        <v>0.83</v>
      </c>
      <c r="D168" t="s">
        <v>28</v>
      </c>
      <c r="E168" t="s">
        <v>28</v>
      </c>
      <c r="F168" t="s">
        <v>9</v>
      </c>
      <c r="G168">
        <v>29.806999999999999</v>
      </c>
    </row>
    <row r="169" spans="1:11" x14ac:dyDescent="0.25">
      <c r="A169" t="s">
        <v>31</v>
      </c>
      <c r="B169">
        <v>260</v>
      </c>
      <c r="C169">
        <v>1.093</v>
      </c>
      <c r="D169" t="s">
        <v>28</v>
      </c>
      <c r="E169" t="s">
        <v>28</v>
      </c>
      <c r="F169" t="s">
        <v>9</v>
      </c>
      <c r="G169">
        <v>43.981000000000002</v>
      </c>
    </row>
    <row r="170" spans="1:11" x14ac:dyDescent="0.25">
      <c r="A170" t="s">
        <v>31</v>
      </c>
      <c r="B170">
        <v>260</v>
      </c>
      <c r="C170">
        <v>2.12</v>
      </c>
      <c r="D170" t="s">
        <v>28</v>
      </c>
      <c r="E170" t="s">
        <v>28</v>
      </c>
      <c r="F170" t="s">
        <v>9</v>
      </c>
      <c r="G170">
        <v>22.73</v>
      </c>
    </row>
    <row r="171" spans="1:11" x14ac:dyDescent="0.25">
      <c r="A171" t="s">
        <v>31</v>
      </c>
      <c r="B171">
        <v>260</v>
      </c>
      <c r="C171">
        <v>1.194</v>
      </c>
      <c r="D171" t="s">
        <v>28</v>
      </c>
      <c r="E171" t="s">
        <v>28</v>
      </c>
      <c r="F171" t="s">
        <v>9</v>
      </c>
      <c r="G171">
        <v>45.478999999999999</v>
      </c>
    </row>
    <row r="172" spans="1:11" x14ac:dyDescent="0.25">
      <c r="A172" t="s">
        <v>31</v>
      </c>
      <c r="B172">
        <v>260</v>
      </c>
      <c r="C172">
        <v>1.214</v>
      </c>
      <c r="D172" t="s">
        <v>28</v>
      </c>
      <c r="E172" t="s">
        <v>28</v>
      </c>
      <c r="F172" t="s">
        <v>9</v>
      </c>
      <c r="G172">
        <v>63.418999999999997</v>
      </c>
    </row>
    <row r="173" spans="1:11" x14ac:dyDescent="0.25">
      <c r="A173" t="s">
        <v>31</v>
      </c>
      <c r="B173">
        <v>260</v>
      </c>
      <c r="C173">
        <v>1.363</v>
      </c>
      <c r="D173" t="s">
        <v>28</v>
      </c>
      <c r="E173" t="s">
        <v>28</v>
      </c>
      <c r="F173" t="s">
        <v>9</v>
      </c>
      <c r="G173">
        <v>31.042000000000002</v>
      </c>
    </row>
    <row r="174" spans="1:11" x14ac:dyDescent="0.25">
      <c r="A174" t="s">
        <v>31</v>
      </c>
      <c r="B174">
        <v>260</v>
      </c>
      <c r="C174">
        <v>1.734</v>
      </c>
      <c r="D174" t="s">
        <v>28</v>
      </c>
      <c r="E174" t="s">
        <v>28</v>
      </c>
      <c r="F174" t="s">
        <v>9</v>
      </c>
      <c r="G174">
        <v>58.186999999999998</v>
      </c>
    </row>
    <row r="175" spans="1:11" x14ac:dyDescent="0.25">
      <c r="A175" t="s">
        <v>31</v>
      </c>
      <c r="B175">
        <v>260</v>
      </c>
      <c r="C175">
        <v>0.83799999999999997</v>
      </c>
      <c r="D175" t="s">
        <v>28</v>
      </c>
      <c r="E175" t="s">
        <v>28</v>
      </c>
      <c r="F175" t="s">
        <v>9</v>
      </c>
      <c r="G175">
        <v>31.571000000000002</v>
      </c>
    </row>
    <row r="176" spans="1:11" x14ac:dyDescent="0.25">
      <c r="A176" t="s">
        <v>31</v>
      </c>
      <c r="B176">
        <v>260</v>
      </c>
      <c r="C176">
        <v>1.0580000000000001</v>
      </c>
      <c r="D176" t="s">
        <v>28</v>
      </c>
      <c r="E176" t="s">
        <v>28</v>
      </c>
      <c r="F176" t="s">
        <v>9</v>
      </c>
      <c r="G176">
        <v>44.22</v>
      </c>
    </row>
    <row r="177" spans="1:11" x14ac:dyDescent="0.25">
      <c r="A177" t="s">
        <v>31</v>
      </c>
      <c r="B177">
        <v>260</v>
      </c>
      <c r="C177">
        <v>0.96599999999999997</v>
      </c>
      <c r="D177" t="s">
        <v>28</v>
      </c>
      <c r="E177" t="s">
        <v>28</v>
      </c>
      <c r="F177" t="s">
        <v>9</v>
      </c>
      <c r="G177">
        <v>63.567999999999998</v>
      </c>
    </row>
    <row r="178" spans="1:11" x14ac:dyDescent="0.25">
      <c r="A178" t="s">
        <v>31</v>
      </c>
      <c r="B178">
        <v>260</v>
      </c>
      <c r="C178">
        <v>0.94599999999999995</v>
      </c>
      <c r="D178" t="s">
        <v>28</v>
      </c>
      <c r="E178" t="s">
        <v>28</v>
      </c>
      <c r="F178" t="s">
        <v>9</v>
      </c>
      <c r="G178">
        <v>37.710999999999999</v>
      </c>
    </row>
    <row r="179" spans="1:11" x14ac:dyDescent="0.25">
      <c r="A179" t="s">
        <v>31</v>
      </c>
      <c r="B179">
        <v>260</v>
      </c>
      <c r="C179">
        <v>0.82699999999999996</v>
      </c>
      <c r="D179" t="s">
        <v>28</v>
      </c>
      <c r="E179" t="s">
        <v>28</v>
      </c>
      <c r="F179" t="s">
        <v>9</v>
      </c>
      <c r="G179">
        <v>30.062000000000001</v>
      </c>
    </row>
    <row r="180" spans="1:11" x14ac:dyDescent="0.25">
      <c r="A180" t="s">
        <v>31</v>
      </c>
      <c r="B180">
        <v>260</v>
      </c>
      <c r="C180">
        <v>0.85199999999999998</v>
      </c>
      <c r="D180" t="s">
        <v>28</v>
      </c>
      <c r="E180" t="s">
        <v>28</v>
      </c>
      <c r="F180" t="s">
        <v>9</v>
      </c>
      <c r="G180">
        <v>34.755000000000003</v>
      </c>
    </row>
    <row r="181" spans="1:11" x14ac:dyDescent="0.25">
      <c r="A181" t="s">
        <v>31</v>
      </c>
      <c r="B181">
        <v>260</v>
      </c>
      <c r="C181">
        <v>1.4970000000000001</v>
      </c>
      <c r="D181" t="s">
        <v>28</v>
      </c>
      <c r="E181" t="s">
        <v>28</v>
      </c>
      <c r="F181" t="s">
        <v>9</v>
      </c>
      <c r="G181">
        <v>33.811</v>
      </c>
    </row>
    <row r="182" spans="1:11" x14ac:dyDescent="0.25">
      <c r="A182" t="s">
        <v>31</v>
      </c>
      <c r="B182">
        <v>420</v>
      </c>
      <c r="C182">
        <v>0.95499999999999996</v>
      </c>
      <c r="D182" t="s">
        <v>28</v>
      </c>
      <c r="E182" t="s">
        <v>28</v>
      </c>
      <c r="F182" t="s">
        <v>9</v>
      </c>
      <c r="G182">
        <v>95.27</v>
      </c>
      <c r="H182">
        <f>B182</f>
        <v>420</v>
      </c>
      <c r="I182">
        <f>COUNT(B182:B201)</f>
        <v>20</v>
      </c>
      <c r="J182">
        <f t="array" ref="J182">SUM(IF(ISNUMBER( SEARCH("model",F182:F201)), 0, 1))</f>
        <v>0</v>
      </c>
      <c r="K182">
        <f t="array" ref="K182">MEDIAN(IF(F182:F201="FiniteModel", G182:G201))</f>
        <v>111.172</v>
      </c>
    </row>
    <row r="183" spans="1:11" x14ac:dyDescent="0.25">
      <c r="A183" t="s">
        <v>31</v>
      </c>
      <c r="B183">
        <v>420</v>
      </c>
      <c r="C183">
        <v>0.92900000000000005</v>
      </c>
      <c r="D183" t="s">
        <v>28</v>
      </c>
      <c r="E183" t="s">
        <v>28</v>
      </c>
      <c r="F183" t="s">
        <v>9</v>
      </c>
      <c r="G183">
        <v>80.177999999999997</v>
      </c>
    </row>
    <row r="184" spans="1:11" x14ac:dyDescent="0.25">
      <c r="A184" t="s">
        <v>31</v>
      </c>
      <c r="B184">
        <v>420</v>
      </c>
      <c r="C184">
        <v>0.89800000000000002</v>
      </c>
      <c r="D184" t="s">
        <v>28</v>
      </c>
      <c r="E184" t="s">
        <v>28</v>
      </c>
      <c r="F184" t="s">
        <v>9</v>
      </c>
      <c r="G184">
        <v>154.16</v>
      </c>
    </row>
    <row r="185" spans="1:11" x14ac:dyDescent="0.25">
      <c r="A185" t="s">
        <v>31</v>
      </c>
      <c r="B185">
        <v>420</v>
      </c>
      <c r="C185">
        <v>1.5960000000000001</v>
      </c>
      <c r="D185" t="s">
        <v>28</v>
      </c>
      <c r="E185" t="s">
        <v>28</v>
      </c>
      <c r="F185" t="s">
        <v>9</v>
      </c>
      <c r="G185">
        <v>131.27199999999999</v>
      </c>
    </row>
    <row r="186" spans="1:11" x14ac:dyDescent="0.25">
      <c r="A186" t="s">
        <v>31</v>
      </c>
      <c r="B186">
        <v>420</v>
      </c>
      <c r="C186">
        <v>0.99399999999999999</v>
      </c>
      <c r="D186" t="s">
        <v>28</v>
      </c>
      <c r="E186" t="s">
        <v>28</v>
      </c>
      <c r="F186" t="s">
        <v>9</v>
      </c>
      <c r="G186">
        <v>158.33000000000001</v>
      </c>
    </row>
    <row r="187" spans="1:11" x14ac:dyDescent="0.25">
      <c r="A187" t="s">
        <v>31</v>
      </c>
      <c r="B187">
        <v>420</v>
      </c>
      <c r="C187">
        <v>1.3109999999999999</v>
      </c>
      <c r="D187" t="s">
        <v>28</v>
      </c>
      <c r="E187" t="s">
        <v>28</v>
      </c>
      <c r="F187" t="s">
        <v>9</v>
      </c>
      <c r="G187">
        <v>112.883</v>
      </c>
    </row>
    <row r="188" spans="1:11" x14ac:dyDescent="0.25">
      <c r="A188" t="s">
        <v>31</v>
      </c>
      <c r="B188">
        <v>420</v>
      </c>
      <c r="C188">
        <v>0.81100000000000005</v>
      </c>
      <c r="D188" t="s">
        <v>28</v>
      </c>
      <c r="E188" t="s">
        <v>28</v>
      </c>
      <c r="F188" t="s">
        <v>9</v>
      </c>
      <c r="G188">
        <v>74.349000000000004</v>
      </c>
    </row>
    <row r="189" spans="1:11" x14ac:dyDescent="0.25">
      <c r="A189" t="s">
        <v>31</v>
      </c>
      <c r="B189">
        <v>420</v>
      </c>
      <c r="C189">
        <v>0.86</v>
      </c>
      <c r="D189" t="s">
        <v>28</v>
      </c>
      <c r="E189" t="s">
        <v>28</v>
      </c>
      <c r="F189" t="s">
        <v>9</v>
      </c>
      <c r="G189">
        <v>102.902</v>
      </c>
    </row>
    <row r="190" spans="1:11" x14ac:dyDescent="0.25">
      <c r="A190" t="s">
        <v>31</v>
      </c>
      <c r="B190">
        <v>420</v>
      </c>
      <c r="C190">
        <v>0.86199999999999999</v>
      </c>
      <c r="D190" t="s">
        <v>28</v>
      </c>
      <c r="E190" t="s">
        <v>28</v>
      </c>
      <c r="F190" t="s">
        <v>9</v>
      </c>
      <c r="G190">
        <v>101.09099999999999</v>
      </c>
    </row>
    <row r="191" spans="1:11" x14ac:dyDescent="0.25">
      <c r="A191" t="s">
        <v>31</v>
      </c>
      <c r="B191">
        <v>420</v>
      </c>
      <c r="C191">
        <v>0.89300000000000002</v>
      </c>
      <c r="D191" t="s">
        <v>28</v>
      </c>
      <c r="E191" t="s">
        <v>28</v>
      </c>
      <c r="F191" t="s">
        <v>9</v>
      </c>
      <c r="G191">
        <v>126.178</v>
      </c>
    </row>
    <row r="192" spans="1:11" x14ac:dyDescent="0.25">
      <c r="A192" t="s">
        <v>31</v>
      </c>
      <c r="B192">
        <v>420</v>
      </c>
      <c r="C192">
        <v>1.101</v>
      </c>
      <c r="D192" t="s">
        <v>28</v>
      </c>
      <c r="E192" t="s">
        <v>28</v>
      </c>
      <c r="F192" t="s">
        <v>9</v>
      </c>
      <c r="G192">
        <v>109.461</v>
      </c>
    </row>
    <row r="193" spans="1:11" x14ac:dyDescent="0.25">
      <c r="A193" t="s">
        <v>31</v>
      </c>
      <c r="B193">
        <v>420</v>
      </c>
      <c r="C193">
        <v>0.94699999999999995</v>
      </c>
      <c r="D193" t="s">
        <v>28</v>
      </c>
      <c r="E193" t="s">
        <v>28</v>
      </c>
      <c r="F193" t="s">
        <v>9</v>
      </c>
      <c r="G193">
        <v>118.77500000000001</v>
      </c>
    </row>
    <row r="194" spans="1:11" x14ac:dyDescent="0.25">
      <c r="A194" t="s">
        <v>31</v>
      </c>
      <c r="B194">
        <v>420</v>
      </c>
      <c r="C194">
        <v>1.5029999999999999</v>
      </c>
      <c r="D194" t="s">
        <v>28</v>
      </c>
      <c r="E194" t="s">
        <v>28</v>
      </c>
      <c r="F194" t="s">
        <v>9</v>
      </c>
      <c r="G194">
        <v>100.67700000000001</v>
      </c>
    </row>
    <row r="195" spans="1:11" x14ac:dyDescent="0.25">
      <c r="A195" t="s">
        <v>31</v>
      </c>
      <c r="B195">
        <v>420</v>
      </c>
      <c r="C195">
        <v>1.3029999999999999</v>
      </c>
      <c r="D195" t="s">
        <v>28</v>
      </c>
      <c r="E195" t="s">
        <v>28</v>
      </c>
      <c r="F195" t="s">
        <v>9</v>
      </c>
      <c r="G195">
        <v>120.17100000000001</v>
      </c>
    </row>
    <row r="196" spans="1:11" x14ac:dyDescent="0.25">
      <c r="A196" t="s">
        <v>31</v>
      </c>
      <c r="B196">
        <v>420</v>
      </c>
      <c r="C196">
        <v>1.024</v>
      </c>
      <c r="D196" t="s">
        <v>28</v>
      </c>
      <c r="E196" t="s">
        <v>28</v>
      </c>
      <c r="F196" t="s">
        <v>9</v>
      </c>
      <c r="G196">
        <v>156.25700000000001</v>
      </c>
    </row>
    <row r="197" spans="1:11" x14ac:dyDescent="0.25">
      <c r="A197" t="s">
        <v>31</v>
      </c>
      <c r="B197">
        <v>420</v>
      </c>
      <c r="C197">
        <v>1.0780000000000001</v>
      </c>
      <c r="D197" t="s">
        <v>28</v>
      </c>
      <c r="E197" t="s">
        <v>28</v>
      </c>
      <c r="F197" t="s">
        <v>9</v>
      </c>
      <c r="G197">
        <v>146.97999999999999</v>
      </c>
    </row>
    <row r="198" spans="1:11" x14ac:dyDescent="0.25">
      <c r="A198" t="s">
        <v>31</v>
      </c>
      <c r="B198">
        <v>420</v>
      </c>
      <c r="C198">
        <v>0.92700000000000005</v>
      </c>
      <c r="D198" t="s">
        <v>28</v>
      </c>
      <c r="E198" t="s">
        <v>28</v>
      </c>
      <c r="F198" t="s">
        <v>9</v>
      </c>
      <c r="G198">
        <v>139.636</v>
      </c>
    </row>
    <row r="199" spans="1:11" x14ac:dyDescent="0.25">
      <c r="A199" t="s">
        <v>31</v>
      </c>
      <c r="B199">
        <v>420</v>
      </c>
      <c r="C199">
        <v>0.94499999999999995</v>
      </c>
      <c r="D199" t="s">
        <v>28</v>
      </c>
      <c r="E199" t="s">
        <v>28</v>
      </c>
      <c r="F199" t="s">
        <v>9</v>
      </c>
      <c r="G199">
        <v>76.680000000000007</v>
      </c>
    </row>
    <row r="200" spans="1:11" x14ac:dyDescent="0.25">
      <c r="A200" t="s">
        <v>31</v>
      </c>
      <c r="B200">
        <v>420</v>
      </c>
      <c r="C200">
        <v>0.872</v>
      </c>
      <c r="D200" t="s">
        <v>28</v>
      </c>
      <c r="E200" t="s">
        <v>28</v>
      </c>
      <c r="F200" t="s">
        <v>9</v>
      </c>
      <c r="G200">
        <v>92.025000000000006</v>
      </c>
    </row>
    <row r="201" spans="1:11" x14ac:dyDescent="0.25">
      <c r="A201" t="s">
        <v>31</v>
      </c>
      <c r="B201">
        <v>420</v>
      </c>
      <c r="C201">
        <v>0.96</v>
      </c>
      <c r="D201" t="s">
        <v>28</v>
      </c>
      <c r="E201" t="s">
        <v>28</v>
      </c>
      <c r="F201" t="s">
        <v>9</v>
      </c>
      <c r="G201">
        <v>86.313999999999993</v>
      </c>
    </row>
    <row r="202" spans="1:11" x14ac:dyDescent="0.25">
      <c r="A202" t="s">
        <v>31</v>
      </c>
      <c r="B202">
        <v>740</v>
      </c>
      <c r="C202">
        <v>0.99199999999999999</v>
      </c>
      <c r="D202" t="s">
        <v>28</v>
      </c>
      <c r="E202" t="s">
        <v>28</v>
      </c>
      <c r="F202" t="s">
        <v>29</v>
      </c>
      <c r="G202">
        <v>310.28300000000002</v>
      </c>
      <c r="H202">
        <f>B202</f>
        <v>740</v>
      </c>
      <c r="I202">
        <f>COUNT(B202:B221)</f>
        <v>20</v>
      </c>
      <c r="J202">
        <f t="array" ref="J202">SUM(IF(ISNUMBER( SEARCH("model",F202:F221)), 0, 1))</f>
        <v>19</v>
      </c>
      <c r="K202">
        <f t="array" ref="K202">MEDIAN(IF(F202:F221="FiniteModel", G202:G221))</f>
        <v>291.47800000000001</v>
      </c>
    </row>
    <row r="203" spans="1:11" x14ac:dyDescent="0.25">
      <c r="A203" t="s">
        <v>31</v>
      </c>
      <c r="B203">
        <v>740</v>
      </c>
      <c r="C203">
        <v>1.3129999999999999</v>
      </c>
      <c r="D203" t="s">
        <v>28</v>
      </c>
      <c r="E203" t="s">
        <v>28</v>
      </c>
      <c r="F203" t="s">
        <v>29</v>
      </c>
      <c r="G203">
        <v>312.59800000000001</v>
      </c>
    </row>
    <row r="204" spans="1:11" x14ac:dyDescent="0.25">
      <c r="A204" t="s">
        <v>31</v>
      </c>
      <c r="B204">
        <v>740</v>
      </c>
      <c r="C204">
        <v>1.069</v>
      </c>
      <c r="D204" t="s">
        <v>28</v>
      </c>
      <c r="E204" t="s">
        <v>28</v>
      </c>
      <c r="F204" t="s">
        <v>29</v>
      </c>
      <c r="G204">
        <v>323.61099999999999</v>
      </c>
    </row>
    <row r="205" spans="1:11" x14ac:dyDescent="0.25">
      <c r="A205" t="s">
        <v>31</v>
      </c>
      <c r="B205">
        <v>740</v>
      </c>
      <c r="C205">
        <v>1.726</v>
      </c>
      <c r="D205" t="s">
        <v>28</v>
      </c>
      <c r="E205" t="s">
        <v>28</v>
      </c>
      <c r="F205" t="s">
        <v>29</v>
      </c>
      <c r="G205">
        <v>313.74799999999999</v>
      </c>
    </row>
    <row r="206" spans="1:11" x14ac:dyDescent="0.25">
      <c r="A206" t="s">
        <v>31</v>
      </c>
      <c r="B206">
        <v>740</v>
      </c>
      <c r="C206">
        <v>1.575</v>
      </c>
      <c r="D206" t="s">
        <v>28</v>
      </c>
      <c r="E206" t="s">
        <v>28</v>
      </c>
      <c r="F206" t="s">
        <v>29</v>
      </c>
      <c r="G206">
        <v>305.33300000000003</v>
      </c>
    </row>
    <row r="207" spans="1:11" x14ac:dyDescent="0.25">
      <c r="A207" t="s">
        <v>31</v>
      </c>
      <c r="B207">
        <v>740</v>
      </c>
      <c r="C207">
        <v>2.27</v>
      </c>
      <c r="D207" t="s">
        <v>28</v>
      </c>
      <c r="E207" t="s">
        <v>28</v>
      </c>
      <c r="F207" t="s">
        <v>29</v>
      </c>
      <c r="G207">
        <v>304.173</v>
      </c>
    </row>
    <row r="208" spans="1:11" x14ac:dyDescent="0.25">
      <c r="A208" t="s">
        <v>31</v>
      </c>
      <c r="B208">
        <v>740</v>
      </c>
      <c r="C208">
        <v>1.3839999999999999</v>
      </c>
      <c r="D208" t="s">
        <v>28</v>
      </c>
      <c r="E208" t="s">
        <v>28</v>
      </c>
      <c r="F208" t="s">
        <v>29</v>
      </c>
      <c r="G208">
        <v>302.61</v>
      </c>
    </row>
    <row r="209" spans="1:11" x14ac:dyDescent="0.25">
      <c r="A209" t="s">
        <v>31</v>
      </c>
      <c r="B209">
        <v>740</v>
      </c>
      <c r="C209">
        <v>1.032</v>
      </c>
      <c r="D209" t="s">
        <v>28</v>
      </c>
      <c r="E209" t="s">
        <v>28</v>
      </c>
      <c r="F209" t="s">
        <v>29</v>
      </c>
      <c r="G209">
        <v>306.42500000000001</v>
      </c>
    </row>
    <row r="210" spans="1:11" x14ac:dyDescent="0.25">
      <c r="A210" t="s">
        <v>31</v>
      </c>
      <c r="B210">
        <v>740</v>
      </c>
      <c r="C210">
        <v>1.1910000000000001</v>
      </c>
      <c r="D210" t="s">
        <v>28</v>
      </c>
      <c r="E210" t="s">
        <v>28</v>
      </c>
      <c r="F210" t="s">
        <v>29</v>
      </c>
      <c r="G210">
        <v>303.55099999999999</v>
      </c>
    </row>
    <row r="211" spans="1:11" x14ac:dyDescent="0.25">
      <c r="A211" t="s">
        <v>31</v>
      </c>
      <c r="B211">
        <v>740</v>
      </c>
      <c r="C211">
        <v>0.95</v>
      </c>
      <c r="D211" t="s">
        <v>28</v>
      </c>
      <c r="E211" t="s">
        <v>28</v>
      </c>
      <c r="F211" t="s">
        <v>29</v>
      </c>
      <c r="G211">
        <v>304.42200000000003</v>
      </c>
    </row>
    <row r="212" spans="1:11" x14ac:dyDescent="0.25">
      <c r="A212" t="s">
        <v>31</v>
      </c>
      <c r="B212">
        <v>740</v>
      </c>
      <c r="C212">
        <v>1.1439999999999999</v>
      </c>
      <c r="D212" t="s">
        <v>28</v>
      </c>
      <c r="E212" t="s">
        <v>28</v>
      </c>
      <c r="F212" t="s">
        <v>29</v>
      </c>
      <c r="G212">
        <v>303.55099999999999</v>
      </c>
    </row>
    <row r="213" spans="1:11" x14ac:dyDescent="0.25">
      <c r="A213" t="s">
        <v>31</v>
      </c>
      <c r="B213">
        <v>740</v>
      </c>
      <c r="C213">
        <v>1.0720000000000001</v>
      </c>
      <c r="D213" t="s">
        <v>28</v>
      </c>
      <c r="E213" t="s">
        <v>28</v>
      </c>
      <c r="F213" t="s">
        <v>29</v>
      </c>
      <c r="G213">
        <v>302.786</v>
      </c>
    </row>
    <row r="214" spans="1:11" x14ac:dyDescent="0.25">
      <c r="A214" t="s">
        <v>31</v>
      </c>
      <c r="B214">
        <v>740</v>
      </c>
      <c r="C214">
        <v>0.85299999999999998</v>
      </c>
      <c r="D214" t="s">
        <v>28</v>
      </c>
      <c r="E214" t="s">
        <v>28</v>
      </c>
      <c r="F214" t="s">
        <v>29</v>
      </c>
      <c r="G214">
        <v>304.41500000000002</v>
      </c>
    </row>
    <row r="215" spans="1:11" x14ac:dyDescent="0.25">
      <c r="A215" t="s">
        <v>31</v>
      </c>
      <c r="B215">
        <v>740</v>
      </c>
      <c r="C215">
        <v>2.2759999999999998</v>
      </c>
      <c r="D215" t="s">
        <v>28</v>
      </c>
      <c r="E215" t="s">
        <v>28</v>
      </c>
      <c r="F215" t="s">
        <v>29</v>
      </c>
      <c r="G215">
        <v>304.12200000000001</v>
      </c>
    </row>
    <row r="216" spans="1:11" x14ac:dyDescent="0.25">
      <c r="A216" t="s">
        <v>31</v>
      </c>
      <c r="B216">
        <v>740</v>
      </c>
      <c r="C216">
        <v>2.218</v>
      </c>
      <c r="D216" t="s">
        <v>28</v>
      </c>
      <c r="E216" t="s">
        <v>28</v>
      </c>
      <c r="F216" t="s">
        <v>29</v>
      </c>
      <c r="G216">
        <v>302.29000000000002</v>
      </c>
    </row>
    <row r="217" spans="1:11" x14ac:dyDescent="0.25">
      <c r="A217" t="s">
        <v>31</v>
      </c>
      <c r="B217">
        <v>740</v>
      </c>
      <c r="C217">
        <v>1.625</v>
      </c>
      <c r="D217" t="s">
        <v>28</v>
      </c>
      <c r="E217" t="s">
        <v>28</v>
      </c>
      <c r="F217" t="s">
        <v>29</v>
      </c>
      <c r="G217">
        <v>304.08499999999998</v>
      </c>
    </row>
    <row r="218" spans="1:11" x14ac:dyDescent="0.25">
      <c r="A218" t="s">
        <v>31</v>
      </c>
      <c r="B218">
        <v>740</v>
      </c>
      <c r="C218">
        <v>1.35</v>
      </c>
      <c r="D218" t="s">
        <v>28</v>
      </c>
      <c r="E218" t="s">
        <v>28</v>
      </c>
      <c r="F218" t="s">
        <v>29</v>
      </c>
      <c r="G218">
        <v>310.30900000000003</v>
      </c>
    </row>
    <row r="219" spans="1:11" x14ac:dyDescent="0.25">
      <c r="A219" t="s">
        <v>31</v>
      </c>
      <c r="B219">
        <v>740</v>
      </c>
      <c r="C219">
        <v>1.216</v>
      </c>
      <c r="D219" t="s">
        <v>28</v>
      </c>
      <c r="E219" t="s">
        <v>28</v>
      </c>
      <c r="F219" t="s">
        <v>29</v>
      </c>
      <c r="G219">
        <v>323.77</v>
      </c>
    </row>
    <row r="220" spans="1:11" x14ac:dyDescent="0.25">
      <c r="A220" t="s">
        <v>31</v>
      </c>
      <c r="B220">
        <v>740</v>
      </c>
      <c r="C220">
        <v>1.33</v>
      </c>
      <c r="D220" t="s">
        <v>28</v>
      </c>
      <c r="E220" t="s">
        <v>28</v>
      </c>
      <c r="F220" t="s">
        <v>29</v>
      </c>
      <c r="G220">
        <v>311.33300000000003</v>
      </c>
    </row>
    <row r="221" spans="1:11" x14ac:dyDescent="0.25">
      <c r="A221" t="s">
        <v>31</v>
      </c>
      <c r="B221">
        <v>740</v>
      </c>
      <c r="C221">
        <v>0.83699999999999997</v>
      </c>
      <c r="D221" t="s">
        <v>28</v>
      </c>
      <c r="E221" t="s">
        <v>28</v>
      </c>
      <c r="F221" t="s">
        <v>9</v>
      </c>
      <c r="G221">
        <v>291.47800000000001</v>
      </c>
    </row>
    <row r="222" spans="1:11" x14ac:dyDescent="0.25">
      <c r="B222">
        <v>1380</v>
      </c>
      <c r="F222" t="s">
        <v>29</v>
      </c>
      <c r="H222">
        <f>B222</f>
        <v>1380</v>
      </c>
      <c r="I222">
        <f>COUNT(B222:B241)</f>
        <v>20</v>
      </c>
      <c r="J222">
        <f t="array" ref="J222">SUM(IF(ISNUMBER( SEARCH("model",F222:F241)), 0, 1))</f>
        <v>20</v>
      </c>
      <c r="K222">
        <f>MEDIAN(IF(F222:F241="FiniteModel", G222:G241))</f>
        <v>0</v>
      </c>
    </row>
    <row r="223" spans="1:11" x14ac:dyDescent="0.25">
      <c r="B223">
        <v>1380</v>
      </c>
    </row>
    <row r="224" spans="1:11" x14ac:dyDescent="0.25">
      <c r="B224">
        <v>1380</v>
      </c>
    </row>
    <row r="225" spans="2:2" x14ac:dyDescent="0.25">
      <c r="B225">
        <v>1380</v>
      </c>
    </row>
    <row r="226" spans="2:2" x14ac:dyDescent="0.25">
      <c r="B226">
        <v>1380</v>
      </c>
    </row>
    <row r="227" spans="2:2" x14ac:dyDescent="0.25">
      <c r="B227">
        <v>1380</v>
      </c>
    </row>
    <row r="228" spans="2:2" x14ac:dyDescent="0.25">
      <c r="B228">
        <v>1380</v>
      </c>
    </row>
    <row r="229" spans="2:2" x14ac:dyDescent="0.25">
      <c r="B229">
        <v>1380</v>
      </c>
    </row>
    <row r="230" spans="2:2" x14ac:dyDescent="0.25">
      <c r="B230">
        <v>1380</v>
      </c>
    </row>
    <row r="231" spans="2:2" x14ac:dyDescent="0.25">
      <c r="B231">
        <v>1380</v>
      </c>
    </row>
    <row r="232" spans="2:2" x14ac:dyDescent="0.25">
      <c r="B232">
        <v>1380</v>
      </c>
    </row>
    <row r="233" spans="2:2" x14ac:dyDescent="0.25">
      <c r="B233">
        <v>1380</v>
      </c>
    </row>
    <row r="234" spans="2:2" x14ac:dyDescent="0.25">
      <c r="B234">
        <v>1380</v>
      </c>
    </row>
    <row r="235" spans="2:2" x14ac:dyDescent="0.25">
      <c r="B235">
        <v>1380</v>
      </c>
    </row>
    <row r="236" spans="2:2" x14ac:dyDescent="0.25">
      <c r="B236">
        <v>1380</v>
      </c>
    </row>
    <row r="237" spans="2:2" x14ac:dyDescent="0.25">
      <c r="B237">
        <v>1380</v>
      </c>
    </row>
    <row r="238" spans="2:2" x14ac:dyDescent="0.25">
      <c r="B238">
        <v>1380</v>
      </c>
    </row>
    <row r="239" spans="2:2" x14ac:dyDescent="0.25">
      <c r="B239">
        <v>1380</v>
      </c>
    </row>
    <row r="240" spans="2:2" x14ac:dyDescent="0.25">
      <c r="B240">
        <v>1380</v>
      </c>
    </row>
    <row r="241" spans="2:11" x14ac:dyDescent="0.25">
      <c r="B241">
        <v>1380</v>
      </c>
    </row>
    <row r="242" spans="2:11" x14ac:dyDescent="0.25">
      <c r="H242">
        <f>B242</f>
        <v>0</v>
      </c>
      <c r="I242">
        <f>COUNT(B242:B261)</f>
        <v>0</v>
      </c>
      <c r="J242">
        <f t="array" ref="J242">SUM(IF(ISNUMBER( SEARCH("model",F242:F261)), 0, 1))</f>
        <v>20</v>
      </c>
      <c r="K242">
        <f>MEDIAN(IF(F242:F261="FiniteModel", G242:G261))</f>
        <v>0</v>
      </c>
    </row>
  </sheetData>
  <conditionalFormatting sqref="F1:F1048576">
    <cfRule type="expression" dxfId="0" priority="1">
      <formula>F1&lt;&gt;"FiniteModel"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CVC4</vt:lpstr>
      <vt:lpstr>DARWINFM</vt:lpstr>
      <vt:lpstr>EDARWIN</vt:lpstr>
      <vt:lpstr>GEOIII</vt:lpstr>
      <vt:lpstr>Vampire</vt:lpstr>
      <vt:lpstr>Paradox</vt:lpstr>
      <vt:lpstr>IProver</vt:lpstr>
      <vt:lpstr>Z3</vt:lpstr>
      <vt:lpstr>Figures</vt:lpstr>
      <vt:lpstr>LocalVampire</vt:lpstr>
      <vt:lpstr>Alloy</vt:lpstr>
      <vt:lpstr>Viatra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Babikian</dc:creator>
  <cp:lastModifiedBy>aren babikian</cp:lastModifiedBy>
  <cp:lastPrinted>2019-10-25T07:39:30Z</cp:lastPrinted>
  <dcterms:created xsi:type="dcterms:W3CDTF">2015-06-05T18:17:20Z</dcterms:created>
  <dcterms:modified xsi:type="dcterms:W3CDTF">2019-10-25T08:13:58Z</dcterms:modified>
</cp:coreProperties>
</file>