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uperstore Data" sheetId="1" r:id="rId1"/>
    <sheet name="Find Information For" sheetId="2" r:id="rId2"/>
    <sheet name="VLOOKUP With TRUE Argument" sheetId="3" r:id="rId3"/>
    <sheet name="Sheet1" sheetId="4" r:id="rId4"/>
    <sheet name="Sheet2" sheetId="5" r:id="rId5"/>
  </sheets>
  <definedNames>
    <definedName name="temp_data">'Superstore Data'!$A:$D</definedName>
    <definedName name="H_data">Sheet1!$A$1:$CZ$4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<sst xmlns="http://schemas.openxmlformats.org/spreadsheetml/2006/main" count="456" uniqueCount="150">
  <si>
    <t>Order ID</t>
  </si>
  <si>
    <t>Customer Name</t>
  </si>
  <si>
    <t>Profit</t>
  </si>
  <si>
    <t>Sales</t>
  </si>
  <si>
    <t>CA-2019-100867</t>
  </si>
  <si>
    <t>Eugene Hildebrand</t>
  </si>
  <si>
    <t>CA-2019-107153</t>
  </si>
  <si>
    <t>George Zrebassa</t>
  </si>
  <si>
    <t>CA-2019-115238</t>
  </si>
  <si>
    <t>Jane Waco</t>
  </si>
  <si>
    <t>CA-2019-115777</t>
  </si>
  <si>
    <t>Doug O'Connell</t>
  </si>
  <si>
    <t>CA-2019-117964</t>
  </si>
  <si>
    <t>Michael Knudson</t>
  </si>
  <si>
    <t>CA-2019-119508</t>
  </si>
  <si>
    <t>Tracy Zic</t>
  </si>
  <si>
    <t>CA-2019-123625</t>
  </si>
  <si>
    <t>Bruce Galang</t>
  </si>
  <si>
    <t>CA-2019-123664</t>
  </si>
  <si>
    <t>Neil Cohen</t>
  </si>
  <si>
    <t>CA-2019-125388</t>
  </si>
  <si>
    <t>Michael Paige</t>
  </si>
  <si>
    <t>CA-2019-126438</t>
  </si>
  <si>
    <t>Alex Russell</t>
  </si>
  <si>
    <t>CA-2019-126634</t>
  </si>
  <si>
    <t>Alan Barnes</t>
  </si>
  <si>
    <t>CA-2019-129322</t>
  </si>
  <si>
    <t>Denny Blanton</t>
  </si>
  <si>
    <t>CA-2019-131807</t>
  </si>
  <si>
    <t>Greg Guthrie</t>
  </si>
  <si>
    <t>CA-2019-132339</t>
  </si>
  <si>
    <t>Jennifer Braxton</t>
  </si>
  <si>
    <t>CA-2019-139675</t>
  </si>
  <si>
    <t>Nicole Fjeld</t>
  </si>
  <si>
    <t>CA-2019-141531</t>
  </si>
  <si>
    <t>CA-2019-143500</t>
  </si>
  <si>
    <t>Harry Olson</t>
  </si>
  <si>
    <t>CA-2019-146626</t>
  </si>
  <si>
    <t>James Peterman</t>
  </si>
  <si>
    <t>CA-2019-151799</t>
  </si>
  <si>
    <t>Ben Ferrer</t>
  </si>
  <si>
    <t>CA-2019-152443</t>
  </si>
  <si>
    <t>Frank Gastineau</t>
  </si>
  <si>
    <t>CA-2019-153623</t>
  </si>
  <si>
    <t>CA-2019-153738</t>
  </si>
  <si>
    <t>Alejandro Grove</t>
  </si>
  <si>
    <t>CA-2019-160325</t>
  </si>
  <si>
    <t>Bart Pistole</t>
  </si>
  <si>
    <t>CA-2019-166086</t>
  </si>
  <si>
    <t>Carol Triggs</t>
  </si>
  <si>
    <t>CA-2019-166695</t>
  </si>
  <si>
    <t>Chuck Clark</t>
  </si>
  <si>
    <t>CA-2019-184712</t>
  </si>
  <si>
    <t>CA-2020-112224</t>
  </si>
  <si>
    <t>CA-2020-115238</t>
  </si>
  <si>
    <t>CA-2020-119508</t>
  </si>
  <si>
    <t>CA-2020-129322</t>
  </si>
  <si>
    <t>CA-2020-132548</t>
  </si>
  <si>
    <t>CA-2020-139675</t>
  </si>
  <si>
    <t>CA-2020-145154</t>
  </si>
  <si>
    <t>CA-2020-150547</t>
  </si>
  <si>
    <t>CA-2020-152681</t>
  </si>
  <si>
    <t>Scott Cohen</t>
  </si>
  <si>
    <t>CA-2020-153071</t>
  </si>
  <si>
    <t>CA-2020-153738</t>
  </si>
  <si>
    <t>CA-2020-154124</t>
  </si>
  <si>
    <t>CA-2020-154231</t>
  </si>
  <si>
    <t>CA-2020-155586</t>
  </si>
  <si>
    <t>Xylona Preis</t>
  </si>
  <si>
    <t>CA-2020-158792</t>
  </si>
  <si>
    <t>Brian Dahlen</t>
  </si>
  <si>
    <t>CA-2021-108735</t>
  </si>
  <si>
    <t>Jessica Myrick</t>
  </si>
  <si>
    <t>CA-2021-111254</t>
  </si>
  <si>
    <t>CA-2021-112109</t>
  </si>
  <si>
    <t>Joe Elijah</t>
  </si>
  <si>
    <t>CA-2021-115238</t>
  </si>
  <si>
    <t>CA-2021-115483</t>
  </si>
  <si>
    <t>Jill Trafton</t>
  </si>
  <si>
    <t>CA-2021-119508</t>
  </si>
  <si>
    <t>CA-2021-121465</t>
  </si>
  <si>
    <t>CA-2021-124574</t>
  </si>
  <si>
    <t>CA-2021-124626</t>
  </si>
  <si>
    <t>CA-2021-125724</t>
  </si>
  <si>
    <t>Suzanne McNair</t>
  </si>
  <si>
    <t>CA-2021-126627</t>
  </si>
  <si>
    <t>William Brown</t>
  </si>
  <si>
    <t>CA-2021-129322</t>
  </si>
  <si>
    <t>CA-2021-133541</t>
  </si>
  <si>
    <t>CA-2021-135480</t>
  </si>
  <si>
    <t>CA-2021-136547</t>
  </si>
  <si>
    <t>CA-2021-139675</t>
  </si>
  <si>
    <t>CA-2021-141082</t>
  </si>
  <si>
    <t>Fred McMath</t>
  </si>
  <si>
    <t>CA-2021-153738</t>
  </si>
  <si>
    <t>CA-2021-155412</t>
  </si>
  <si>
    <t>CA-2021-155586</t>
  </si>
  <si>
    <t>CA-2021-158792</t>
  </si>
  <si>
    <t>CA-2021-169856</t>
  </si>
  <si>
    <t>CA-2021-174514</t>
  </si>
  <si>
    <t>CA-2021-187423</t>
  </si>
  <si>
    <t>CA-2021-192314</t>
  </si>
  <si>
    <t>Jennifer Sheldon</t>
  </si>
  <si>
    <t>CA-2022-105471</t>
  </si>
  <si>
    <t>CA-2022-106541</t>
  </si>
  <si>
    <t>CA-2022-107004</t>
  </si>
  <si>
    <t>CA-2022-108735</t>
  </si>
  <si>
    <t>CA-2022-112109</t>
  </si>
  <si>
    <t>CA-2022-115238</t>
  </si>
  <si>
    <t>CA-2022-115483</t>
  </si>
  <si>
    <t>CA-2022-115777</t>
  </si>
  <si>
    <t>CA-2022-119508</t>
  </si>
  <si>
    <t>CA-2022-121451</t>
  </si>
  <si>
    <t>CA-2022-124626</t>
  </si>
  <si>
    <t>CA-2022-125388</t>
  </si>
  <si>
    <t>CA-2022-125724</t>
  </si>
  <si>
    <t>CA-2022-126438</t>
  </si>
  <si>
    <t>CA-2022-126627</t>
  </si>
  <si>
    <t>CA-2022-126634</t>
  </si>
  <si>
    <t>CA-2022-129322</t>
  </si>
  <si>
    <t>CA-2022-130494</t>
  </si>
  <si>
    <t>CA-2022-131807</t>
  </si>
  <si>
    <t>CA-2022-132339</t>
  </si>
  <si>
    <t>CA-2022-135471</t>
  </si>
  <si>
    <t>CA-2022-135480</t>
  </si>
  <si>
    <t>CA-2022-139675</t>
  </si>
  <si>
    <t>CA-2022-141082</t>
  </si>
  <si>
    <t>CA-2022-141531</t>
  </si>
  <si>
    <t>CA-2022-143500</t>
  </si>
  <si>
    <t>CA-2022-145612</t>
  </si>
  <si>
    <t>CA-2022-146626</t>
  </si>
  <si>
    <t>CA-2022-151799</t>
  </si>
  <si>
    <t>CA-2022-153738</t>
  </si>
  <si>
    <t>CA-2022-154121</t>
  </si>
  <si>
    <t>CA-2022-158740</t>
  </si>
  <si>
    <t>CA-2022-160325</t>
  </si>
  <si>
    <t>CA-2022-166695</t>
  </si>
  <si>
    <t>CA-2022-184712</t>
  </si>
  <si>
    <t>CA-2022-192314</t>
  </si>
  <si>
    <t>CA-2020-111111</t>
  </si>
  <si>
    <t>Arfas</t>
  </si>
  <si>
    <t>Selling Price</t>
  </si>
  <si>
    <t>TAX Rate</t>
  </si>
  <si>
    <t>Lower End</t>
  </si>
  <si>
    <t>Higher End</t>
  </si>
  <si>
    <t>VAT</t>
  </si>
  <si>
    <t>above</t>
  </si>
  <si>
    <t>Tax</t>
  </si>
  <si>
    <t>Match</t>
  </si>
  <si>
    <t>VLookup and match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</si>
</sst>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6"/>
      <color theme="1"/>
      <name val="Calibri"/>
      <charset val="134"/>
    </font>
    <font>
      <sz val="10"/>
      <color theme="1"/>
      <name val="Arial"/>
      <charset val="134"/>
    </font>
    <font>
      <sz val="16"/>
      <color theme="1"/>
      <name val="Calibri"/>
      <charset val="134"/>
      <scheme val="minor"/>
    </font>
    <font>
      <sz val="2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9" applyNumberFormat="0" applyAlignment="0" applyProtection="0">
      <alignment vertical="center"/>
    </xf>
    <xf numFmtId="0" fontId="14" fillId="8" borderId="20" applyNumberFormat="0" applyAlignment="0" applyProtection="0">
      <alignment vertical="center"/>
    </xf>
    <xf numFmtId="0" fontId="15" fillId="8" borderId="19" applyNumberFormat="0" applyAlignment="0" applyProtection="0">
      <alignment vertical="center"/>
    </xf>
    <xf numFmtId="0" fontId="16" fillId="9" borderId="21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vertical="center"/>
    </xf>
    <xf numFmtId="0" fontId="2" fillId="0" borderId="5" xfId="0" applyFont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0" fillId="0" borderId="7" xfId="0" applyBorder="1"/>
    <xf numFmtId="0" fontId="1" fillId="3" borderId="8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3" fontId="1" fillId="0" borderId="7" xfId="0" applyNumberFormat="1" applyFont="1" applyBorder="1" applyAlignment="1">
      <alignment horizontal="right" wrapText="1"/>
    </xf>
    <xf numFmtId="0" fontId="3" fillId="0" borderId="7" xfId="0" applyFont="1" applyBorder="1"/>
    <xf numFmtId="0" fontId="4" fillId="4" borderId="9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9" fontId="4" fillId="0" borderId="6" xfId="0" applyNumberFormat="1" applyFont="1" applyBorder="1" applyAlignment="1">
      <alignment horizontal="right" wrapText="1"/>
    </xf>
    <xf numFmtId="0" fontId="4" fillId="0" borderId="8" xfId="0" applyFont="1" applyBorder="1" applyAlignment="1">
      <alignment horizontal="right" wrapText="1"/>
    </xf>
    <xf numFmtId="0" fontId="4" fillId="0" borderId="12" xfId="0" applyFont="1" applyBorder="1" applyAlignment="1">
      <alignment wrapText="1"/>
    </xf>
    <xf numFmtId="9" fontId="4" fillId="0" borderId="13" xfId="0" applyNumberFormat="1" applyFont="1" applyBorder="1" applyAlignment="1">
      <alignment horizontal="right" wrapText="1"/>
    </xf>
    <xf numFmtId="0" fontId="4" fillId="5" borderId="14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wrapText="1"/>
    </xf>
    <xf numFmtId="9" fontId="2" fillId="0" borderId="6" xfId="0" applyNumberFormat="1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3" fontId="1" fillId="0" borderId="5" xfId="0" applyNumberFormat="1" applyFont="1" applyBorder="1" applyAlignment="1">
      <alignment horizontal="right" wrapText="1"/>
    </xf>
    <xf numFmtId="0" fontId="1" fillId="0" borderId="15" xfId="0" applyFont="1" applyBorder="1" applyAlignment="1">
      <alignment wrapText="1"/>
    </xf>
    <xf numFmtId="0" fontId="1" fillId="0" borderId="15" xfId="0" applyFont="1" applyBorder="1" applyAlignment="1">
      <alignment horizontal="righ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"/>
  <sheetViews>
    <sheetView tabSelected="1" zoomScale="135" zoomScaleNormal="135" topLeftCell="A18" workbookViewId="0">
      <selection activeCell="A1" sqref="$A1:$XFD1048576"/>
    </sheetView>
  </sheetViews>
  <sheetFormatPr defaultColWidth="25.7142857142857" defaultRowHeight="18" customHeight="1" outlineLevelCol="3"/>
  <cols>
    <col min="1" max="16384" width="25.7142857142857" customWidth="1"/>
  </cols>
  <sheetData>
    <row r="1" customHeight="1" spans="1:4">
      <c r="A1" s="30" t="s">
        <v>0</v>
      </c>
      <c r="B1" s="30" t="s">
        <v>1</v>
      </c>
      <c r="C1" s="30" t="s">
        <v>2</v>
      </c>
      <c r="D1" s="30" t="s">
        <v>3</v>
      </c>
    </row>
    <row r="2" customHeight="1" spans="1:4">
      <c r="A2" s="31" t="s">
        <v>4</v>
      </c>
      <c r="B2" s="31" t="s">
        <v>5</v>
      </c>
      <c r="C2" s="32">
        <v>9</v>
      </c>
      <c r="D2" s="32">
        <v>33</v>
      </c>
    </row>
    <row r="3" customHeight="1" spans="1:4">
      <c r="A3" s="31" t="s">
        <v>6</v>
      </c>
      <c r="B3" s="31" t="s">
        <v>7</v>
      </c>
      <c r="C3" s="32">
        <v>4</v>
      </c>
      <c r="D3" s="32">
        <v>11</v>
      </c>
    </row>
    <row r="4" customHeight="1" spans="1:4">
      <c r="A4" s="31" t="s">
        <v>8</v>
      </c>
      <c r="B4" s="31" t="s">
        <v>9</v>
      </c>
      <c r="C4" s="32">
        <v>89</v>
      </c>
      <c r="D4" s="32">
        <v>281</v>
      </c>
    </row>
    <row r="5" customHeight="1" spans="1:4">
      <c r="A5" s="31" t="s">
        <v>10</v>
      </c>
      <c r="B5" s="31" t="s">
        <v>11</v>
      </c>
      <c r="C5" s="32">
        <v>182</v>
      </c>
      <c r="D5" s="32">
        <v>388</v>
      </c>
    </row>
    <row r="6" customHeight="1" spans="1:4">
      <c r="A6" s="31" t="s">
        <v>12</v>
      </c>
      <c r="B6" s="31" t="s">
        <v>13</v>
      </c>
      <c r="C6" s="32">
        <v>-19</v>
      </c>
      <c r="D6" s="32">
        <v>56</v>
      </c>
    </row>
    <row r="7" customHeight="1" spans="1:4">
      <c r="A7" s="31" t="s">
        <v>14</v>
      </c>
      <c r="B7" s="31" t="s">
        <v>15</v>
      </c>
      <c r="C7" s="32">
        <v>15</v>
      </c>
      <c r="D7" s="32">
        <v>42</v>
      </c>
    </row>
    <row r="8" customHeight="1" spans="1:4">
      <c r="A8" s="31" t="s">
        <v>16</v>
      </c>
      <c r="B8" s="31" t="s">
        <v>17</v>
      </c>
      <c r="C8" s="32">
        <v>88</v>
      </c>
      <c r="D8" s="32">
        <v>258</v>
      </c>
    </row>
    <row r="9" customHeight="1" spans="1:4">
      <c r="A9" s="31" t="s">
        <v>18</v>
      </c>
      <c r="B9" s="31" t="s">
        <v>19</v>
      </c>
      <c r="C9" s="32">
        <v>-25</v>
      </c>
      <c r="D9" s="32">
        <v>58</v>
      </c>
    </row>
    <row r="10" customHeight="1" spans="1:4">
      <c r="A10" s="31" t="s">
        <v>20</v>
      </c>
      <c r="B10" s="31" t="s">
        <v>21</v>
      </c>
      <c r="C10" s="32">
        <v>26</v>
      </c>
      <c r="D10" s="32">
        <v>174</v>
      </c>
    </row>
    <row r="11" customHeight="1" spans="1:4">
      <c r="A11" s="31" t="s">
        <v>22</v>
      </c>
      <c r="B11" s="31" t="s">
        <v>23</v>
      </c>
      <c r="C11" s="32">
        <v>4</v>
      </c>
      <c r="D11" s="32">
        <v>15</v>
      </c>
    </row>
    <row r="12" customHeight="1" spans="1:4">
      <c r="A12" s="31" t="s">
        <v>24</v>
      </c>
      <c r="B12" s="31" t="s">
        <v>25</v>
      </c>
      <c r="C12" s="32">
        <v>40</v>
      </c>
      <c r="D12" s="32">
        <v>94</v>
      </c>
    </row>
    <row r="13" customHeight="1" spans="1:4">
      <c r="A13" s="31" t="s">
        <v>26</v>
      </c>
      <c r="B13" s="31" t="s">
        <v>27</v>
      </c>
      <c r="C13" s="32">
        <v>255</v>
      </c>
      <c r="D13" s="32">
        <v>601</v>
      </c>
    </row>
    <row r="14" customHeight="1" spans="1:4">
      <c r="A14" s="31" t="s">
        <v>28</v>
      </c>
      <c r="B14" s="31" t="s">
        <v>29</v>
      </c>
      <c r="C14" s="32">
        <v>-14</v>
      </c>
      <c r="D14" s="32">
        <v>753</v>
      </c>
    </row>
    <row r="15" customHeight="1" spans="1:4">
      <c r="A15" s="31" t="s">
        <v>30</v>
      </c>
      <c r="B15" s="31" t="s">
        <v>31</v>
      </c>
      <c r="C15" s="32">
        <v>9</v>
      </c>
      <c r="D15" s="32">
        <v>19</v>
      </c>
    </row>
    <row r="16" customHeight="1" spans="1:4">
      <c r="A16" s="31" t="s">
        <v>32</v>
      </c>
      <c r="B16" s="31" t="s">
        <v>33</v>
      </c>
      <c r="C16" s="32">
        <v>195</v>
      </c>
      <c r="D16" s="33">
        <v>1243</v>
      </c>
    </row>
    <row r="17" customHeight="1" spans="1:4">
      <c r="A17" s="31" t="s">
        <v>34</v>
      </c>
      <c r="B17" s="31" t="s">
        <v>17</v>
      </c>
      <c r="C17" s="32">
        <v>30</v>
      </c>
      <c r="D17" s="32">
        <v>88</v>
      </c>
    </row>
    <row r="18" customHeight="1" spans="1:4">
      <c r="A18" s="31" t="s">
        <v>35</v>
      </c>
      <c r="B18" s="31" t="s">
        <v>36</v>
      </c>
      <c r="C18" s="32">
        <v>-1</v>
      </c>
      <c r="D18" s="32">
        <v>3</v>
      </c>
    </row>
    <row r="19" customHeight="1" spans="1:4">
      <c r="A19" s="31" t="s">
        <v>37</v>
      </c>
      <c r="B19" s="31" t="s">
        <v>38</v>
      </c>
      <c r="C19" s="32">
        <v>10</v>
      </c>
      <c r="D19" s="32">
        <v>20</v>
      </c>
    </row>
    <row r="20" customHeight="1" spans="1:4">
      <c r="A20" s="31" t="s">
        <v>39</v>
      </c>
      <c r="B20" s="31" t="s">
        <v>40</v>
      </c>
      <c r="C20" s="32">
        <v>432</v>
      </c>
      <c r="D20" s="33">
        <v>1843</v>
      </c>
    </row>
    <row r="21" customHeight="1" spans="1:4">
      <c r="A21" s="31" t="s">
        <v>41</v>
      </c>
      <c r="B21" s="31" t="s">
        <v>42</v>
      </c>
      <c r="C21" s="32">
        <v>297</v>
      </c>
      <c r="D21" s="32">
        <v>712</v>
      </c>
    </row>
    <row r="22" customHeight="1" spans="1:4">
      <c r="A22" s="31" t="s">
        <v>43</v>
      </c>
      <c r="B22" s="31" t="s">
        <v>38</v>
      </c>
      <c r="C22" s="32">
        <v>71</v>
      </c>
      <c r="D22" s="32">
        <v>198</v>
      </c>
    </row>
    <row r="23" customHeight="1" spans="1:4">
      <c r="A23" s="31" t="s">
        <v>44</v>
      </c>
      <c r="B23" s="31" t="s">
        <v>45</v>
      </c>
      <c r="C23" s="32">
        <v>17</v>
      </c>
      <c r="D23" s="32">
        <v>38</v>
      </c>
    </row>
    <row r="24" customHeight="1" spans="1:4">
      <c r="A24" s="31" t="s">
        <v>46</v>
      </c>
      <c r="B24" s="31" t="s">
        <v>47</v>
      </c>
      <c r="C24" s="32">
        <v>241</v>
      </c>
      <c r="D24" s="32">
        <v>830</v>
      </c>
    </row>
    <row r="25" customHeight="1" spans="1:4">
      <c r="A25" s="31" t="s">
        <v>48</v>
      </c>
      <c r="B25" s="31" t="s">
        <v>49</v>
      </c>
      <c r="C25" s="32">
        <v>216</v>
      </c>
      <c r="D25" s="33">
        <v>1091</v>
      </c>
    </row>
    <row r="26" customHeight="1" spans="1:4">
      <c r="A26" s="31" t="s">
        <v>50</v>
      </c>
      <c r="B26" s="31" t="s">
        <v>51</v>
      </c>
      <c r="C26" s="32">
        <v>-55</v>
      </c>
      <c r="D26" s="32">
        <v>868</v>
      </c>
    </row>
    <row r="27" customHeight="1" spans="1:4">
      <c r="A27" s="31" t="s">
        <v>52</v>
      </c>
      <c r="B27" s="31" t="s">
        <v>19</v>
      </c>
      <c r="C27" s="32">
        <v>23</v>
      </c>
      <c r="D27" s="32">
        <v>74</v>
      </c>
    </row>
    <row r="28" customHeight="1" spans="1:4">
      <c r="A28" s="31" t="s">
        <v>53</v>
      </c>
      <c r="B28" s="31" t="s">
        <v>19</v>
      </c>
      <c r="C28" s="32">
        <v>-25</v>
      </c>
      <c r="D28" s="32">
        <v>58</v>
      </c>
    </row>
    <row r="29" customHeight="1" spans="1:4">
      <c r="A29" s="31" t="s">
        <v>54</v>
      </c>
      <c r="B29" s="31" t="s">
        <v>9</v>
      </c>
      <c r="C29" s="32">
        <v>89</v>
      </c>
      <c r="D29" s="32">
        <v>281</v>
      </c>
    </row>
    <row r="30" customHeight="1" spans="1:4">
      <c r="A30" s="31" t="s">
        <v>55</v>
      </c>
      <c r="B30" s="31" t="s">
        <v>15</v>
      </c>
      <c r="C30" s="32">
        <v>79</v>
      </c>
      <c r="D30" s="32">
        <v>402</v>
      </c>
    </row>
    <row r="31" customHeight="1" spans="1:4">
      <c r="A31" s="31" t="s">
        <v>56</v>
      </c>
      <c r="B31" s="31" t="s">
        <v>27</v>
      </c>
      <c r="C31" s="32">
        <v>16</v>
      </c>
      <c r="D31" s="32">
        <v>159</v>
      </c>
    </row>
    <row r="32" customHeight="1" spans="1:4">
      <c r="A32" s="31" t="s">
        <v>57</v>
      </c>
      <c r="B32" s="31" t="s">
        <v>49</v>
      </c>
      <c r="C32" s="32">
        <v>9</v>
      </c>
      <c r="D32" s="32">
        <v>115</v>
      </c>
    </row>
    <row r="33" customHeight="1" spans="1:4">
      <c r="A33" s="31" t="s">
        <v>58</v>
      </c>
      <c r="B33" s="31" t="s">
        <v>33</v>
      </c>
      <c r="C33" s="32">
        <v>195</v>
      </c>
      <c r="D33" s="33">
        <v>1243</v>
      </c>
    </row>
    <row r="34" customHeight="1" spans="1:4">
      <c r="A34" s="31" t="s">
        <v>59</v>
      </c>
      <c r="B34" s="31" t="s">
        <v>13</v>
      </c>
      <c r="C34" s="32">
        <v>-21</v>
      </c>
      <c r="D34" s="32">
        <v>40</v>
      </c>
    </row>
    <row r="35" customHeight="1" spans="1:4">
      <c r="A35" s="31" t="s">
        <v>60</v>
      </c>
      <c r="B35" s="31" t="s">
        <v>42</v>
      </c>
      <c r="C35" s="32">
        <v>4</v>
      </c>
      <c r="D35" s="32">
        <v>9</v>
      </c>
    </row>
    <row r="36" customHeight="1" spans="1:4">
      <c r="A36" s="31" t="s">
        <v>61</v>
      </c>
      <c r="B36" s="31" t="s">
        <v>62</v>
      </c>
      <c r="C36" s="32">
        <v>2</v>
      </c>
      <c r="D36" s="32">
        <v>7</v>
      </c>
    </row>
    <row r="37" customHeight="1" spans="1:4">
      <c r="A37" s="31" t="s">
        <v>63</v>
      </c>
      <c r="B37" s="31" t="s">
        <v>7</v>
      </c>
      <c r="C37" s="32">
        <v>2</v>
      </c>
      <c r="D37" s="32">
        <v>7</v>
      </c>
    </row>
    <row r="38" customHeight="1" spans="1:4">
      <c r="A38" s="31" t="s">
        <v>64</v>
      </c>
      <c r="B38" s="31" t="s">
        <v>45</v>
      </c>
      <c r="C38" s="32">
        <v>9</v>
      </c>
      <c r="D38" s="32">
        <v>24</v>
      </c>
    </row>
    <row r="39" customHeight="1" spans="1:4">
      <c r="A39" s="31" t="s">
        <v>65</v>
      </c>
      <c r="B39" s="31" t="s">
        <v>13</v>
      </c>
      <c r="C39" s="32">
        <v>2</v>
      </c>
      <c r="D39" s="32">
        <v>16</v>
      </c>
    </row>
    <row r="40" customHeight="1" spans="1:4">
      <c r="A40" s="31" t="s">
        <v>66</v>
      </c>
      <c r="B40" s="31" t="s">
        <v>5</v>
      </c>
      <c r="C40" s="32">
        <v>1</v>
      </c>
      <c r="D40" s="32">
        <v>2</v>
      </c>
    </row>
    <row r="41" customHeight="1" spans="1:4">
      <c r="A41" s="31" t="s">
        <v>67</v>
      </c>
      <c r="B41" s="31" t="s">
        <v>68</v>
      </c>
      <c r="C41" s="32">
        <v>30</v>
      </c>
      <c r="D41" s="32">
        <v>74</v>
      </c>
    </row>
    <row r="42" customHeight="1" spans="1:4">
      <c r="A42" s="31" t="s">
        <v>69</v>
      </c>
      <c r="B42" s="31" t="s">
        <v>70</v>
      </c>
      <c r="C42" s="32">
        <v>10</v>
      </c>
      <c r="D42" s="32">
        <v>22</v>
      </c>
    </row>
    <row r="43" customHeight="1" spans="1:4">
      <c r="A43" s="31" t="s">
        <v>71</v>
      </c>
      <c r="B43" s="31" t="s">
        <v>72</v>
      </c>
      <c r="C43" s="32">
        <v>14</v>
      </c>
      <c r="D43" s="32">
        <v>79</v>
      </c>
    </row>
    <row r="44" customHeight="1" spans="1:4">
      <c r="A44" s="31" t="s">
        <v>73</v>
      </c>
      <c r="B44" s="31" t="s">
        <v>13</v>
      </c>
      <c r="C44" s="32">
        <v>2</v>
      </c>
      <c r="D44" s="32">
        <v>16</v>
      </c>
    </row>
    <row r="45" customHeight="1" spans="1:4">
      <c r="A45" s="31" t="s">
        <v>74</v>
      </c>
      <c r="B45" s="31" t="s">
        <v>75</v>
      </c>
      <c r="C45" s="32">
        <v>127</v>
      </c>
      <c r="D45" s="33">
        <v>1039</v>
      </c>
    </row>
    <row r="46" customHeight="1" spans="1:4">
      <c r="A46" s="31" t="s">
        <v>76</v>
      </c>
      <c r="B46" s="31" t="s">
        <v>9</v>
      </c>
      <c r="C46" s="32">
        <v>89</v>
      </c>
      <c r="D46" s="32">
        <v>281</v>
      </c>
    </row>
    <row r="47" customHeight="1" spans="1:4">
      <c r="A47" s="31" t="s">
        <v>77</v>
      </c>
      <c r="B47" s="31" t="s">
        <v>78</v>
      </c>
      <c r="C47" s="32">
        <v>-99</v>
      </c>
      <c r="D47" s="32">
        <v>72</v>
      </c>
    </row>
    <row r="48" customHeight="1" spans="1:4">
      <c r="A48" s="31" t="s">
        <v>79</v>
      </c>
      <c r="B48" s="31" t="s">
        <v>15</v>
      </c>
      <c r="C48" s="32">
        <v>15</v>
      </c>
      <c r="D48" s="32">
        <v>42</v>
      </c>
    </row>
    <row r="49" customHeight="1" spans="1:4">
      <c r="A49" s="31" t="s">
        <v>80</v>
      </c>
      <c r="B49" s="31" t="s">
        <v>36</v>
      </c>
      <c r="C49" s="32">
        <v>165</v>
      </c>
      <c r="D49" s="32">
        <v>541</v>
      </c>
    </row>
    <row r="50" customHeight="1" spans="1:4">
      <c r="A50" s="31" t="s">
        <v>81</v>
      </c>
      <c r="B50" s="31" t="s">
        <v>13</v>
      </c>
      <c r="C50" s="32">
        <v>-21</v>
      </c>
      <c r="D50" s="32">
        <v>40</v>
      </c>
    </row>
    <row r="51" customHeight="1" spans="1:4">
      <c r="A51" s="31" t="s">
        <v>82</v>
      </c>
      <c r="B51" s="31" t="s">
        <v>38</v>
      </c>
      <c r="C51" s="32">
        <v>35</v>
      </c>
      <c r="D51" s="32">
        <v>99</v>
      </c>
    </row>
    <row r="52" customHeight="1" spans="1:4">
      <c r="A52" s="31" t="s">
        <v>83</v>
      </c>
      <c r="B52" s="31" t="s">
        <v>84</v>
      </c>
      <c r="C52" s="32">
        <v>20</v>
      </c>
      <c r="D52" s="32">
        <v>64</v>
      </c>
    </row>
    <row r="53" customHeight="1" spans="1:4">
      <c r="A53" s="31" t="s">
        <v>85</v>
      </c>
      <c r="B53" s="31" t="s">
        <v>86</v>
      </c>
      <c r="C53" s="32">
        <v>11</v>
      </c>
      <c r="D53" s="32">
        <v>137</v>
      </c>
    </row>
    <row r="54" customHeight="1" spans="1:4">
      <c r="A54" s="31" t="s">
        <v>87</v>
      </c>
      <c r="B54" s="31" t="s">
        <v>27</v>
      </c>
      <c r="C54" s="32">
        <v>255</v>
      </c>
      <c r="D54" s="32">
        <v>601</v>
      </c>
    </row>
    <row r="55" customHeight="1" spans="1:4">
      <c r="A55" s="31" t="s">
        <v>88</v>
      </c>
      <c r="B55" s="31" t="s">
        <v>19</v>
      </c>
      <c r="C55" s="32">
        <v>-25</v>
      </c>
      <c r="D55" s="32">
        <v>58</v>
      </c>
    </row>
    <row r="56" customHeight="1" spans="1:4">
      <c r="A56" s="31" t="s">
        <v>89</v>
      </c>
      <c r="B56" s="31" t="s">
        <v>17</v>
      </c>
      <c r="C56" s="32">
        <v>30</v>
      </c>
      <c r="D56" s="32">
        <v>88</v>
      </c>
    </row>
    <row r="57" customHeight="1" spans="1:4">
      <c r="A57" s="31" t="s">
        <v>90</v>
      </c>
      <c r="B57" s="31" t="s">
        <v>42</v>
      </c>
      <c r="C57" s="32">
        <v>-6</v>
      </c>
      <c r="D57" s="32">
        <v>14</v>
      </c>
    </row>
    <row r="58" customHeight="1" spans="1:4">
      <c r="A58" s="31" t="s">
        <v>91</v>
      </c>
      <c r="B58" s="31" t="s">
        <v>33</v>
      </c>
      <c r="C58" s="32">
        <v>195</v>
      </c>
      <c r="D58" s="33">
        <v>1243</v>
      </c>
    </row>
    <row r="59" customHeight="1" spans="1:4">
      <c r="A59" s="31" t="s">
        <v>92</v>
      </c>
      <c r="B59" s="31" t="s">
        <v>93</v>
      </c>
      <c r="C59" s="32">
        <v>-31</v>
      </c>
      <c r="D59" s="32">
        <v>83</v>
      </c>
    </row>
    <row r="60" customHeight="1" spans="1:4">
      <c r="A60" s="31" t="s">
        <v>94</v>
      </c>
      <c r="B60" s="31" t="s">
        <v>45</v>
      </c>
      <c r="C60" s="32">
        <v>17</v>
      </c>
      <c r="D60" s="32">
        <v>38</v>
      </c>
    </row>
    <row r="61" customHeight="1" spans="1:4">
      <c r="A61" s="31" t="s">
        <v>95</v>
      </c>
      <c r="B61" s="31" t="s">
        <v>62</v>
      </c>
      <c r="C61" s="32">
        <v>2</v>
      </c>
      <c r="D61" s="32">
        <v>7</v>
      </c>
    </row>
    <row r="62" customHeight="1" spans="1:4">
      <c r="A62" s="31" t="s">
        <v>96</v>
      </c>
      <c r="B62" s="31" t="s">
        <v>68</v>
      </c>
      <c r="C62" s="32">
        <v>24</v>
      </c>
      <c r="D62" s="32">
        <v>54</v>
      </c>
    </row>
    <row r="63" customHeight="1" spans="1:4">
      <c r="A63" s="31" t="s">
        <v>97</v>
      </c>
      <c r="B63" s="31" t="s">
        <v>70</v>
      </c>
      <c r="C63" s="32">
        <v>10</v>
      </c>
      <c r="D63" s="32">
        <v>22</v>
      </c>
    </row>
    <row r="64" customHeight="1" spans="1:4">
      <c r="A64" s="31" t="s">
        <v>98</v>
      </c>
      <c r="B64" s="31" t="s">
        <v>49</v>
      </c>
      <c r="C64" s="32">
        <v>15</v>
      </c>
      <c r="D64" s="32">
        <v>55</v>
      </c>
    </row>
    <row r="65" customHeight="1" spans="1:4">
      <c r="A65" s="31" t="s">
        <v>99</v>
      </c>
      <c r="B65" s="31" t="s">
        <v>5</v>
      </c>
      <c r="C65" s="32">
        <v>3</v>
      </c>
      <c r="D65" s="32">
        <v>6</v>
      </c>
    </row>
    <row r="66" customHeight="1" spans="1:4">
      <c r="A66" s="31" t="s">
        <v>100</v>
      </c>
      <c r="B66" s="31" t="s">
        <v>7</v>
      </c>
      <c r="C66" s="32">
        <v>17</v>
      </c>
      <c r="D66" s="32">
        <v>38</v>
      </c>
    </row>
    <row r="67" customHeight="1" spans="1:4">
      <c r="A67" s="31" t="s">
        <v>101</v>
      </c>
      <c r="B67" s="31" t="s">
        <v>102</v>
      </c>
      <c r="C67" s="32">
        <v>4</v>
      </c>
      <c r="D67" s="32">
        <v>10</v>
      </c>
    </row>
    <row r="68" customHeight="1" spans="1:4">
      <c r="A68" s="31" t="s">
        <v>103</v>
      </c>
      <c r="B68" s="31" t="s">
        <v>19</v>
      </c>
      <c r="C68" s="32">
        <v>-25</v>
      </c>
      <c r="D68" s="32">
        <v>58</v>
      </c>
    </row>
    <row r="69" customHeight="1" spans="1:4">
      <c r="A69" s="31" t="s">
        <v>104</v>
      </c>
      <c r="B69" s="31" t="s">
        <v>13</v>
      </c>
      <c r="C69" s="32">
        <v>-21</v>
      </c>
      <c r="D69" s="32">
        <v>40</v>
      </c>
    </row>
    <row r="70" customHeight="1" spans="1:4">
      <c r="A70" s="31" t="s">
        <v>105</v>
      </c>
      <c r="B70" s="31" t="s">
        <v>5</v>
      </c>
      <c r="C70" s="32">
        <v>9</v>
      </c>
      <c r="D70" s="32">
        <v>19</v>
      </c>
    </row>
    <row r="71" customHeight="1" spans="1:4">
      <c r="A71" s="31" t="s">
        <v>106</v>
      </c>
      <c r="B71" s="31" t="s">
        <v>72</v>
      </c>
      <c r="C71" s="32">
        <v>24</v>
      </c>
      <c r="D71" s="32">
        <v>258</v>
      </c>
    </row>
    <row r="72" customHeight="1" spans="1:4">
      <c r="A72" s="31" t="s">
        <v>107</v>
      </c>
      <c r="B72" s="31" t="s">
        <v>75</v>
      </c>
      <c r="C72" s="32">
        <v>54</v>
      </c>
      <c r="D72" s="32">
        <v>725</v>
      </c>
    </row>
    <row r="73" customHeight="1" spans="1:4">
      <c r="A73" s="31" t="s">
        <v>108</v>
      </c>
      <c r="B73" s="31" t="s">
        <v>9</v>
      </c>
      <c r="C73" s="32">
        <v>89</v>
      </c>
      <c r="D73" s="32">
        <v>281</v>
      </c>
    </row>
    <row r="74" customHeight="1" spans="1:4">
      <c r="A74" s="31" t="s">
        <v>109</v>
      </c>
      <c r="B74" s="31" t="s">
        <v>78</v>
      </c>
      <c r="C74" s="32">
        <v>-99</v>
      </c>
      <c r="D74" s="32">
        <v>72</v>
      </c>
    </row>
    <row r="75" customHeight="1" spans="1:4">
      <c r="A75" s="31" t="s">
        <v>110</v>
      </c>
      <c r="B75" s="31" t="s">
        <v>11</v>
      </c>
      <c r="C75" s="32">
        <v>182</v>
      </c>
      <c r="D75" s="32">
        <v>388</v>
      </c>
    </row>
    <row r="76" customHeight="1" spans="1:4">
      <c r="A76" s="31" t="s">
        <v>111</v>
      </c>
      <c r="B76" s="31" t="s">
        <v>15</v>
      </c>
      <c r="C76" s="32">
        <v>15</v>
      </c>
      <c r="D76" s="32">
        <v>42</v>
      </c>
    </row>
    <row r="77" customHeight="1" spans="1:4">
      <c r="A77" s="31" t="s">
        <v>112</v>
      </c>
      <c r="B77" s="31" t="s">
        <v>62</v>
      </c>
      <c r="C77" s="32">
        <v>2</v>
      </c>
      <c r="D77" s="32">
        <v>7</v>
      </c>
    </row>
    <row r="78" customHeight="1" spans="1:4">
      <c r="A78" s="31" t="s">
        <v>113</v>
      </c>
      <c r="B78" s="31" t="s">
        <v>38</v>
      </c>
      <c r="C78" s="32">
        <v>35</v>
      </c>
      <c r="D78" s="32">
        <v>99</v>
      </c>
    </row>
    <row r="79" customHeight="1" spans="1:4">
      <c r="A79" s="31" t="s">
        <v>114</v>
      </c>
      <c r="B79" s="31" t="s">
        <v>21</v>
      </c>
      <c r="C79" s="32">
        <v>2</v>
      </c>
      <c r="D79" s="32">
        <v>41</v>
      </c>
    </row>
    <row r="80" customHeight="1" spans="1:4">
      <c r="A80" s="31" t="s">
        <v>115</v>
      </c>
      <c r="B80" s="31" t="s">
        <v>84</v>
      </c>
      <c r="C80" s="32">
        <v>9</v>
      </c>
      <c r="D80" s="32">
        <v>68</v>
      </c>
    </row>
    <row r="81" customHeight="1" spans="1:4">
      <c r="A81" s="31" t="s">
        <v>116</v>
      </c>
      <c r="B81" s="31" t="s">
        <v>23</v>
      </c>
      <c r="C81" s="32">
        <v>1</v>
      </c>
      <c r="D81" s="32">
        <v>3</v>
      </c>
    </row>
    <row r="82" customHeight="1" spans="1:4">
      <c r="A82" s="31" t="s">
        <v>117</v>
      </c>
      <c r="B82" s="31" t="s">
        <v>86</v>
      </c>
      <c r="C82" s="32">
        <v>-33</v>
      </c>
      <c r="D82" s="32">
        <v>30</v>
      </c>
    </row>
    <row r="83" customHeight="1" spans="1:4">
      <c r="A83" s="31" t="s">
        <v>118</v>
      </c>
      <c r="B83" s="31" t="s">
        <v>25</v>
      </c>
      <c r="C83" s="32">
        <v>2</v>
      </c>
      <c r="D83" s="32">
        <v>7</v>
      </c>
    </row>
    <row r="84" customHeight="1" spans="1:4">
      <c r="A84" s="31" t="s">
        <v>119</v>
      </c>
      <c r="B84" s="31" t="s">
        <v>27</v>
      </c>
      <c r="C84" s="32">
        <v>255</v>
      </c>
      <c r="D84" s="32">
        <v>601</v>
      </c>
    </row>
    <row r="85" customHeight="1" spans="1:4">
      <c r="A85" s="31" t="s">
        <v>120</v>
      </c>
      <c r="B85" s="31" t="s">
        <v>36</v>
      </c>
      <c r="C85" s="32">
        <v>165</v>
      </c>
      <c r="D85" s="32">
        <v>541</v>
      </c>
    </row>
    <row r="86" customHeight="1" spans="1:4">
      <c r="A86" s="31" t="s">
        <v>121</v>
      </c>
      <c r="B86" s="31" t="s">
        <v>29</v>
      </c>
      <c r="C86" s="33">
        <v>1417</v>
      </c>
      <c r="D86" s="33">
        <v>5607</v>
      </c>
    </row>
    <row r="87" customHeight="1" spans="1:4">
      <c r="A87" s="31" t="s">
        <v>122</v>
      </c>
      <c r="B87" s="31" t="s">
        <v>31</v>
      </c>
      <c r="C87" s="32">
        <v>9</v>
      </c>
      <c r="D87" s="32">
        <v>19</v>
      </c>
    </row>
    <row r="88" customHeight="1" spans="1:4">
      <c r="A88" s="31" t="s">
        <v>123</v>
      </c>
      <c r="B88" s="31" t="s">
        <v>7</v>
      </c>
      <c r="C88" s="32">
        <v>9</v>
      </c>
      <c r="D88" s="32">
        <v>19</v>
      </c>
    </row>
    <row r="89" customHeight="1" spans="1:4">
      <c r="A89" s="31" t="s">
        <v>124</v>
      </c>
      <c r="B89" s="31" t="s">
        <v>17</v>
      </c>
      <c r="C89" s="32">
        <v>30</v>
      </c>
      <c r="D89" s="32">
        <v>88</v>
      </c>
    </row>
    <row r="90" customHeight="1" spans="1:4">
      <c r="A90" s="31" t="s">
        <v>125</v>
      </c>
      <c r="B90" s="31" t="s">
        <v>33</v>
      </c>
      <c r="C90" s="32">
        <v>195</v>
      </c>
      <c r="D90" s="33">
        <v>1243</v>
      </c>
    </row>
    <row r="91" customHeight="1" spans="1:4">
      <c r="A91" s="31" t="s">
        <v>126</v>
      </c>
      <c r="B91" s="31" t="s">
        <v>93</v>
      </c>
      <c r="C91" s="32">
        <v>58</v>
      </c>
      <c r="D91" s="32">
        <v>126</v>
      </c>
    </row>
    <row r="92" customHeight="1" spans="1:4">
      <c r="A92" s="31" t="s">
        <v>127</v>
      </c>
      <c r="B92" s="31" t="s">
        <v>17</v>
      </c>
      <c r="C92" s="32">
        <v>30</v>
      </c>
      <c r="D92" s="32">
        <v>88</v>
      </c>
    </row>
    <row r="93" customHeight="1" spans="1:4">
      <c r="A93" s="31" t="s">
        <v>128</v>
      </c>
      <c r="B93" s="31" t="s">
        <v>36</v>
      </c>
      <c r="C93" s="32">
        <v>-1</v>
      </c>
      <c r="D93" s="32">
        <v>3</v>
      </c>
    </row>
    <row r="94" customHeight="1" spans="1:4">
      <c r="A94" s="31" t="s">
        <v>129</v>
      </c>
      <c r="B94" s="31" t="s">
        <v>13</v>
      </c>
      <c r="C94" s="32">
        <v>2</v>
      </c>
      <c r="D94" s="32">
        <v>16</v>
      </c>
    </row>
    <row r="95" customHeight="1" spans="1:4">
      <c r="A95" s="31" t="s">
        <v>130</v>
      </c>
      <c r="B95" s="31" t="s">
        <v>38</v>
      </c>
      <c r="C95" s="32">
        <v>35</v>
      </c>
      <c r="D95" s="32">
        <v>99</v>
      </c>
    </row>
    <row r="96" customHeight="1" spans="1:4">
      <c r="A96" s="31" t="s">
        <v>131</v>
      </c>
      <c r="B96" s="31" t="s">
        <v>40</v>
      </c>
      <c r="C96" s="32">
        <v>10</v>
      </c>
      <c r="D96" s="32">
        <v>679</v>
      </c>
    </row>
    <row r="97" customHeight="1" spans="1:4">
      <c r="A97" s="31" t="s">
        <v>132</v>
      </c>
      <c r="B97" s="31" t="s">
        <v>45</v>
      </c>
      <c r="C97" s="32">
        <v>17</v>
      </c>
      <c r="D97" s="32">
        <v>38</v>
      </c>
    </row>
    <row r="98" customHeight="1" spans="1:4">
      <c r="A98" s="31" t="s">
        <v>133</v>
      </c>
      <c r="B98" s="31" t="s">
        <v>62</v>
      </c>
      <c r="C98" s="32">
        <v>2</v>
      </c>
      <c r="D98" s="32">
        <v>7</v>
      </c>
    </row>
    <row r="99" customHeight="1" spans="1:4">
      <c r="A99" s="31" t="s">
        <v>134</v>
      </c>
      <c r="B99" s="31" t="s">
        <v>42</v>
      </c>
      <c r="C99" s="32">
        <v>3</v>
      </c>
      <c r="D99" s="32">
        <v>6</v>
      </c>
    </row>
    <row r="100" customHeight="1" spans="1:4">
      <c r="A100" s="31" t="s">
        <v>135</v>
      </c>
      <c r="B100" s="31" t="s">
        <v>47</v>
      </c>
      <c r="C100" s="32">
        <v>28</v>
      </c>
      <c r="D100" s="32">
        <v>79</v>
      </c>
    </row>
    <row r="101" customHeight="1" spans="1:4">
      <c r="A101" s="31" t="s">
        <v>136</v>
      </c>
      <c r="B101" s="31" t="s">
        <v>51</v>
      </c>
      <c r="C101" s="32">
        <v>-55</v>
      </c>
      <c r="D101" s="32">
        <v>868</v>
      </c>
    </row>
    <row r="102" customHeight="1" spans="1:4">
      <c r="A102" s="34" t="s">
        <v>137</v>
      </c>
      <c r="B102" s="34" t="s">
        <v>19</v>
      </c>
      <c r="C102" s="35">
        <v>23</v>
      </c>
      <c r="D102" s="35">
        <v>74</v>
      </c>
    </row>
    <row r="103" customHeight="1" spans="1:4">
      <c r="A103" s="10" t="s">
        <v>138</v>
      </c>
      <c r="B103" s="10" t="s">
        <v>102</v>
      </c>
      <c r="C103" s="11">
        <v>4</v>
      </c>
      <c r="D103" s="11">
        <v>10</v>
      </c>
    </row>
    <row r="104" customHeight="1" spans="1:4">
      <c r="A104" s="13" t="s">
        <v>139</v>
      </c>
      <c r="B104" s="13" t="s">
        <v>140</v>
      </c>
      <c r="C104" s="13">
        <v>50</v>
      </c>
      <c r="D104" s="13">
        <v>25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9"/>
  <sheetViews>
    <sheetView workbookViewId="0">
      <selection activeCell="D9" sqref="B2:D9"/>
    </sheetView>
  </sheetViews>
  <sheetFormatPr defaultColWidth="9" defaultRowHeight="15" outlineLevelCol="4"/>
  <cols>
    <col min="2" max="2" width="22.4285714285714" customWidth="1"/>
    <col min="3" max="3" width="23.8571428571429" customWidth="1"/>
    <col min="4" max="4" width="25.4285714285714" customWidth="1"/>
  </cols>
  <sheetData>
    <row r="1" ht="15.75"/>
    <row r="2" ht="27" spans="2:5">
      <c r="B2" s="1" t="s">
        <v>0</v>
      </c>
      <c r="C2" s="2" t="s">
        <v>1</v>
      </c>
      <c r="D2" s="3" t="s">
        <v>2</v>
      </c>
      <c r="E2" s="29"/>
    </row>
    <row r="3" ht="21.75" spans="2:5">
      <c r="B3" s="4" t="s">
        <v>4</v>
      </c>
      <c r="C3" s="5" t="str">
        <f>VLOOKUP(B3,temp_data,2,FALSE)</f>
        <v>Eugene Hildebrand</v>
      </c>
      <c r="D3" s="6">
        <f>VLOOKUP(B3,temp_data,3,0)</f>
        <v>9</v>
      </c>
      <c r="E3" s="5"/>
    </row>
    <row r="4" ht="21.75" spans="2:5">
      <c r="B4" s="4" t="s">
        <v>24</v>
      </c>
      <c r="C4" s="5" t="str">
        <f>VLOOKUP(B4,temp_data,2,FALSE)</f>
        <v>Alan Barnes</v>
      </c>
      <c r="D4" s="6">
        <f>VLOOKUP(B4,temp_data,3,0)</f>
        <v>40</v>
      </c>
      <c r="E4" s="5"/>
    </row>
    <row r="5" ht="21.75" spans="2:5">
      <c r="B5" s="4" t="s">
        <v>41</v>
      </c>
      <c r="C5" s="5" t="str">
        <f>VLOOKUP(B5,temp_data,2,FALSE)</f>
        <v>Frank Gastineau</v>
      </c>
      <c r="D5" s="6">
        <f>VLOOKUP(B5,temp_data,3,0)</f>
        <v>297</v>
      </c>
      <c r="E5" s="5"/>
    </row>
    <row r="6" ht="21.75" spans="2:5">
      <c r="B6" s="4" t="s">
        <v>46</v>
      </c>
      <c r="C6" s="5" t="str">
        <f>VLOOKUP(B6,temp_data,2,FALSE)</f>
        <v>Bart Pistole</v>
      </c>
      <c r="D6" s="6">
        <f>VLOOKUP(B6,temp_data,3,0)</f>
        <v>241</v>
      </c>
      <c r="E6" s="5"/>
    </row>
    <row r="7" ht="21.75" spans="2:5">
      <c r="B7" s="4" t="s">
        <v>59</v>
      </c>
      <c r="C7" s="5" t="str">
        <f>VLOOKUP(B7,temp_data,2,FALSE)</f>
        <v>Michael Knudson</v>
      </c>
      <c r="D7" s="6">
        <f>VLOOKUP(B7,temp_data,3,0)</f>
        <v>-21</v>
      </c>
      <c r="E7" s="5"/>
    </row>
    <row r="8" ht="21.75" spans="2:5">
      <c r="B8" s="4" t="s">
        <v>139</v>
      </c>
      <c r="C8" s="5" t="str">
        <f>VLOOKUP(B8,temp_data,2,FALSE)</f>
        <v>Arfas</v>
      </c>
      <c r="D8" s="6">
        <f>VLOOKUP(B8,temp_data,3,0)</f>
        <v>50</v>
      </c>
      <c r="E8" s="5"/>
    </row>
    <row r="9" ht="21.75" spans="2:5">
      <c r="B9" s="8" t="s">
        <v>61</v>
      </c>
      <c r="C9" s="5" t="str">
        <f>VLOOKUP(B9,temp_data,2,FALSE)</f>
        <v>Scott Cohen</v>
      </c>
      <c r="D9" s="6">
        <f>VLOOKUP(B9,temp_data,3,0)</f>
        <v>2</v>
      </c>
      <c r="E9" s="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E16"/>
  <sheetViews>
    <sheetView topLeftCell="A6" workbookViewId="0">
      <selection activeCell="F12" sqref="F12"/>
    </sheetView>
  </sheetViews>
  <sheetFormatPr defaultColWidth="22.8571428571429" defaultRowHeight="15" outlineLevelCol="4"/>
  <cols>
    <col min="1" max="1" width="10" customWidth="1"/>
    <col min="2" max="2" width="9.85714285714286" customWidth="1"/>
    <col min="3" max="3" width="20.2857142857143" customWidth="1"/>
    <col min="4" max="4" width="18.8571428571429" customWidth="1"/>
    <col min="5" max="5" width="15.8571428571429" customWidth="1"/>
  </cols>
  <sheetData>
    <row r="1" ht="15.75"/>
    <row r="2" ht="27" spans="3:5">
      <c r="C2" s="14" t="s">
        <v>141</v>
      </c>
      <c r="D2" s="15"/>
      <c r="E2" s="16" t="s">
        <v>142</v>
      </c>
    </row>
    <row r="3" ht="27" spans="3:5">
      <c r="C3" s="17" t="s">
        <v>143</v>
      </c>
      <c r="D3" s="18" t="s">
        <v>144</v>
      </c>
      <c r="E3" s="19" t="s">
        <v>145</v>
      </c>
    </row>
    <row r="4" ht="27" spans="3:5">
      <c r="C4" s="20">
        <v>1001</v>
      </c>
      <c r="D4" s="21">
        <v>2000</v>
      </c>
      <c r="E4" s="22">
        <v>0.05</v>
      </c>
    </row>
    <row r="5" ht="27" spans="3:5">
      <c r="C5" s="20">
        <v>2001</v>
      </c>
      <c r="D5" s="21">
        <v>5000</v>
      </c>
      <c r="E5" s="22">
        <v>0.1</v>
      </c>
    </row>
    <row r="6" ht="27" spans="3:5">
      <c r="C6" s="20">
        <v>5001</v>
      </c>
      <c r="D6" s="21">
        <v>10000</v>
      </c>
      <c r="E6" s="22">
        <v>0.2</v>
      </c>
    </row>
    <row r="7" ht="27" spans="3:5">
      <c r="C7" s="23">
        <v>10001</v>
      </c>
      <c r="D7" s="24" t="s">
        <v>146</v>
      </c>
      <c r="E7" s="25">
        <v>0.3</v>
      </c>
    </row>
    <row r="11" ht="15.75"/>
    <row r="12" ht="27" spans="3:4">
      <c r="C12" s="26" t="s">
        <v>141</v>
      </c>
      <c r="D12" s="27" t="s">
        <v>147</v>
      </c>
    </row>
    <row r="13" ht="27" spans="3:4">
      <c r="C13" s="20">
        <v>1500</v>
      </c>
      <c r="D13" s="28">
        <f>VLOOKUP(C13,$C$2:$E$7,3,TRUE)</f>
        <v>0.05</v>
      </c>
    </row>
    <row r="14" ht="27" spans="3:4">
      <c r="C14" s="20">
        <v>2500</v>
      </c>
      <c r="D14" s="28">
        <f>VLOOKUP(C14,$C$2:$E$7,3,TRUE)</f>
        <v>0.1</v>
      </c>
    </row>
    <row r="15" ht="27" spans="3:4">
      <c r="C15" s="20">
        <v>20000</v>
      </c>
      <c r="D15" s="28">
        <f>VLOOKUP(C15,$C$2:$E$7,3,TRUE)</f>
        <v>0.3</v>
      </c>
    </row>
    <row r="16" ht="27" spans="3:4">
      <c r="C16" s="23">
        <v>9000</v>
      </c>
      <c r="D16" s="28">
        <f>VLOOKUP(C16,$C$2:$E$7,3,TRUE)</f>
        <v>0.2</v>
      </c>
    </row>
  </sheetData>
  <mergeCells count="1">
    <mergeCell ref="C2:D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Z4"/>
  <sheetViews>
    <sheetView workbookViewId="0">
      <selection activeCell="E2" sqref="E2"/>
    </sheetView>
  </sheetViews>
  <sheetFormatPr defaultColWidth="9.14285714285714" defaultRowHeight="15" outlineLevelRow="3"/>
  <cols>
    <col min="1" max="1" width="12.7142857142857" customWidth="1"/>
    <col min="2" max="104" width="20.7142857142857" customWidth="1"/>
  </cols>
  <sheetData>
    <row r="1" ht="42" spans="1:104">
      <c r="A1" s="9" t="s">
        <v>0</v>
      </c>
      <c r="B1" s="10" t="s">
        <v>4</v>
      </c>
      <c r="C1" s="10" t="s">
        <v>6</v>
      </c>
      <c r="D1" s="10" t="s">
        <v>8</v>
      </c>
      <c r="E1" s="10" t="s">
        <v>10</v>
      </c>
      <c r="F1" s="10" t="s">
        <v>12</v>
      </c>
      <c r="G1" s="10" t="s">
        <v>14</v>
      </c>
      <c r="H1" s="10" t="s">
        <v>16</v>
      </c>
      <c r="I1" s="10" t="s">
        <v>18</v>
      </c>
      <c r="J1" s="10" t="s">
        <v>20</v>
      </c>
      <c r="K1" s="10" t="s">
        <v>22</v>
      </c>
      <c r="L1" s="10" t="s">
        <v>24</v>
      </c>
      <c r="M1" s="10" t="s">
        <v>26</v>
      </c>
      <c r="N1" s="10" t="s">
        <v>28</v>
      </c>
      <c r="O1" s="10" t="s">
        <v>30</v>
      </c>
      <c r="P1" s="10" t="s">
        <v>32</v>
      </c>
      <c r="Q1" s="10" t="s">
        <v>34</v>
      </c>
      <c r="R1" s="10" t="s">
        <v>35</v>
      </c>
      <c r="S1" s="10" t="s">
        <v>37</v>
      </c>
      <c r="T1" s="10" t="s">
        <v>39</v>
      </c>
      <c r="U1" s="10" t="s">
        <v>41</v>
      </c>
      <c r="V1" s="10" t="s">
        <v>43</v>
      </c>
      <c r="W1" s="10" t="s">
        <v>44</v>
      </c>
      <c r="X1" s="10" t="s">
        <v>46</v>
      </c>
      <c r="Y1" s="10" t="s">
        <v>48</v>
      </c>
      <c r="Z1" s="10" t="s">
        <v>50</v>
      </c>
      <c r="AA1" s="10" t="s">
        <v>52</v>
      </c>
      <c r="AB1" s="10" t="s">
        <v>53</v>
      </c>
      <c r="AC1" s="10" t="s">
        <v>54</v>
      </c>
      <c r="AD1" s="10" t="s">
        <v>55</v>
      </c>
      <c r="AE1" s="10" t="s">
        <v>56</v>
      </c>
      <c r="AF1" s="10" t="s">
        <v>57</v>
      </c>
      <c r="AG1" s="10" t="s">
        <v>58</v>
      </c>
      <c r="AH1" s="10" t="s">
        <v>59</v>
      </c>
      <c r="AI1" s="10" t="s">
        <v>60</v>
      </c>
      <c r="AJ1" s="10" t="s">
        <v>61</v>
      </c>
      <c r="AK1" s="10" t="s">
        <v>63</v>
      </c>
      <c r="AL1" s="10" t="s">
        <v>64</v>
      </c>
      <c r="AM1" s="10" t="s">
        <v>65</v>
      </c>
      <c r="AN1" s="10" t="s">
        <v>66</v>
      </c>
      <c r="AO1" s="10" t="s">
        <v>67</v>
      </c>
      <c r="AP1" s="10" t="s">
        <v>69</v>
      </c>
      <c r="AQ1" s="10" t="s">
        <v>71</v>
      </c>
      <c r="AR1" s="10" t="s">
        <v>73</v>
      </c>
      <c r="AS1" s="10" t="s">
        <v>74</v>
      </c>
      <c r="AT1" s="10" t="s">
        <v>76</v>
      </c>
      <c r="AU1" s="10" t="s">
        <v>77</v>
      </c>
      <c r="AV1" s="10" t="s">
        <v>79</v>
      </c>
      <c r="AW1" s="10" t="s">
        <v>80</v>
      </c>
      <c r="AX1" s="10" t="s">
        <v>81</v>
      </c>
      <c r="AY1" s="10" t="s">
        <v>82</v>
      </c>
      <c r="AZ1" s="10" t="s">
        <v>83</v>
      </c>
      <c r="BA1" s="10" t="s">
        <v>85</v>
      </c>
      <c r="BB1" s="10" t="s">
        <v>87</v>
      </c>
      <c r="BC1" s="10" t="s">
        <v>88</v>
      </c>
      <c r="BD1" s="10" t="s">
        <v>89</v>
      </c>
      <c r="BE1" s="10" t="s">
        <v>90</v>
      </c>
      <c r="BF1" s="10" t="s">
        <v>91</v>
      </c>
      <c r="BG1" s="10" t="s">
        <v>92</v>
      </c>
      <c r="BH1" s="10" t="s">
        <v>94</v>
      </c>
      <c r="BI1" s="10" t="s">
        <v>95</v>
      </c>
      <c r="BJ1" s="10" t="s">
        <v>96</v>
      </c>
      <c r="BK1" s="10" t="s">
        <v>97</v>
      </c>
      <c r="BL1" s="10" t="s">
        <v>98</v>
      </c>
      <c r="BM1" s="10" t="s">
        <v>99</v>
      </c>
      <c r="BN1" s="10" t="s">
        <v>100</v>
      </c>
      <c r="BO1" s="10" t="s">
        <v>101</v>
      </c>
      <c r="BP1" s="10" t="s">
        <v>103</v>
      </c>
      <c r="BQ1" s="10" t="s">
        <v>104</v>
      </c>
      <c r="BR1" s="10" t="s">
        <v>105</v>
      </c>
      <c r="BS1" s="10" t="s">
        <v>106</v>
      </c>
      <c r="BT1" s="10" t="s">
        <v>107</v>
      </c>
      <c r="BU1" s="10" t="s">
        <v>108</v>
      </c>
      <c r="BV1" s="10" t="s">
        <v>109</v>
      </c>
      <c r="BW1" s="10" t="s">
        <v>110</v>
      </c>
      <c r="BX1" s="10" t="s">
        <v>111</v>
      </c>
      <c r="BY1" s="10" t="s">
        <v>112</v>
      </c>
      <c r="BZ1" s="10" t="s">
        <v>113</v>
      </c>
      <c r="CA1" s="10" t="s">
        <v>114</v>
      </c>
      <c r="CB1" s="10" t="s">
        <v>115</v>
      </c>
      <c r="CC1" s="10" t="s">
        <v>116</v>
      </c>
      <c r="CD1" s="10" t="s">
        <v>117</v>
      </c>
      <c r="CE1" s="10" t="s">
        <v>118</v>
      </c>
      <c r="CF1" s="10" t="s">
        <v>119</v>
      </c>
      <c r="CG1" s="10" t="s">
        <v>120</v>
      </c>
      <c r="CH1" s="10" t="s">
        <v>121</v>
      </c>
      <c r="CI1" s="10" t="s">
        <v>122</v>
      </c>
      <c r="CJ1" s="10" t="s">
        <v>123</v>
      </c>
      <c r="CK1" s="10" t="s">
        <v>124</v>
      </c>
      <c r="CL1" s="10" t="s">
        <v>125</v>
      </c>
      <c r="CM1" s="10" t="s">
        <v>126</v>
      </c>
      <c r="CN1" s="10" t="s">
        <v>127</v>
      </c>
      <c r="CO1" s="10" t="s">
        <v>128</v>
      </c>
      <c r="CP1" s="10" t="s">
        <v>129</v>
      </c>
      <c r="CQ1" s="10" t="s">
        <v>130</v>
      </c>
      <c r="CR1" s="10" t="s">
        <v>131</v>
      </c>
      <c r="CS1" s="10" t="s">
        <v>132</v>
      </c>
      <c r="CT1" s="10" t="s">
        <v>133</v>
      </c>
      <c r="CU1" s="10" t="s">
        <v>134</v>
      </c>
      <c r="CV1" s="10" t="s">
        <v>135</v>
      </c>
      <c r="CW1" s="10" t="s">
        <v>136</v>
      </c>
      <c r="CX1" s="10" t="s">
        <v>137</v>
      </c>
      <c r="CY1" s="10" t="s">
        <v>138</v>
      </c>
      <c r="CZ1" s="13" t="s">
        <v>139</v>
      </c>
    </row>
    <row r="2" ht="42" spans="1:104">
      <c r="A2" s="9" t="s">
        <v>1</v>
      </c>
      <c r="B2" s="10" t="s">
        <v>5</v>
      </c>
      <c r="C2" s="10" t="s">
        <v>7</v>
      </c>
      <c r="D2" s="10" t="s">
        <v>9</v>
      </c>
      <c r="E2" s="10" t="s">
        <v>11</v>
      </c>
      <c r="F2" s="10" t="s">
        <v>13</v>
      </c>
      <c r="G2" s="10" t="s">
        <v>15</v>
      </c>
      <c r="H2" s="10" t="s">
        <v>17</v>
      </c>
      <c r="I2" s="10" t="s">
        <v>19</v>
      </c>
      <c r="J2" s="10" t="s">
        <v>21</v>
      </c>
      <c r="K2" s="10" t="s">
        <v>23</v>
      </c>
      <c r="L2" s="10" t="s">
        <v>25</v>
      </c>
      <c r="M2" s="10" t="s">
        <v>27</v>
      </c>
      <c r="N2" s="10" t="s">
        <v>29</v>
      </c>
      <c r="O2" s="10" t="s">
        <v>31</v>
      </c>
      <c r="P2" s="10" t="s">
        <v>33</v>
      </c>
      <c r="Q2" s="10" t="s">
        <v>17</v>
      </c>
      <c r="R2" s="10" t="s">
        <v>36</v>
      </c>
      <c r="S2" s="10" t="s">
        <v>38</v>
      </c>
      <c r="T2" s="10" t="s">
        <v>40</v>
      </c>
      <c r="U2" s="10" t="s">
        <v>42</v>
      </c>
      <c r="V2" s="10" t="s">
        <v>38</v>
      </c>
      <c r="W2" s="10" t="s">
        <v>45</v>
      </c>
      <c r="X2" s="10" t="s">
        <v>47</v>
      </c>
      <c r="Y2" s="10" t="s">
        <v>49</v>
      </c>
      <c r="Z2" s="10" t="s">
        <v>51</v>
      </c>
      <c r="AA2" s="10" t="s">
        <v>19</v>
      </c>
      <c r="AB2" s="10" t="s">
        <v>19</v>
      </c>
      <c r="AC2" s="10" t="s">
        <v>9</v>
      </c>
      <c r="AD2" s="10" t="s">
        <v>15</v>
      </c>
      <c r="AE2" s="10" t="s">
        <v>27</v>
      </c>
      <c r="AF2" s="10" t="s">
        <v>49</v>
      </c>
      <c r="AG2" s="10" t="s">
        <v>33</v>
      </c>
      <c r="AH2" s="10" t="s">
        <v>13</v>
      </c>
      <c r="AI2" s="10" t="s">
        <v>42</v>
      </c>
      <c r="AJ2" s="10" t="s">
        <v>62</v>
      </c>
      <c r="AK2" s="10" t="s">
        <v>7</v>
      </c>
      <c r="AL2" s="10" t="s">
        <v>45</v>
      </c>
      <c r="AM2" s="10" t="s">
        <v>13</v>
      </c>
      <c r="AN2" s="10" t="s">
        <v>5</v>
      </c>
      <c r="AO2" s="10" t="s">
        <v>68</v>
      </c>
      <c r="AP2" s="10" t="s">
        <v>70</v>
      </c>
      <c r="AQ2" s="10" t="s">
        <v>72</v>
      </c>
      <c r="AR2" s="10" t="s">
        <v>13</v>
      </c>
      <c r="AS2" s="10" t="s">
        <v>75</v>
      </c>
      <c r="AT2" s="10" t="s">
        <v>9</v>
      </c>
      <c r="AU2" s="10" t="s">
        <v>78</v>
      </c>
      <c r="AV2" s="10" t="s">
        <v>15</v>
      </c>
      <c r="AW2" s="10" t="s">
        <v>36</v>
      </c>
      <c r="AX2" s="10" t="s">
        <v>13</v>
      </c>
      <c r="AY2" s="10" t="s">
        <v>38</v>
      </c>
      <c r="AZ2" s="10" t="s">
        <v>84</v>
      </c>
      <c r="BA2" s="10" t="s">
        <v>86</v>
      </c>
      <c r="BB2" s="10" t="s">
        <v>27</v>
      </c>
      <c r="BC2" s="10" t="s">
        <v>19</v>
      </c>
      <c r="BD2" s="10" t="s">
        <v>17</v>
      </c>
      <c r="BE2" s="10" t="s">
        <v>42</v>
      </c>
      <c r="BF2" s="10" t="s">
        <v>33</v>
      </c>
      <c r="BG2" s="10" t="s">
        <v>93</v>
      </c>
      <c r="BH2" s="10" t="s">
        <v>45</v>
      </c>
      <c r="BI2" s="10" t="s">
        <v>62</v>
      </c>
      <c r="BJ2" s="10" t="s">
        <v>68</v>
      </c>
      <c r="BK2" s="10" t="s">
        <v>70</v>
      </c>
      <c r="BL2" s="10" t="s">
        <v>49</v>
      </c>
      <c r="BM2" s="10" t="s">
        <v>5</v>
      </c>
      <c r="BN2" s="10" t="s">
        <v>7</v>
      </c>
      <c r="BO2" s="10" t="s">
        <v>102</v>
      </c>
      <c r="BP2" s="10" t="s">
        <v>19</v>
      </c>
      <c r="BQ2" s="10" t="s">
        <v>13</v>
      </c>
      <c r="BR2" s="10" t="s">
        <v>5</v>
      </c>
      <c r="BS2" s="10" t="s">
        <v>72</v>
      </c>
      <c r="BT2" s="10" t="s">
        <v>75</v>
      </c>
      <c r="BU2" s="10" t="s">
        <v>9</v>
      </c>
      <c r="BV2" s="10" t="s">
        <v>78</v>
      </c>
      <c r="BW2" s="10" t="s">
        <v>11</v>
      </c>
      <c r="BX2" s="10" t="s">
        <v>15</v>
      </c>
      <c r="BY2" s="10" t="s">
        <v>62</v>
      </c>
      <c r="BZ2" s="10" t="s">
        <v>38</v>
      </c>
      <c r="CA2" s="10" t="s">
        <v>21</v>
      </c>
      <c r="CB2" s="10" t="s">
        <v>84</v>
      </c>
      <c r="CC2" s="10" t="s">
        <v>23</v>
      </c>
      <c r="CD2" s="10" t="s">
        <v>86</v>
      </c>
      <c r="CE2" s="10" t="s">
        <v>25</v>
      </c>
      <c r="CF2" s="10" t="s">
        <v>27</v>
      </c>
      <c r="CG2" s="10" t="s">
        <v>36</v>
      </c>
      <c r="CH2" s="10" t="s">
        <v>29</v>
      </c>
      <c r="CI2" s="10" t="s">
        <v>31</v>
      </c>
      <c r="CJ2" s="10" t="s">
        <v>7</v>
      </c>
      <c r="CK2" s="10" t="s">
        <v>17</v>
      </c>
      <c r="CL2" s="10" t="s">
        <v>33</v>
      </c>
      <c r="CM2" s="10" t="s">
        <v>93</v>
      </c>
      <c r="CN2" s="10" t="s">
        <v>17</v>
      </c>
      <c r="CO2" s="10" t="s">
        <v>36</v>
      </c>
      <c r="CP2" s="10" t="s">
        <v>13</v>
      </c>
      <c r="CQ2" s="10" t="s">
        <v>38</v>
      </c>
      <c r="CR2" s="10" t="s">
        <v>40</v>
      </c>
      <c r="CS2" s="10" t="s">
        <v>45</v>
      </c>
      <c r="CT2" s="10" t="s">
        <v>62</v>
      </c>
      <c r="CU2" s="10" t="s">
        <v>42</v>
      </c>
      <c r="CV2" s="10" t="s">
        <v>47</v>
      </c>
      <c r="CW2" s="10" t="s">
        <v>51</v>
      </c>
      <c r="CX2" s="10" t="s">
        <v>19</v>
      </c>
      <c r="CY2" s="10" t="s">
        <v>102</v>
      </c>
      <c r="CZ2" s="13" t="s">
        <v>140</v>
      </c>
    </row>
    <row r="3" ht="21" spans="1:104">
      <c r="A3" s="9" t="s">
        <v>2</v>
      </c>
      <c r="B3" s="11">
        <v>9</v>
      </c>
      <c r="C3" s="11">
        <v>4</v>
      </c>
      <c r="D3" s="11">
        <v>89</v>
      </c>
      <c r="E3" s="11">
        <v>182</v>
      </c>
      <c r="F3" s="11">
        <v>-19</v>
      </c>
      <c r="G3" s="11">
        <v>15</v>
      </c>
      <c r="H3" s="11">
        <v>88</v>
      </c>
      <c r="I3" s="11">
        <v>-25</v>
      </c>
      <c r="J3" s="11">
        <v>26</v>
      </c>
      <c r="K3" s="11">
        <v>4</v>
      </c>
      <c r="L3" s="11">
        <v>40</v>
      </c>
      <c r="M3" s="11">
        <v>255</v>
      </c>
      <c r="N3" s="11">
        <v>-14</v>
      </c>
      <c r="O3" s="11">
        <v>9</v>
      </c>
      <c r="P3" s="11">
        <v>195</v>
      </c>
      <c r="Q3" s="11">
        <v>30</v>
      </c>
      <c r="R3" s="11">
        <v>-1</v>
      </c>
      <c r="S3" s="11">
        <v>10</v>
      </c>
      <c r="T3" s="11">
        <v>432</v>
      </c>
      <c r="U3" s="11">
        <v>297</v>
      </c>
      <c r="V3" s="11">
        <v>71</v>
      </c>
      <c r="W3" s="11">
        <v>17</v>
      </c>
      <c r="X3" s="11">
        <v>241</v>
      </c>
      <c r="Y3" s="11">
        <v>216</v>
      </c>
      <c r="Z3" s="11">
        <v>-55</v>
      </c>
      <c r="AA3" s="11">
        <v>23</v>
      </c>
      <c r="AB3" s="11">
        <v>-25</v>
      </c>
      <c r="AC3" s="11">
        <v>89</v>
      </c>
      <c r="AD3" s="11">
        <v>79</v>
      </c>
      <c r="AE3" s="11">
        <v>16</v>
      </c>
      <c r="AF3" s="11">
        <v>9</v>
      </c>
      <c r="AG3" s="11">
        <v>195</v>
      </c>
      <c r="AH3" s="11">
        <v>-21</v>
      </c>
      <c r="AI3" s="11">
        <v>4</v>
      </c>
      <c r="AJ3" s="11">
        <v>2</v>
      </c>
      <c r="AK3" s="11">
        <v>2</v>
      </c>
      <c r="AL3" s="11">
        <v>9</v>
      </c>
      <c r="AM3" s="11">
        <v>2</v>
      </c>
      <c r="AN3" s="11">
        <v>1</v>
      </c>
      <c r="AO3" s="11">
        <v>30</v>
      </c>
      <c r="AP3" s="11">
        <v>10</v>
      </c>
      <c r="AQ3" s="11">
        <v>14</v>
      </c>
      <c r="AR3" s="11">
        <v>2</v>
      </c>
      <c r="AS3" s="11">
        <v>127</v>
      </c>
      <c r="AT3" s="11">
        <v>89</v>
      </c>
      <c r="AU3" s="11">
        <v>-99</v>
      </c>
      <c r="AV3" s="11">
        <v>15</v>
      </c>
      <c r="AW3" s="11">
        <v>165</v>
      </c>
      <c r="AX3" s="11">
        <v>-21</v>
      </c>
      <c r="AY3" s="11">
        <v>35</v>
      </c>
      <c r="AZ3" s="11">
        <v>20</v>
      </c>
      <c r="BA3" s="11">
        <v>11</v>
      </c>
      <c r="BB3" s="11">
        <v>255</v>
      </c>
      <c r="BC3" s="11">
        <v>-25</v>
      </c>
      <c r="BD3" s="11">
        <v>30</v>
      </c>
      <c r="BE3" s="11">
        <v>-6</v>
      </c>
      <c r="BF3" s="11">
        <v>195</v>
      </c>
      <c r="BG3" s="11">
        <v>-31</v>
      </c>
      <c r="BH3" s="11">
        <v>17</v>
      </c>
      <c r="BI3" s="11">
        <v>2</v>
      </c>
      <c r="BJ3" s="11">
        <v>24</v>
      </c>
      <c r="BK3" s="11">
        <v>10</v>
      </c>
      <c r="BL3" s="11">
        <v>15</v>
      </c>
      <c r="BM3" s="11">
        <v>3</v>
      </c>
      <c r="BN3" s="11">
        <v>17</v>
      </c>
      <c r="BO3" s="11">
        <v>4</v>
      </c>
      <c r="BP3" s="11">
        <v>-25</v>
      </c>
      <c r="BQ3" s="11">
        <v>-21</v>
      </c>
      <c r="BR3" s="11">
        <v>9</v>
      </c>
      <c r="BS3" s="11">
        <v>24</v>
      </c>
      <c r="BT3" s="11">
        <v>54</v>
      </c>
      <c r="BU3" s="11">
        <v>89</v>
      </c>
      <c r="BV3" s="11">
        <v>-99</v>
      </c>
      <c r="BW3" s="11">
        <v>182</v>
      </c>
      <c r="BX3" s="11">
        <v>15</v>
      </c>
      <c r="BY3" s="11">
        <v>2</v>
      </c>
      <c r="BZ3" s="11">
        <v>35</v>
      </c>
      <c r="CA3" s="11">
        <v>2</v>
      </c>
      <c r="CB3" s="11">
        <v>9</v>
      </c>
      <c r="CC3" s="11">
        <v>1</v>
      </c>
      <c r="CD3" s="11">
        <v>-33</v>
      </c>
      <c r="CE3" s="11">
        <v>2</v>
      </c>
      <c r="CF3" s="11">
        <v>255</v>
      </c>
      <c r="CG3" s="11">
        <v>165</v>
      </c>
      <c r="CH3" s="12">
        <v>1417</v>
      </c>
      <c r="CI3" s="11">
        <v>9</v>
      </c>
      <c r="CJ3" s="11">
        <v>9</v>
      </c>
      <c r="CK3" s="11">
        <v>30</v>
      </c>
      <c r="CL3" s="11">
        <v>195</v>
      </c>
      <c r="CM3" s="11">
        <v>58</v>
      </c>
      <c r="CN3" s="11">
        <v>30</v>
      </c>
      <c r="CO3" s="11">
        <v>-1</v>
      </c>
      <c r="CP3" s="11">
        <v>2</v>
      </c>
      <c r="CQ3" s="11">
        <v>35</v>
      </c>
      <c r="CR3" s="11">
        <v>10</v>
      </c>
      <c r="CS3" s="11">
        <v>17</v>
      </c>
      <c r="CT3" s="11">
        <v>2</v>
      </c>
      <c r="CU3" s="11">
        <v>3</v>
      </c>
      <c r="CV3" s="11">
        <v>28</v>
      </c>
      <c r="CW3" s="11">
        <v>-55</v>
      </c>
      <c r="CX3" s="11">
        <v>23</v>
      </c>
      <c r="CY3" s="11">
        <v>4</v>
      </c>
      <c r="CZ3" s="13">
        <v>50</v>
      </c>
    </row>
    <row r="4" ht="21" spans="1:104">
      <c r="A4" s="9" t="s">
        <v>3</v>
      </c>
      <c r="B4" s="11">
        <v>33</v>
      </c>
      <c r="C4" s="11">
        <v>11</v>
      </c>
      <c r="D4" s="11">
        <v>281</v>
      </c>
      <c r="E4" s="11">
        <v>388</v>
      </c>
      <c r="F4" s="11">
        <v>56</v>
      </c>
      <c r="G4" s="11">
        <v>42</v>
      </c>
      <c r="H4" s="11">
        <v>258</v>
      </c>
      <c r="I4" s="11">
        <v>58</v>
      </c>
      <c r="J4" s="11">
        <v>174</v>
      </c>
      <c r="K4" s="11">
        <v>15</v>
      </c>
      <c r="L4" s="11">
        <v>94</v>
      </c>
      <c r="M4" s="11">
        <v>601</v>
      </c>
      <c r="N4" s="11">
        <v>753</v>
      </c>
      <c r="O4" s="11">
        <v>19</v>
      </c>
      <c r="P4" s="12">
        <v>1243</v>
      </c>
      <c r="Q4" s="11">
        <v>88</v>
      </c>
      <c r="R4" s="11">
        <v>3</v>
      </c>
      <c r="S4" s="11">
        <v>20</v>
      </c>
      <c r="T4" s="12">
        <v>1843</v>
      </c>
      <c r="U4" s="11">
        <v>712</v>
      </c>
      <c r="V4" s="11">
        <v>198</v>
      </c>
      <c r="W4" s="11">
        <v>38</v>
      </c>
      <c r="X4" s="11">
        <v>830</v>
      </c>
      <c r="Y4" s="12">
        <v>1091</v>
      </c>
      <c r="Z4" s="11">
        <v>868</v>
      </c>
      <c r="AA4" s="11">
        <v>74</v>
      </c>
      <c r="AB4" s="11">
        <v>58</v>
      </c>
      <c r="AC4" s="11">
        <v>281</v>
      </c>
      <c r="AD4" s="11">
        <v>402</v>
      </c>
      <c r="AE4" s="11">
        <v>159</v>
      </c>
      <c r="AF4" s="11">
        <v>115</v>
      </c>
      <c r="AG4" s="12">
        <v>1243</v>
      </c>
      <c r="AH4" s="11">
        <v>40</v>
      </c>
      <c r="AI4" s="11">
        <v>9</v>
      </c>
      <c r="AJ4" s="11">
        <v>7</v>
      </c>
      <c r="AK4" s="11">
        <v>7</v>
      </c>
      <c r="AL4" s="11">
        <v>24</v>
      </c>
      <c r="AM4" s="11">
        <v>16</v>
      </c>
      <c r="AN4" s="11">
        <v>2</v>
      </c>
      <c r="AO4" s="11">
        <v>74</v>
      </c>
      <c r="AP4" s="11">
        <v>22</v>
      </c>
      <c r="AQ4" s="11">
        <v>79</v>
      </c>
      <c r="AR4" s="11">
        <v>16</v>
      </c>
      <c r="AS4" s="12">
        <v>1039</v>
      </c>
      <c r="AT4" s="11">
        <v>281</v>
      </c>
      <c r="AU4" s="11">
        <v>72</v>
      </c>
      <c r="AV4" s="11">
        <v>42</v>
      </c>
      <c r="AW4" s="11">
        <v>541</v>
      </c>
      <c r="AX4" s="11">
        <v>40</v>
      </c>
      <c r="AY4" s="11">
        <v>99</v>
      </c>
      <c r="AZ4" s="11">
        <v>64</v>
      </c>
      <c r="BA4" s="11">
        <v>137</v>
      </c>
      <c r="BB4" s="11">
        <v>601</v>
      </c>
      <c r="BC4" s="11">
        <v>58</v>
      </c>
      <c r="BD4" s="11">
        <v>88</v>
      </c>
      <c r="BE4" s="11">
        <v>14</v>
      </c>
      <c r="BF4" s="12">
        <v>1243</v>
      </c>
      <c r="BG4" s="11">
        <v>83</v>
      </c>
      <c r="BH4" s="11">
        <v>38</v>
      </c>
      <c r="BI4" s="11">
        <v>7</v>
      </c>
      <c r="BJ4" s="11">
        <v>54</v>
      </c>
      <c r="BK4" s="11">
        <v>22</v>
      </c>
      <c r="BL4" s="11">
        <v>55</v>
      </c>
      <c r="BM4" s="11">
        <v>6</v>
      </c>
      <c r="BN4" s="11">
        <v>38</v>
      </c>
      <c r="BO4" s="11">
        <v>10</v>
      </c>
      <c r="BP4" s="11">
        <v>58</v>
      </c>
      <c r="BQ4" s="11">
        <v>40</v>
      </c>
      <c r="BR4" s="11">
        <v>19</v>
      </c>
      <c r="BS4" s="11">
        <v>258</v>
      </c>
      <c r="BT4" s="11">
        <v>725</v>
      </c>
      <c r="BU4" s="11">
        <v>281</v>
      </c>
      <c r="BV4" s="11">
        <v>72</v>
      </c>
      <c r="BW4" s="11">
        <v>388</v>
      </c>
      <c r="BX4" s="11">
        <v>42</v>
      </c>
      <c r="BY4" s="11">
        <v>7</v>
      </c>
      <c r="BZ4" s="11">
        <v>99</v>
      </c>
      <c r="CA4" s="11">
        <v>41</v>
      </c>
      <c r="CB4" s="11">
        <v>68</v>
      </c>
      <c r="CC4" s="11">
        <v>3</v>
      </c>
      <c r="CD4" s="11">
        <v>30</v>
      </c>
      <c r="CE4" s="11">
        <v>7</v>
      </c>
      <c r="CF4" s="11">
        <v>601</v>
      </c>
      <c r="CG4" s="11">
        <v>541</v>
      </c>
      <c r="CH4" s="12">
        <v>5607</v>
      </c>
      <c r="CI4" s="11">
        <v>19</v>
      </c>
      <c r="CJ4" s="11">
        <v>19</v>
      </c>
      <c r="CK4" s="11">
        <v>88</v>
      </c>
      <c r="CL4" s="12">
        <v>1243</v>
      </c>
      <c r="CM4" s="11">
        <v>126</v>
      </c>
      <c r="CN4" s="11">
        <v>88</v>
      </c>
      <c r="CO4" s="11">
        <v>3</v>
      </c>
      <c r="CP4" s="11">
        <v>16</v>
      </c>
      <c r="CQ4" s="11">
        <v>99</v>
      </c>
      <c r="CR4" s="11">
        <v>679</v>
      </c>
      <c r="CS4" s="11">
        <v>38</v>
      </c>
      <c r="CT4" s="11">
        <v>7</v>
      </c>
      <c r="CU4" s="11">
        <v>6</v>
      </c>
      <c r="CV4" s="11">
        <v>79</v>
      </c>
      <c r="CW4" s="11">
        <v>868</v>
      </c>
      <c r="CX4" s="11">
        <v>74</v>
      </c>
      <c r="CY4" s="11">
        <v>10</v>
      </c>
      <c r="CZ4" s="13">
        <v>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I7" sqref="I7"/>
    </sheetView>
  </sheetViews>
  <sheetFormatPr defaultColWidth="9.14285714285714" defaultRowHeight="15"/>
  <cols>
    <col min="1" max="3" width="27.7142857142857" customWidth="1"/>
    <col min="7" max="7" width="3.85714285714286" customWidth="1"/>
    <col min="8" max="8" width="19" customWidth="1"/>
    <col min="9" max="9" width="16.5714285714286" customWidth="1"/>
  </cols>
  <sheetData>
    <row r="1" ht="22" customHeight="1" spans="1:3">
      <c r="A1" s="1" t="s">
        <v>0</v>
      </c>
      <c r="B1" s="2" t="s">
        <v>1</v>
      </c>
      <c r="C1" s="3" t="s">
        <v>2</v>
      </c>
    </row>
    <row r="2" ht="22" customHeight="1" spans="1:9">
      <c r="A2" s="4" t="s">
        <v>4</v>
      </c>
      <c r="B2" s="5" t="str">
        <f>HLOOKUP(A2,Sheet1!$A$1:$CZ$4,2,FALSE)</f>
        <v>Eugene Hildebrand</v>
      </c>
      <c r="C2" s="6">
        <f>HLOOKUP(A2,H_data,3,FALSE)</f>
        <v>9</v>
      </c>
      <c r="H2" s="7" t="s">
        <v>0</v>
      </c>
      <c r="I2" s="7" t="s">
        <v>1</v>
      </c>
    </row>
    <row r="3" ht="22" customHeight="1" spans="1:9">
      <c r="A3" s="4" t="s">
        <v>24</v>
      </c>
      <c r="B3" s="5" t="str">
        <f>HLOOKUP(A3,Sheet1!$A$1:$CZ$4,2,FALSE)</f>
        <v>Alan Barnes</v>
      </c>
      <c r="C3" s="6">
        <f>HLOOKUP(A3,H_data,3,0)</f>
        <v>40</v>
      </c>
      <c r="H3" s="7" t="str">
        <f>_xlfn.IFNA(VLOOKUP(I3,A2:C8,1,FALSE),"Vlookup dont have this feature")</f>
        <v>Vlookup dont have this feature</v>
      </c>
      <c r="I3" s="7" t="s">
        <v>140</v>
      </c>
    </row>
    <row r="4" ht="22" customHeight="1" spans="1:5">
      <c r="A4" s="4" t="s">
        <v>41</v>
      </c>
      <c r="B4" s="5" t="str">
        <f>HLOOKUP(A4,Sheet1!$A$1:$CZ$4,2,FALSE)</f>
        <v>Frank Gastineau</v>
      </c>
      <c r="C4" s="6">
        <f>HLOOKUP(A4,H_data,3,0)</f>
        <v>297</v>
      </c>
      <c r="E4" t="s">
        <v>148</v>
      </c>
    </row>
    <row r="5" ht="22" customHeight="1" spans="1:9">
      <c r="A5" s="4" t="s">
        <v>46</v>
      </c>
      <c r="B5" s="5" t="str">
        <f>HLOOKUP(A5,Sheet1!$A$1:$CZ$4,2,FALSE)</f>
        <v>Bart Pistole</v>
      </c>
      <c r="C5" s="6">
        <f>HLOOKUP(A5,H_data,3,0)</f>
        <v>241</v>
      </c>
      <c r="E5">
        <f>MATCH(A5,A2:A8,0)</f>
        <v>4</v>
      </c>
      <c r="H5" s="7" t="s">
        <v>0</v>
      </c>
      <c r="I5" s="7" t="s">
        <v>1</v>
      </c>
    </row>
    <row r="6" ht="22" customHeight="1" spans="1:9">
      <c r="A6" s="4" t="s">
        <v>59</v>
      </c>
      <c r="B6" s="5" t="str">
        <f>HLOOKUP(A6,Sheet1!$A$1:$CZ$4,2,FALSE)</f>
        <v>Michael Knudson</v>
      </c>
      <c r="C6" s="6">
        <f>HLOOKUP(A6,H_data,3,0)</f>
        <v>-21</v>
      </c>
      <c r="E6">
        <f>MATCH("Arfas",B2:B8,0)</f>
        <v>6</v>
      </c>
      <c r="H6" s="7" t="str">
        <f>_xlfn.XLOOKUP(I6,B2:B8,A2:A8,"Not Found",0)</f>
        <v>CA-2019-152443</v>
      </c>
      <c r="I6" s="7" t="s">
        <v>42</v>
      </c>
    </row>
    <row r="7" ht="22" customHeight="1" spans="1:3">
      <c r="A7" s="4" t="s">
        <v>139</v>
      </c>
      <c r="B7" s="5" t="str">
        <f>HLOOKUP(A7,Sheet1!$A$1:$CZ$4,2,FALSE)</f>
        <v>Arfas</v>
      </c>
      <c r="C7" s="6">
        <f>HLOOKUP(A7,H_data,3,0)</f>
        <v>50</v>
      </c>
    </row>
    <row r="8" ht="22" customHeight="1" spans="1:5">
      <c r="A8" s="8" t="s">
        <v>61</v>
      </c>
      <c r="B8" s="5" t="str">
        <f>HLOOKUP(A8,Sheet1!$A$1:$CZ$4,2,FALSE)</f>
        <v>Scott Cohen</v>
      </c>
      <c r="C8" s="6">
        <f>HLOOKUP(A8,H_data,3,0)</f>
        <v>2</v>
      </c>
      <c r="E8" t="s">
        <v>149</v>
      </c>
    </row>
    <row r="10" spans="5:5">
      <c r="E10" t="str">
        <f>VLOOKUP(A4,A2:C8,MATCH(B1,A1:C1,0))</f>
        <v>Frank Gastineau</v>
      </c>
    </row>
    <row r="12" spans="5:5">
      <c r="E12">
        <f>VLOOKUP(A8,A2:C8,MATCH(C1,A1:C1,0))</f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Superstore Data</vt:lpstr>
      <vt:lpstr>Find Information For</vt:lpstr>
      <vt:lpstr>VLOOKUP With TRUE Argument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murugan</dc:creator>
  <cp:lastModifiedBy>Al</cp:lastModifiedBy>
  <dcterms:created xsi:type="dcterms:W3CDTF">2025-03-13T17:06:00Z</dcterms:created>
  <dcterms:modified xsi:type="dcterms:W3CDTF">2025-09-19T07:03:29Z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5664B918E6E44559956548B74AC8BFCC_12</vt:lpwstr>
  </property>
  <property fmtid="{D5CDD505-2E9C-101B-9397-08002B2CF9AE}" pid="3" name="KSOProductBuildVer">
    <vt:lpwstr>1033-12.2.0.22549</vt:lpwstr>
  </property>
</Properties>
</file>