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/>
  <mc:AlternateContent xmlns:mc="http://schemas.openxmlformats.org/markup-compatibility/2006">
    <mc:Choice Requires="x15">
      <x15ac:absPath xmlns:x15ac="http://schemas.microsoft.com/office/spreadsheetml/2010/11/ac" url="/Users/work/Desktop/Project/MyBusiness/calculation/"/>
    </mc:Choice>
  </mc:AlternateContent>
  <xr:revisionPtr revIDLastSave="0" documentId="13_ncr:1_{4074DD5B-1846-374B-A374-66EE3CB59F4E}" xr6:coauthVersionLast="47" xr6:coauthVersionMax="47" xr10:uidLastSave="{00000000-0000-0000-0000-000000000000}"/>
  <bookViews>
    <workbookView xWindow="0" yWindow="500" windowWidth="25600" windowHeight="14060" activeTab="3" xr2:uid="{00000000-000D-0000-FFFF-FFFF00000000}"/>
  </bookViews>
  <sheets>
    <sheet name="График ГР" sheetId="1" r:id="rId1"/>
    <sheet name="График ОР" sheetId="2" r:id="rId2"/>
    <sheet name="граждане 1 регион" sheetId="3" r:id="rId3"/>
    <sheet name="граждане 2 регион" sheetId="4" r:id="rId4"/>
    <sheet name="организации 1 регион" sheetId="5" r:id="rId5"/>
    <sheet name="организации 2 регион" sheetId="6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" i="2" l="1"/>
  <c r="E12" i="2" s="1"/>
  <c r="C12" i="2"/>
  <c r="F12" i="2" s="1"/>
  <c r="B12" i="2"/>
  <c r="D11" i="2"/>
  <c r="E11" i="2" s="1"/>
  <c r="C11" i="2"/>
  <c r="F11" i="2" s="1"/>
  <c r="B11" i="2"/>
  <c r="F10" i="2"/>
  <c r="E10" i="2"/>
  <c r="D10" i="2"/>
  <c r="C10" i="2"/>
  <c r="B10" i="2"/>
  <c r="D9" i="2"/>
  <c r="C9" i="2"/>
  <c r="E9" i="2" s="1"/>
  <c r="B9" i="2"/>
  <c r="D8" i="2"/>
  <c r="E8" i="2" s="1"/>
  <c r="C8" i="2"/>
  <c r="B8" i="2"/>
  <c r="F8" i="2" s="1"/>
  <c r="E7" i="2"/>
  <c r="D7" i="2"/>
  <c r="C7" i="2"/>
  <c r="F7" i="2" s="1"/>
  <c r="B7" i="2"/>
  <c r="D6" i="2"/>
  <c r="E6" i="2" s="1"/>
  <c r="C6" i="2"/>
  <c r="B6" i="2"/>
  <c r="F6" i="2" s="1"/>
  <c r="F5" i="2"/>
  <c r="D5" i="2"/>
  <c r="E5" i="2" s="1"/>
  <c r="C5" i="2"/>
  <c r="B5" i="2"/>
  <c r="D4" i="2"/>
  <c r="E4" i="2" s="1"/>
  <c r="C4" i="2"/>
  <c r="F4" i="2" s="1"/>
  <c r="B4" i="2"/>
  <c r="F3" i="2"/>
  <c r="D3" i="2"/>
  <c r="E3" i="2" s="1"/>
  <c r="C3" i="2"/>
  <c r="B3" i="2"/>
  <c r="F12" i="1"/>
  <c r="D12" i="1"/>
  <c r="C12" i="1"/>
  <c r="E12" i="1" s="1"/>
  <c r="B12" i="1"/>
  <c r="D11" i="1"/>
  <c r="C11" i="1"/>
  <c r="E11" i="1" s="1"/>
  <c r="B11" i="1"/>
  <c r="E10" i="1"/>
  <c r="D10" i="1"/>
  <c r="C10" i="1"/>
  <c r="B10" i="1"/>
  <c r="F10" i="1" s="1"/>
  <c r="D9" i="1"/>
  <c r="E9" i="1" s="1"/>
  <c r="C9" i="1"/>
  <c r="F9" i="1" s="1"/>
  <c r="B9" i="1"/>
  <c r="D8" i="1"/>
  <c r="E8" i="1" s="1"/>
  <c r="C8" i="1"/>
  <c r="F8" i="1" s="1"/>
  <c r="B8" i="1"/>
  <c r="F7" i="1"/>
  <c r="D7" i="1"/>
  <c r="E7" i="1" s="1"/>
  <c r="C7" i="1"/>
  <c r="B7" i="1"/>
  <c r="D6" i="1"/>
  <c r="E6" i="1" s="1"/>
  <c r="C6" i="1"/>
  <c r="F6" i="1" s="1"/>
  <c r="B6" i="1"/>
  <c r="F5" i="1"/>
  <c r="D5" i="1"/>
  <c r="E5" i="1" s="1"/>
  <c r="C5" i="1"/>
  <c r="B5" i="1"/>
  <c r="D4" i="1"/>
  <c r="C4" i="1"/>
  <c r="E4" i="1" s="1"/>
  <c r="B4" i="1"/>
  <c r="D3" i="1"/>
  <c r="E3" i="1" s="1"/>
  <c r="C3" i="1"/>
  <c r="F3" i="1" s="1"/>
  <c r="B3" i="1"/>
  <c r="F11" i="1" l="1"/>
  <c r="F9" i="2"/>
  <c r="F4" i="1"/>
</calcChain>
</file>

<file path=xl/sharedStrings.xml><?xml version="1.0" encoding="utf-8"?>
<sst xmlns="http://schemas.openxmlformats.org/spreadsheetml/2006/main" count="48" uniqueCount="16">
  <si>
    <t>Параметры организации работ по ОРГАНИЗАЦИЯМ</t>
  </si>
  <si>
    <t>Кол-во исков, шт.</t>
  </si>
  <si>
    <t xml:space="preserve">  Расходы при самостоятельной организации работ, млн.руб.</t>
  </si>
  <si>
    <t xml:space="preserve">  Расходы при закупки юридических услуг, млн.руб.</t>
  </si>
  <si>
    <t xml:space="preserve">  Выгода, млн.руб.</t>
  </si>
  <si>
    <t xml:space="preserve">  Себестоимость, тыс.руб./шт.</t>
  </si>
  <si>
    <t>Параметры организации работ по ГРАЖДАНАМ</t>
  </si>
  <si>
    <t>ФОТ</t>
  </si>
  <si>
    <t>Аренда</t>
  </si>
  <si>
    <t>Хозяйственные</t>
  </si>
  <si>
    <t>Материальные</t>
  </si>
  <si>
    <t>Менеджмент</t>
  </si>
  <si>
    <t>ВСЕГО</t>
  </si>
  <si>
    <t>РЫНОЧНЫЕ</t>
  </si>
  <si>
    <t>ВЫГОДА</t>
  </si>
  <si>
    <t>ЦЕНА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</si>
</sst>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4" tint="-0.499984740745262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4" tint="-0.499984740745262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0" xfId="0" applyFont="1" applyFill="1" applyAlignment="1">
      <alignment horizontal="center" vertical="center" wrapText="1"/>
    </xf>
    <xf numFmtId="2" fontId="1" fillId="0" borderId="0" xfId="0" applyNumberFormat="1" applyFont="1" applyAlignment="1">
      <alignment horizontal="center" vertical="center"/>
    </xf>
    <xf numFmtId="3" fontId="1" fillId="0" borderId="0" xfId="0" applyNumberFormat="1" applyFont="1" applyAlignment="1">
      <alignment horizontal="center" vertical="center"/>
    </xf>
    <xf numFmtId="0" fontId="0" fillId="3" borderId="0" xfId="0" applyFill="1"/>
    <xf numFmtId="0" fontId="1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3" fillId="3" borderId="0" xfId="0" applyFont="1" applyFill="1"/>
    <xf numFmtId="0" fontId="4" fillId="0" borderId="1" xfId="0" applyFont="1" applyBorder="1" applyAlignment="1">
      <alignment horizontal="center" vertical="top"/>
    </xf>
    <xf numFmtId="0" fontId="1" fillId="3" borderId="0" xfId="0" applyFont="1" applyFill="1" applyAlignment="1">
      <alignment horizontal="left" vertical="center"/>
    </xf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88971205288898E-2"/>
          <c:y val="3.4392915797919338E-2"/>
          <c:w val="0.81729478290487134"/>
          <c:h val="0.660216702450562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'График ГР'!$C$2</c:f>
              <c:strCache>
                <c:ptCount val="1"/>
                <c:pt idx="0">
                  <c:v>  Расходы при самостоятельной организации работ, млн.руб.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8"/>
            <c:spPr>
              <a:solidFill>
                <a:schemeClr val="bg1"/>
              </a:solidFill>
              <a:ln w="28575">
                <a:solidFill>
                  <a:srgbClr val="00B05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FAA4-DD45-9555-4CE8E9B13726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FAA4-DD45-9555-4CE8E9B1372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strike="noStrike" kern="1200" baseline="0">
                    <a:solidFill>
                      <a:srgbClr val="00B050"/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'График ГР'!$B$3:$B$12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47.101999999999997</c:v>
                </c:pt>
              </c:numCache>
            </c:numRef>
          </c:xVal>
          <c:yVal>
            <c:numRef>
              <c:f>'График ГР'!$C$3:$C$12</c:f>
              <c:numCache>
                <c:formatCode>#,##0</c:formatCode>
                <c:ptCount val="10"/>
                <c:pt idx="0">
                  <c:v>5.5909947774027131</c:v>
                </c:pt>
                <c:pt idx="1">
                  <c:v>7.2816514234762124</c:v>
                </c:pt>
                <c:pt idx="2">
                  <c:v>8.9723080695497099</c:v>
                </c:pt>
                <c:pt idx="3">
                  <c:v>10.662964715623209</c:v>
                </c:pt>
                <c:pt idx="4">
                  <c:v>12.593650659193679</c:v>
                </c:pt>
                <c:pt idx="5">
                  <c:v>15.11228004585695</c:v>
                </c:pt>
                <c:pt idx="6">
                  <c:v>17.63090943252022</c:v>
                </c:pt>
                <c:pt idx="7">
                  <c:v>20.149538819183491</c:v>
                </c:pt>
                <c:pt idx="8">
                  <c:v>22.668168205846758</c:v>
                </c:pt>
                <c:pt idx="9">
                  <c:v>23.727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A4-DD45-9555-4CE8E9B13726}"/>
            </c:ext>
          </c:extLst>
        </c:ser>
        <c:ser>
          <c:idx val="1"/>
          <c:order val="1"/>
          <c:tx>
            <c:strRef>
              <c:f>'График ГР'!$D$2</c:f>
              <c:strCache>
                <c:ptCount val="1"/>
                <c:pt idx="0">
                  <c:v>  Расходы при закупки юридических услуг, млн.руб.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3"/>
            <c:spPr>
              <a:solidFill>
                <a:srgbClr val="C00000"/>
              </a:solidFill>
              <a:ln w="28575">
                <a:solidFill>
                  <a:srgbClr val="C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AA4-DD45-9555-4CE8E9B13726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AA4-DD45-9555-4CE8E9B13726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strike="noStrike" kern="1200" baseline="0">
                    <a:solidFill>
                      <a:srgbClr val="C00000"/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'График ГР'!$B$3:$B$12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47.101999999999997</c:v>
                </c:pt>
              </c:numCache>
            </c:numRef>
          </c:xVal>
          <c:yVal>
            <c:numRef>
              <c:f>'График ГР'!$D$3:$D$12</c:f>
              <c:numCache>
                <c:formatCode>#,##0</c:formatCode>
                <c:ptCount val="10"/>
                <c:pt idx="0">
                  <c:v>3.6460790699999999</c:v>
                </c:pt>
                <c:pt idx="1">
                  <c:v>7.2914290700000004</c:v>
                </c:pt>
                <c:pt idx="2">
                  <c:v>10.93677907</c:v>
                </c:pt>
                <c:pt idx="3">
                  <c:v>14.582129070000001</c:v>
                </c:pt>
                <c:pt idx="4">
                  <c:v>18.227479070000001</c:v>
                </c:pt>
                <c:pt idx="5">
                  <c:v>21.872829069999998</c:v>
                </c:pt>
                <c:pt idx="6">
                  <c:v>25.518179069999999</c:v>
                </c:pt>
                <c:pt idx="7">
                  <c:v>29.163529069999999</c:v>
                </c:pt>
                <c:pt idx="8">
                  <c:v>32.808879070000003</c:v>
                </c:pt>
                <c:pt idx="9">
                  <c:v>34.341384209999994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A4-DD45-9555-4CE8E9B1372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894703"/>
        <c:axId val="2091844847"/>
      </c:scatterChart>
      <c:valAx>
        <c:axId val="209189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#&quot; тыс.шт.&quot;" sourceLinked="0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bg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/>
                </a:solidFill>
                <a:latin typeface=""/>
                <a:ea typeface="+mn-ea"/>
                <a:cs typeface="+mn-cs"/>
              </a:defRPr>
            </a:pPr>
            <a:endParaRPr lang="ru-RU"/>
          </a:p>
        </c:txPr>
        <c:crossAx val="2091844847"/>
        <c:crosses val="autoZero"/>
        <c:crossBetween val="midCat"/>
      </c:valAx>
      <c:valAx>
        <c:axId val="2091844847"/>
        <c:scaling>
          <c:orientation val="minMax"/>
        </c:scaling>
        <c:delete val="1"/>
        <c:axPos val="l"/>
        <c:numFmt formatCode="#,##0&quot; jjj&quot;" sourceLinked="0"/>
        <c:majorTickMark val="none"/>
        <c:minorTickMark val="none"/>
        <c:tickLblPos val="nextTo"/>
        <c:crossAx val="2091894703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4.2347752734677099E-2"/>
          <c:y val="0.81506606664938397"/>
          <c:w val="0.94791194468483619"/>
          <c:h val="0.12696220796895219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/>
              </a:solidFill>
              <a:latin typeface="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 ГР'!$E$2</c:f>
              <c:strCache>
                <c:ptCount val="1"/>
                <c:pt idx="0">
                  <c:v>  Выгода, млн.руб.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8575">
              <a:solidFill>
                <a:schemeClr val="accent4">
                  <a:lumMod val="60000"/>
                  <a:lumOff val="40000"/>
                </a:schemeClr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 ГР'!$B$3:$B$12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47.101999999999997</c:v>
                </c:pt>
              </c:numCache>
            </c:numRef>
          </c:cat>
          <c:val>
            <c:numRef>
              <c:f>'График ГР'!$E$3:$E$12</c:f>
              <c:numCache>
                <c:formatCode>#,##0</c:formatCode>
                <c:ptCount val="10"/>
                <c:pt idx="0">
                  <c:v>-1.9449157074027132</c:v>
                </c:pt>
                <c:pt idx="1">
                  <c:v>9.7776465237879862E-3</c:v>
                </c:pt>
                <c:pt idx="2">
                  <c:v>1.9644710004502901</c:v>
                </c:pt>
                <c:pt idx="3">
                  <c:v>3.9191643543767913</c:v>
                </c:pt>
                <c:pt idx="4">
                  <c:v>5.6338284108063217</c:v>
                </c:pt>
                <c:pt idx="5">
                  <c:v>6.7605490241430477</c:v>
                </c:pt>
                <c:pt idx="6">
                  <c:v>7.887269637479779</c:v>
                </c:pt>
                <c:pt idx="7">
                  <c:v>9.0139902508165086</c:v>
                </c:pt>
                <c:pt idx="8">
                  <c:v>10.140710864153245</c:v>
                </c:pt>
                <c:pt idx="9">
                  <c:v>10.614384209999994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4D6-F842-9A99-778625E0D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3406975"/>
        <c:axId val="11189360"/>
      </c:barChart>
      <c:lineChart>
        <c:grouping val="standard"/>
        <c:varyColors val="0"/>
        <c:ser>
          <c:idx val="1"/>
          <c:order val="1"/>
          <c:tx>
            <c:strRef>
              <c:f>'График ГР'!$F$2</c:f>
              <c:strCache>
                <c:ptCount val="1"/>
                <c:pt idx="0">
                  <c:v>  Себестоимость, тыс.руб./шт.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9"/>
            <c:spPr>
              <a:solidFill>
                <a:schemeClr val="bg1"/>
              </a:solidFill>
              <a:ln w="28575">
                <a:solidFill>
                  <a:srgbClr val="00B050"/>
                </a:solidFill>
                <a:prstDash val="solid"/>
              </a:ln>
            </c:spPr>
          </c:marker>
          <c:cat>
            <c:numRef>
              <c:f>'График ГР'!$B$3:$B$12</c:f>
              <c:numCache>
                <c:formatCode>#,##0</c:formatCode>
                <c:ptCount val="10"/>
                <c:pt idx="0">
                  <c:v>5</c:v>
                </c:pt>
                <c:pt idx="1">
                  <c:v>10</c:v>
                </c:pt>
                <c:pt idx="2">
                  <c:v>15</c:v>
                </c:pt>
                <c:pt idx="3">
                  <c:v>20</c:v>
                </c:pt>
                <c:pt idx="4">
                  <c:v>25</c:v>
                </c:pt>
                <c:pt idx="5">
                  <c:v>30</c:v>
                </c:pt>
                <c:pt idx="6">
                  <c:v>35</c:v>
                </c:pt>
                <c:pt idx="7">
                  <c:v>40</c:v>
                </c:pt>
                <c:pt idx="8">
                  <c:v>45</c:v>
                </c:pt>
                <c:pt idx="9">
                  <c:v>47.101999999999997</c:v>
                </c:pt>
              </c:numCache>
            </c:numRef>
          </c:cat>
          <c:val>
            <c:numRef>
              <c:f>'График ГР'!$F$3:$F$12</c:f>
              <c:numCache>
                <c:formatCode>0.00</c:formatCode>
                <c:ptCount val="10"/>
                <c:pt idx="0">
                  <c:v>1.1181989554805427</c:v>
                </c:pt>
                <c:pt idx="1">
                  <c:v>0.7281651423476212</c:v>
                </c:pt>
                <c:pt idx="2">
                  <c:v>0.59815387130331399</c:v>
                </c:pt>
                <c:pt idx="3">
                  <c:v>0.53314823578116044</c:v>
                </c:pt>
                <c:pt idx="4">
                  <c:v>0.50374602636774712</c:v>
                </c:pt>
                <c:pt idx="5">
                  <c:v>0.50374266819523172</c:v>
                </c:pt>
                <c:pt idx="6">
                  <c:v>0.50374026950057771</c:v>
                </c:pt>
                <c:pt idx="7">
                  <c:v>0.50373847047958731</c:v>
                </c:pt>
                <c:pt idx="8">
                  <c:v>0.50373707124103906</c:v>
                </c:pt>
                <c:pt idx="9">
                  <c:v>0.50373657169546948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D6-F842-9A99-778625E0DF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50799"/>
        <c:axId val="2122471087"/>
      </c:lineChart>
      <c:catAx>
        <c:axId val="2123406975"/>
        <c:scaling>
          <c:orientation val="minMax"/>
        </c:scaling>
        <c:delete val="0"/>
        <c:axPos val="b"/>
        <c:numFmt formatCode="#,##0&quot; тыс.шт.&quot;" sourceLinked="0"/>
        <c:majorTickMark val="none"/>
        <c:minorTickMark val="none"/>
        <c:tickLblPos val="low"/>
        <c:spPr>
          <a:noFill/>
          <a:ln w="28575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89360"/>
        <c:crosses val="autoZero"/>
        <c:auto val="1"/>
        <c:lblAlgn val="ctr"/>
        <c:lblOffset val="100"/>
        <c:tickLblSkip val="3"/>
        <c:noMultiLvlLbl val="0"/>
      </c:catAx>
      <c:valAx>
        <c:axId val="11189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406975"/>
        <c:crosses val="autoZero"/>
        <c:crossBetween val="between"/>
      </c:valAx>
      <c:catAx>
        <c:axId val="2123350799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2122471087"/>
        <c:crosses val="autoZero"/>
        <c:auto val="1"/>
        <c:lblAlgn val="ctr"/>
        <c:lblOffset val="100"/>
        <c:noMultiLvlLbl val="0"/>
      </c:catAx>
      <c:valAx>
        <c:axId val="212247108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solidFill>
            <a:schemeClr val="bg1"/>
          </a:solidFill>
          <a:ln w="28575">
            <a:solidFill>
              <a:srgbClr val="00B050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rgbClr val="00B050"/>
                </a:solidFill>
                <a:latin typeface=""/>
                <a:ea typeface="+mn-ea"/>
                <a:cs typeface="+mn-cs"/>
              </a:defRPr>
            </a:pPr>
            <a:endParaRPr lang="ru-RU"/>
          </a:p>
        </c:txPr>
        <c:crossAx val="2123350799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8.788971205288898E-2"/>
          <c:y val="3.4392915797919338E-2"/>
          <c:w val="0.81729478290487134"/>
          <c:h val="0.66021670245056296"/>
        </c:manualLayout>
      </c:layout>
      <c:scatterChart>
        <c:scatterStyle val="lineMarker"/>
        <c:varyColors val="0"/>
        <c:ser>
          <c:idx val="0"/>
          <c:order val="0"/>
          <c:tx>
            <c:strRef>
              <c:f>'График ОР'!$C$2</c:f>
              <c:strCache>
                <c:ptCount val="1"/>
                <c:pt idx="0">
                  <c:v>  Расходы при самостоятельной организации работ, млн.руб.</c:v>
                </c:pt>
              </c:strCache>
            </c:strRef>
          </c:tx>
          <c:spPr>
            <a:ln w="19050" cap="rnd">
              <a:solidFill>
                <a:srgbClr val="00B050"/>
              </a:solidFill>
              <a:prstDash val="solid"/>
              <a:round/>
            </a:ln>
          </c:spPr>
          <c:marker>
            <c:symbol val="circle"/>
            <c:size val="8"/>
            <c:spPr>
              <a:solidFill>
                <a:schemeClr val="bg1"/>
              </a:solidFill>
              <a:ln w="28575">
                <a:solidFill>
                  <a:srgbClr val="00B05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0-0ABE-E241-B570-8F56FF97EBC1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0ABE-E241-B570-8F56FF97EBC1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BE-E241-B570-8F56FF97EBC1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ABE-E241-B570-8F56FF97EBC1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strike="noStrike" kern="1200" baseline="0">
                    <a:solidFill>
                      <a:srgbClr val="00B050"/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dLblPos val="b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'График ОР'!$B$3:$B$12</c:f>
              <c:numCache>
                <c:formatCode>#,##0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756</c:v>
                </c:pt>
              </c:numCache>
            </c:numRef>
          </c:xVal>
          <c:yVal>
            <c:numRef>
              <c:f>'График ОР'!$C$3:$C$12</c:f>
              <c:numCache>
                <c:formatCode>#,##0</c:formatCode>
                <c:ptCount val="10"/>
                <c:pt idx="0">
                  <c:v>4.8899075297225894</c:v>
                </c:pt>
                <c:pt idx="1">
                  <c:v>5.8667899603698803</c:v>
                </c:pt>
                <c:pt idx="2">
                  <c:v>6.8436723910171731</c:v>
                </c:pt>
                <c:pt idx="3">
                  <c:v>7.8205548216644649</c:v>
                </c:pt>
                <c:pt idx="4">
                  <c:v>8.7974372523117559</c:v>
                </c:pt>
                <c:pt idx="5">
                  <c:v>10.521347424042268</c:v>
                </c:pt>
                <c:pt idx="6">
                  <c:v>12.27101717305152</c:v>
                </c:pt>
                <c:pt idx="7">
                  <c:v>14.02068692206077</c:v>
                </c:pt>
                <c:pt idx="8">
                  <c:v>15.77035667107001</c:v>
                </c:pt>
                <c:pt idx="9">
                  <c:v>17.66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0ABE-E241-B570-8F56FF97EBC1}"/>
            </c:ext>
          </c:extLst>
        </c:ser>
        <c:ser>
          <c:idx val="1"/>
          <c:order val="1"/>
          <c:tx>
            <c:strRef>
              <c:f>'График ОР'!$D$2</c:f>
              <c:strCache>
                <c:ptCount val="1"/>
                <c:pt idx="0">
                  <c:v>  Расходы при закупки юридических услуг, млн.руб.</c:v>
                </c:pt>
              </c:strCache>
            </c:strRef>
          </c:tx>
          <c:spPr>
            <a:ln w="19050" cap="rnd">
              <a:solidFill>
                <a:srgbClr val="C00000"/>
              </a:solidFill>
              <a:prstDash val="solid"/>
              <a:round/>
            </a:ln>
          </c:spPr>
          <c:marker>
            <c:symbol val="circle"/>
            <c:size val="3"/>
            <c:spPr>
              <a:solidFill>
                <a:srgbClr val="C00000"/>
              </a:solidFill>
              <a:ln w="28575">
                <a:solidFill>
                  <a:srgbClr val="C00000"/>
                </a:solidFill>
                <a:prstDash val="solid"/>
              </a:ln>
            </c:spPr>
          </c:marker>
          <c:dLbls>
            <c:dLbl>
              <c:idx val="0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0ABE-E241-B570-8F56FF97EBC1}"/>
                </c:ext>
              </c:extLst>
            </c:dLbl>
            <c:dLbl>
              <c:idx val="1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6-0ABE-E241-B570-8F56FF97EBC1}"/>
                </c:ext>
              </c:extLst>
            </c:dLbl>
            <c:dLbl>
              <c:idx val="2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0ABE-E241-B570-8F56FF97EBC1}"/>
                </c:ext>
              </c:extLst>
            </c:dLbl>
            <c:dLbl>
              <c:idx val="9"/>
              <c:dLblPos val="r"/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8-0ABE-E241-B570-8F56FF97EBC1}"/>
                </c:ext>
              </c:extLst>
            </c:dLbl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strike="noStrike" kern="1200" baseline="0">
                    <a:solidFill>
                      <a:srgbClr val="C00000"/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xVal>
            <c:numRef>
              <c:f>'График ОР'!$B$3:$B$12</c:f>
              <c:numCache>
                <c:formatCode>#,##0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756</c:v>
                </c:pt>
              </c:numCache>
            </c:numRef>
          </c:xVal>
          <c:yVal>
            <c:numRef>
              <c:f>'График ОР'!$D$3:$D$12</c:f>
              <c:numCache>
                <c:formatCode>#,##0</c:formatCode>
                <c:ptCount val="10"/>
                <c:pt idx="0">
                  <c:v>2.0065520000000001</c:v>
                </c:pt>
                <c:pt idx="1">
                  <c:v>3.9867020000000002</c:v>
                </c:pt>
                <c:pt idx="2">
                  <c:v>5.9668520000000003</c:v>
                </c:pt>
                <c:pt idx="3">
                  <c:v>7.9470020000000003</c:v>
                </c:pt>
                <c:pt idx="4">
                  <c:v>9.9271519999999995</c:v>
                </c:pt>
                <c:pt idx="5">
                  <c:v>11.907302</c:v>
                </c:pt>
                <c:pt idx="6">
                  <c:v>13.887452</c:v>
                </c:pt>
                <c:pt idx="7">
                  <c:v>15.867602000000002</c:v>
                </c:pt>
                <c:pt idx="8">
                  <c:v>17.847752</c:v>
                </c:pt>
                <c:pt idx="9">
                  <c:v>19.986314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9-0ABE-E241-B570-8F56FF97EB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91894703"/>
        <c:axId val="2091844847"/>
      </c:scatterChart>
      <c:valAx>
        <c:axId val="20918947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#&quot; шт.&quot;" sourceLinked="0"/>
        <c:majorTickMark val="none"/>
        <c:minorTickMark val="none"/>
        <c:tickLblPos val="nextTo"/>
        <c:spPr>
          <a:solidFill>
            <a:schemeClr val="bg1"/>
          </a:solidFill>
          <a:ln w="9525" cap="flat" cmpd="sng" algn="ctr">
            <a:solidFill>
              <a:schemeClr val="bg1"/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/>
                </a:solidFill>
                <a:latin typeface=""/>
                <a:ea typeface="+mn-ea"/>
                <a:cs typeface="+mn-cs"/>
              </a:defRPr>
            </a:pPr>
            <a:endParaRPr lang="ru-RU"/>
          </a:p>
        </c:txPr>
        <c:crossAx val="2091844847"/>
        <c:crosses val="autoZero"/>
        <c:crossBetween val="midCat"/>
      </c:valAx>
      <c:valAx>
        <c:axId val="2091844847"/>
        <c:scaling>
          <c:orientation val="minMax"/>
        </c:scaling>
        <c:delete val="1"/>
        <c:axPos val="l"/>
        <c:numFmt formatCode="#,##0&quot; jjj&quot;" sourceLinked="0"/>
        <c:majorTickMark val="none"/>
        <c:minorTickMark val="none"/>
        <c:tickLblPos val="nextTo"/>
        <c:crossAx val="2091894703"/>
        <c:crosses val="autoZero"/>
        <c:crossBetween val="midCat"/>
      </c:valAx>
    </c:plotArea>
    <c:legend>
      <c:legendPos val="b"/>
      <c:layout>
        <c:manualLayout>
          <c:xMode val="edge"/>
          <c:yMode val="edge"/>
          <c:x val="4.2347752734677099E-2"/>
          <c:y val="0.81506606664938397"/>
          <c:w val="0.94791194468483619"/>
          <c:h val="0.12696220796895219"/>
        </c:manualLayout>
      </c:layout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/>
              </a:solidFill>
              <a:latin typeface="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'График ОР'!$E$2</c:f>
              <c:strCache>
                <c:ptCount val="1"/>
                <c:pt idx="0">
                  <c:v>  Выгода, млн.руб.</c:v>
                </c:pt>
              </c:strCache>
            </c:strRef>
          </c:tx>
          <c:spPr>
            <a:solidFill>
              <a:schemeClr val="accent6">
                <a:lumMod val="40000"/>
                <a:lumOff val="60000"/>
              </a:schemeClr>
            </a:solidFill>
            <a:ln w="28575">
              <a:solidFill>
                <a:schemeClr val="accent4">
                  <a:lumMod val="60000"/>
                  <a:lumOff val="40000"/>
                </a:schemeClr>
              </a:solidFill>
              <a:prstDash val="solid"/>
            </a:ln>
          </c:spPr>
          <c:invertIfNegative val="0"/>
          <c:dLbls>
            <c:spPr>
              <a:noFill/>
              <a:ln>
                <a:noFill/>
                <a:prstDash val="solid"/>
              </a:ln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200" b="1" i="0" strike="noStrike" kern="1200" baseline="0">
                    <a:solidFill>
                      <a:schemeClr val="accent4">
                        <a:lumMod val="75000"/>
                      </a:schemeClr>
                    </a:solidFill>
                    <a:latin typeface=""/>
                    <a:ea typeface="+mn-ea"/>
                    <a:cs typeface="+mn-cs"/>
                  </a:defRPr>
                </a:pPr>
                <a:endParaRPr lang="ru-RU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numRef>
              <c:f>'График ОР'!$B$3:$B$12</c:f>
              <c:numCache>
                <c:formatCode>#,##0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756</c:v>
                </c:pt>
              </c:numCache>
            </c:numRef>
          </c:cat>
          <c:val>
            <c:numRef>
              <c:f>'График ОР'!$E$3:$E$12</c:f>
              <c:numCache>
                <c:formatCode>#,##0</c:formatCode>
                <c:ptCount val="10"/>
                <c:pt idx="0">
                  <c:v>-2.8833555297225892</c:v>
                </c:pt>
                <c:pt idx="1">
                  <c:v>-1.8800879603698801</c:v>
                </c:pt>
                <c:pt idx="2">
                  <c:v>-0.8768203910171728</c:v>
                </c:pt>
                <c:pt idx="3">
                  <c:v>0.12644717833553543</c:v>
                </c:pt>
                <c:pt idx="4">
                  <c:v>1.1297147476882436</c:v>
                </c:pt>
                <c:pt idx="5">
                  <c:v>1.3859545759577312</c:v>
                </c:pt>
                <c:pt idx="6">
                  <c:v>1.6164348269484794</c:v>
                </c:pt>
                <c:pt idx="7">
                  <c:v>1.8469150779392312</c:v>
                </c:pt>
                <c:pt idx="8">
                  <c:v>2.07739532892999</c:v>
                </c:pt>
                <c:pt idx="9">
                  <c:v>2.326314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26C-D44A-B5CE-63BAE36A8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axId val="2123406975"/>
        <c:axId val="11189360"/>
      </c:barChart>
      <c:lineChart>
        <c:grouping val="standard"/>
        <c:varyColors val="0"/>
        <c:ser>
          <c:idx val="1"/>
          <c:order val="1"/>
          <c:tx>
            <c:strRef>
              <c:f>'График ОР'!$F$2</c:f>
              <c:strCache>
                <c:ptCount val="1"/>
                <c:pt idx="0">
                  <c:v>  Себестоимость, тыс.руб./шт.</c:v>
                </c:pt>
              </c:strCache>
            </c:strRef>
          </c:tx>
          <c:spPr>
            <a:ln w="28575" cap="rnd">
              <a:noFill/>
              <a:prstDash val="solid"/>
              <a:round/>
            </a:ln>
          </c:spPr>
          <c:marker>
            <c:symbol val="circle"/>
            <c:size val="9"/>
            <c:spPr>
              <a:solidFill>
                <a:schemeClr val="bg1"/>
              </a:solidFill>
              <a:ln w="28575">
                <a:solidFill>
                  <a:srgbClr val="00B050"/>
                </a:solidFill>
                <a:prstDash val="solid"/>
              </a:ln>
            </c:spPr>
          </c:marker>
          <c:cat>
            <c:numRef>
              <c:f>'График ОР'!$B$3:$B$12</c:f>
              <c:numCache>
                <c:formatCode>#,##0</c:formatCode>
                <c:ptCount val="10"/>
                <c:pt idx="0">
                  <c:v>75</c:v>
                </c:pt>
                <c:pt idx="1">
                  <c:v>150</c:v>
                </c:pt>
                <c:pt idx="2">
                  <c:v>225</c:v>
                </c:pt>
                <c:pt idx="3">
                  <c:v>300</c:v>
                </c:pt>
                <c:pt idx="4">
                  <c:v>375</c:v>
                </c:pt>
                <c:pt idx="5">
                  <c:v>450</c:v>
                </c:pt>
                <c:pt idx="6">
                  <c:v>525</c:v>
                </c:pt>
                <c:pt idx="7">
                  <c:v>600</c:v>
                </c:pt>
                <c:pt idx="8">
                  <c:v>675</c:v>
                </c:pt>
                <c:pt idx="9">
                  <c:v>756</c:v>
                </c:pt>
              </c:numCache>
            </c:numRef>
          </c:cat>
          <c:val>
            <c:numRef>
              <c:f>'График ОР'!$F$3:$F$12</c:f>
              <c:numCache>
                <c:formatCode>0.00</c:formatCode>
                <c:ptCount val="10"/>
                <c:pt idx="0">
                  <c:v>65.19876706296786</c:v>
                </c:pt>
                <c:pt idx="1">
                  <c:v>39.111933069132533</c:v>
                </c:pt>
                <c:pt idx="2">
                  <c:v>30.416321737854105</c:v>
                </c:pt>
                <c:pt idx="3">
                  <c:v>26.068516072214884</c:v>
                </c:pt>
                <c:pt idx="4">
                  <c:v>23.45983267283135</c:v>
                </c:pt>
                <c:pt idx="5">
                  <c:v>23.380772053427265</c:v>
                </c:pt>
                <c:pt idx="6">
                  <c:v>23.373366043907659</c:v>
                </c:pt>
                <c:pt idx="7">
                  <c:v>23.367811536767952</c:v>
                </c:pt>
                <c:pt idx="8">
                  <c:v>23.363491364548164</c:v>
                </c:pt>
                <c:pt idx="9">
                  <c:v>23.359788359788361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D26C-D44A-B5CE-63BAE36A8E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2123350799"/>
        <c:axId val="2122471087"/>
      </c:lineChart>
      <c:catAx>
        <c:axId val="2123406975"/>
        <c:scaling>
          <c:orientation val="minMax"/>
        </c:scaling>
        <c:delete val="0"/>
        <c:axPos val="b"/>
        <c:numFmt formatCode="#,##0&quot; шт.&quot;" sourceLinked="0"/>
        <c:majorTickMark val="none"/>
        <c:minorTickMark val="none"/>
        <c:tickLblPos val="low"/>
        <c:spPr>
          <a:noFill/>
          <a:ln w="28575" cap="flat" cmpd="sng" algn="ctr">
            <a:solidFill>
              <a:schemeClr val="tx1">
                <a:lumMod val="75000"/>
                <a:lumOff val="25000"/>
              </a:schemeClr>
            </a:solidFill>
            <a:prstDash val="solid"/>
            <a:round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1" i="0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1189360"/>
        <c:crosses val="autoZero"/>
        <c:auto val="1"/>
        <c:lblAlgn val="ctr"/>
        <c:lblOffset val="100"/>
        <c:tickLblSkip val="3"/>
        <c:noMultiLvlLbl val="0"/>
      </c:catAx>
      <c:valAx>
        <c:axId val="11189360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900" b="0" i="0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123406975"/>
        <c:crosses val="autoZero"/>
        <c:crossBetween val="between"/>
      </c:valAx>
      <c:catAx>
        <c:axId val="2123350799"/>
        <c:scaling>
          <c:orientation val="minMax"/>
        </c:scaling>
        <c:delete val="1"/>
        <c:axPos val="b"/>
        <c:numFmt formatCode="#,##0" sourceLinked="1"/>
        <c:majorTickMark val="out"/>
        <c:minorTickMark val="none"/>
        <c:tickLblPos val="nextTo"/>
        <c:crossAx val="2122471087"/>
        <c:crosses val="autoZero"/>
        <c:auto val="1"/>
        <c:lblAlgn val="ctr"/>
        <c:lblOffset val="100"/>
        <c:noMultiLvlLbl val="0"/>
      </c:catAx>
      <c:valAx>
        <c:axId val="2122471087"/>
        <c:scaling>
          <c:orientation val="minMax"/>
        </c:scaling>
        <c:delete val="0"/>
        <c:axPos val="r"/>
        <c:numFmt formatCode="0.00" sourceLinked="1"/>
        <c:majorTickMark val="out"/>
        <c:minorTickMark val="none"/>
        <c:tickLblPos val="nextTo"/>
        <c:spPr>
          <a:solidFill>
            <a:schemeClr val="bg1"/>
          </a:solidFill>
          <a:ln w="28575">
            <a:solidFill>
              <a:srgbClr val="00B050"/>
            </a:solidFill>
            <a:prstDash val="solid"/>
          </a:ln>
        </c:spPr>
        <c:txPr>
          <a:bodyPr rot="-60000000" spcFirstLastPara="1" vertOverflow="ellipsis" vert="horz" wrap="square" anchor="ctr" anchorCtr="1"/>
          <a:lstStyle/>
          <a:p>
            <a:pPr>
              <a:defRPr sz="1200" b="1" i="0" strike="noStrike" kern="1200" baseline="0">
                <a:solidFill>
                  <a:srgbClr val="00B050"/>
                </a:solidFill>
                <a:latin typeface=""/>
                <a:ea typeface="+mn-ea"/>
                <a:cs typeface="+mn-cs"/>
              </a:defRPr>
            </a:pPr>
            <a:endParaRPr lang="ru-RU"/>
          </a:p>
        </c:txPr>
        <c:crossAx val="2123350799"/>
        <c:crosses val="max"/>
        <c:crossBetween val="between"/>
      </c:valAx>
    </c:plotArea>
    <c:legend>
      <c:legendPos val="b"/>
      <c:overlay val="0"/>
      <c:spPr>
        <a:noFill/>
        <a:ln>
          <a:noFill/>
          <a:prstDash val="solid"/>
        </a:ln>
      </c:spPr>
      <c:txPr>
        <a:bodyPr rot="0" spcFirstLastPara="1" vertOverflow="ellipsis" vert="horz" wrap="square" anchor="ctr" anchorCtr="1"/>
        <a:lstStyle/>
        <a:p>
          <a:pPr>
            <a:defRPr sz="1200" b="0" i="0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ru-RU"/>
        </a:p>
      </c:txPr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14</xdr:row>
      <xdr:rowOff>196849</xdr:rowOff>
    </xdr:from>
    <xdr:to>
      <xdr:col>5</xdr:col>
      <xdr:colOff>135466</xdr:colOff>
      <xdr:row>35</xdr:row>
      <xdr:rowOff>135465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321554</xdr:colOff>
      <xdr:row>15</xdr:row>
      <xdr:rowOff>60527</xdr:rowOff>
    </xdr:from>
    <xdr:to>
      <xdr:col>11</xdr:col>
      <xdr:colOff>772809</xdr:colOff>
      <xdr:row>35</xdr:row>
      <xdr:rowOff>13510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819150</xdr:colOff>
      <xdr:row>14</xdr:row>
      <xdr:rowOff>196849</xdr:rowOff>
    </xdr:from>
    <xdr:to>
      <xdr:col>5</xdr:col>
      <xdr:colOff>135466</xdr:colOff>
      <xdr:row>35</xdr:row>
      <xdr:rowOff>135465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321554</xdr:colOff>
      <xdr:row>15</xdr:row>
      <xdr:rowOff>60527</xdr:rowOff>
    </xdr:from>
    <xdr:to>
      <xdr:col>11</xdr:col>
      <xdr:colOff>772809</xdr:colOff>
      <xdr:row>35</xdr:row>
      <xdr:rowOff>13510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3"/>
  <sheetViews>
    <sheetView topLeftCell="A3" zoomScale="94" zoomScaleNormal="94" workbookViewId="0">
      <selection activeCell="F24" sqref="F24"/>
    </sheetView>
  </sheetViews>
  <sheetFormatPr baseColWidth="10" defaultRowHeight="15" x14ac:dyDescent="0.2"/>
  <cols>
    <col min="2" max="6" width="15.83203125" customWidth="1"/>
  </cols>
  <sheetData>
    <row r="1" spans="1:13" ht="30" customHeight="1" x14ac:dyDescent="0.2">
      <c r="A1" s="7"/>
      <c r="B1" s="9" t="s">
        <v>0</v>
      </c>
      <c r="C1" s="10"/>
      <c r="D1" s="10"/>
      <c r="E1" s="10"/>
      <c r="F1" s="10"/>
      <c r="G1" s="7"/>
    </row>
    <row r="2" spans="1:13" ht="72" customHeight="1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3" ht="16" customHeight="1" x14ac:dyDescent="0.2">
      <c r="B3" s="3">
        <f>'граждане 1 регион'!A2/1000</f>
        <v>5</v>
      </c>
      <c r="C3" s="3">
        <f>'граждане 1 регион'!G2/1000</f>
        <v>5.5909947774027131</v>
      </c>
      <c r="D3" s="3">
        <f>'граждане 1 регион'!H2/1000</f>
        <v>3.6460790699999999</v>
      </c>
      <c r="E3" s="3">
        <f t="shared" ref="E3:E12" si="0">D3-C3</f>
        <v>-1.9449157074027132</v>
      </c>
      <c r="F3" s="2">
        <f t="shared" ref="F3:F12" si="1">C3/B3</f>
        <v>1.1181989554805427</v>
      </c>
    </row>
    <row r="4" spans="1:13" ht="16" customHeight="1" x14ac:dyDescent="0.2">
      <c r="B4" s="3">
        <f>'граждане 1 регион'!A3/1000</f>
        <v>10</v>
      </c>
      <c r="C4" s="3">
        <f>'граждане 1 регион'!G3/1000</f>
        <v>7.2816514234762124</v>
      </c>
      <c r="D4" s="3">
        <f>'граждане 1 регион'!H3/1000</f>
        <v>7.2914290700000004</v>
      </c>
      <c r="E4" s="3">
        <f t="shared" si="0"/>
        <v>9.7776465237879862E-3</v>
      </c>
      <c r="F4" s="2">
        <f t="shared" si="1"/>
        <v>0.7281651423476212</v>
      </c>
    </row>
    <row r="5" spans="1:13" ht="16" customHeight="1" x14ac:dyDescent="0.2">
      <c r="B5" s="3">
        <f>'граждане 1 регион'!A4/1000</f>
        <v>15</v>
      </c>
      <c r="C5" s="3">
        <f>'граждане 1 регион'!G4/1000</f>
        <v>8.9723080695497099</v>
      </c>
      <c r="D5" s="3">
        <f>'граждане 1 регион'!H4/1000</f>
        <v>10.93677907</v>
      </c>
      <c r="E5" s="3">
        <f t="shared" si="0"/>
        <v>1.9644710004502901</v>
      </c>
      <c r="F5" s="2">
        <f t="shared" si="1"/>
        <v>0.59815387130331399</v>
      </c>
    </row>
    <row r="6" spans="1:13" ht="16" customHeight="1" x14ac:dyDescent="0.2">
      <c r="B6" s="3">
        <f>'граждане 1 регион'!A5/1000</f>
        <v>20</v>
      </c>
      <c r="C6" s="3">
        <f>'граждане 1 регион'!G5/1000</f>
        <v>10.662964715623209</v>
      </c>
      <c r="D6" s="3">
        <f>'граждане 1 регион'!H5/1000</f>
        <v>14.582129070000001</v>
      </c>
      <c r="E6" s="3">
        <f t="shared" si="0"/>
        <v>3.9191643543767913</v>
      </c>
      <c r="F6" s="2">
        <f t="shared" si="1"/>
        <v>0.53314823578116044</v>
      </c>
    </row>
    <row r="7" spans="1:13" ht="16" customHeight="1" x14ac:dyDescent="0.2">
      <c r="B7" s="3">
        <f>'граждане 1 регион'!A6/1000</f>
        <v>25</v>
      </c>
      <c r="C7" s="3">
        <f>'граждане 1 регион'!G6/1000</f>
        <v>12.593650659193679</v>
      </c>
      <c r="D7" s="3">
        <f>'граждане 1 регион'!H6/1000</f>
        <v>18.227479070000001</v>
      </c>
      <c r="E7" s="3">
        <f t="shared" si="0"/>
        <v>5.6338284108063217</v>
      </c>
      <c r="F7" s="2">
        <f t="shared" si="1"/>
        <v>0.50374602636774712</v>
      </c>
    </row>
    <row r="8" spans="1:13" ht="16" customHeight="1" x14ac:dyDescent="0.2">
      <c r="B8" s="3">
        <f>'граждане 1 регион'!A7/1000</f>
        <v>30</v>
      </c>
      <c r="C8" s="3">
        <f>'граждане 1 регион'!G7/1000</f>
        <v>15.11228004585695</v>
      </c>
      <c r="D8" s="3">
        <f>'граждане 1 регион'!H7/1000</f>
        <v>21.872829069999998</v>
      </c>
      <c r="E8" s="3">
        <f t="shared" si="0"/>
        <v>6.7605490241430477</v>
      </c>
      <c r="F8" s="2">
        <f t="shared" si="1"/>
        <v>0.50374266819523172</v>
      </c>
    </row>
    <row r="9" spans="1:13" ht="16" customHeight="1" x14ac:dyDescent="0.2">
      <c r="B9" s="3">
        <f>'граждане 1 регион'!A8/1000</f>
        <v>35</v>
      </c>
      <c r="C9" s="3">
        <f>'граждане 1 регион'!G8/1000</f>
        <v>17.63090943252022</v>
      </c>
      <c r="D9" s="3">
        <f>'граждане 1 регион'!H8/1000</f>
        <v>25.518179069999999</v>
      </c>
      <c r="E9" s="3">
        <f t="shared" si="0"/>
        <v>7.887269637479779</v>
      </c>
      <c r="F9" s="2">
        <f t="shared" si="1"/>
        <v>0.50374026950057771</v>
      </c>
    </row>
    <row r="10" spans="1:13" ht="16" customHeight="1" x14ac:dyDescent="0.2">
      <c r="B10" s="3">
        <f>'граждане 1 регион'!A9/1000</f>
        <v>40</v>
      </c>
      <c r="C10" s="3">
        <f>'граждане 1 регион'!G9/1000</f>
        <v>20.149538819183491</v>
      </c>
      <c r="D10" s="3">
        <f>'граждане 1 регион'!H9/1000</f>
        <v>29.163529069999999</v>
      </c>
      <c r="E10" s="3">
        <f t="shared" si="0"/>
        <v>9.0139902508165086</v>
      </c>
      <c r="F10" s="2">
        <f t="shared" si="1"/>
        <v>0.50373847047958731</v>
      </c>
    </row>
    <row r="11" spans="1:13" ht="16" customHeight="1" x14ac:dyDescent="0.2">
      <c r="B11" s="3">
        <f>'граждане 1 регион'!A10/1000</f>
        <v>45</v>
      </c>
      <c r="C11" s="3">
        <f>'граждане 1 регион'!G10/1000</f>
        <v>22.668168205846758</v>
      </c>
      <c r="D11" s="3">
        <f>'граждане 1 регион'!H10/1000</f>
        <v>32.808879070000003</v>
      </c>
      <c r="E11" s="3">
        <f t="shared" si="0"/>
        <v>10.140710864153245</v>
      </c>
      <c r="F11" s="2">
        <f t="shared" si="1"/>
        <v>0.50373707124103906</v>
      </c>
    </row>
    <row r="12" spans="1:13" ht="16" customHeight="1" x14ac:dyDescent="0.2">
      <c r="B12" s="3">
        <f>'граждане 1 регион'!A11/1000</f>
        <v>47.101999999999997</v>
      </c>
      <c r="C12" s="3">
        <f>'граждане 1 регион'!G11/1000</f>
        <v>23.727</v>
      </c>
      <c r="D12" s="3">
        <f>'граждане 1 регион'!H11/1000</f>
        <v>34.341384209999994</v>
      </c>
      <c r="E12" s="3">
        <f t="shared" si="0"/>
        <v>10.614384209999994</v>
      </c>
      <c r="F12" s="2">
        <f t="shared" si="1"/>
        <v>0.50373657169546948</v>
      </c>
    </row>
    <row r="13" spans="1:13" ht="16" customHeight="1" x14ac:dyDescent="0.2">
      <c r="B13" s="3"/>
      <c r="C13" s="3"/>
      <c r="D13" s="3"/>
      <c r="E13" s="3"/>
      <c r="F13" s="2"/>
      <c r="G13" s="4"/>
      <c r="H13" s="4"/>
      <c r="I13" s="4"/>
      <c r="J13" s="4"/>
      <c r="K13" s="4"/>
      <c r="L13" s="4"/>
      <c r="M13" s="4"/>
    </row>
    <row r="14" spans="1:13" ht="16" customHeight="1" x14ac:dyDescent="0.2">
      <c r="A14" s="4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</row>
    <row r="15" spans="1:13" ht="16" customHeight="1" x14ac:dyDescent="0.2">
      <c r="A15" s="4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</row>
    <row r="16" spans="1:13" ht="16" customHeight="1" x14ac:dyDescent="0.2">
      <c r="A16" s="4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</row>
    <row r="17" spans="1:13" ht="16" customHeight="1" x14ac:dyDescent="0.2">
      <c r="A17" s="4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</row>
    <row r="18" spans="1:13" ht="16" customHeight="1" x14ac:dyDescent="0.2">
      <c r="A18" s="4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</row>
    <row r="19" spans="1:13" x14ac:dyDescent="0.2">
      <c r="A19" s="4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</sheetData>
  <mergeCells count="1">
    <mergeCell ref="B1:F1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43"/>
  <sheetViews>
    <sheetView topLeftCell="A9" zoomScale="91" zoomScaleNormal="94" workbookViewId="0">
      <selection activeCell="A4" sqref="A4"/>
    </sheetView>
  </sheetViews>
  <sheetFormatPr baseColWidth="10" defaultRowHeight="15" x14ac:dyDescent="0.2"/>
  <cols>
    <col min="2" max="6" width="15.83203125" customWidth="1"/>
  </cols>
  <sheetData>
    <row r="1" spans="1:13" ht="30" customHeight="1" x14ac:dyDescent="0.2">
      <c r="A1" s="7"/>
      <c r="B1" s="9" t="s">
        <v>6</v>
      </c>
      <c r="C1" s="10"/>
      <c r="D1" s="10"/>
      <c r="E1" s="10"/>
      <c r="F1" s="10"/>
      <c r="G1" s="7"/>
    </row>
    <row r="2" spans="1:13" ht="72" customHeight="1" x14ac:dyDescent="0.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</row>
    <row r="3" spans="1:13" ht="16" customHeight="1" x14ac:dyDescent="0.2">
      <c r="B3" s="3">
        <f>'организации 1 регион'!A2</f>
        <v>75</v>
      </c>
      <c r="C3" s="3">
        <f>'организации 1 регион'!G2/1000</f>
        <v>4.8899075297225894</v>
      </c>
      <c r="D3" s="3">
        <f>'организации 1 регион'!H2/1000</f>
        <v>2.0065520000000001</v>
      </c>
      <c r="E3" s="3">
        <f t="shared" ref="E3:E12" si="0">D3-C3</f>
        <v>-2.8833555297225892</v>
      </c>
      <c r="F3" s="2">
        <f t="shared" ref="F3:F12" si="1">C3/B3*1000</f>
        <v>65.19876706296786</v>
      </c>
    </row>
    <row r="4" spans="1:13" ht="16" customHeight="1" x14ac:dyDescent="0.2">
      <c r="B4" s="3">
        <f>'организации 1 регион'!A3</f>
        <v>150</v>
      </c>
      <c r="C4" s="3">
        <f>'организации 1 регион'!G3/1000</f>
        <v>5.8667899603698803</v>
      </c>
      <c r="D4" s="3">
        <f>'организации 1 регион'!H3/1000</f>
        <v>3.9867020000000002</v>
      </c>
      <c r="E4" s="3">
        <f t="shared" si="0"/>
        <v>-1.8800879603698801</v>
      </c>
      <c r="F4" s="2">
        <f t="shared" si="1"/>
        <v>39.111933069132533</v>
      </c>
    </row>
    <row r="5" spans="1:13" ht="16" customHeight="1" x14ac:dyDescent="0.2">
      <c r="B5" s="3">
        <f>'организации 1 регион'!A4</f>
        <v>225</v>
      </c>
      <c r="C5" s="3">
        <f>'организации 1 регион'!G4/1000</f>
        <v>6.8436723910171731</v>
      </c>
      <c r="D5" s="3">
        <f>'организации 1 регион'!H4/1000</f>
        <v>5.9668520000000003</v>
      </c>
      <c r="E5" s="3">
        <f t="shared" si="0"/>
        <v>-0.8768203910171728</v>
      </c>
      <c r="F5" s="2">
        <f t="shared" si="1"/>
        <v>30.416321737854105</v>
      </c>
    </row>
    <row r="6" spans="1:13" ht="16" customHeight="1" x14ac:dyDescent="0.2">
      <c r="B6" s="3">
        <f>'организации 1 регион'!A5</f>
        <v>300</v>
      </c>
      <c r="C6" s="3">
        <f>'организации 1 регион'!G5/1000</f>
        <v>7.8205548216644649</v>
      </c>
      <c r="D6" s="3">
        <f>'организации 1 регион'!H5/1000</f>
        <v>7.9470020000000003</v>
      </c>
      <c r="E6" s="3">
        <f t="shared" si="0"/>
        <v>0.12644717833553543</v>
      </c>
      <c r="F6" s="2">
        <f t="shared" si="1"/>
        <v>26.068516072214884</v>
      </c>
    </row>
    <row r="7" spans="1:13" ht="16" customHeight="1" x14ac:dyDescent="0.2">
      <c r="B7" s="3">
        <f>'организации 1 регион'!A6</f>
        <v>375</v>
      </c>
      <c r="C7" s="3">
        <f>'организации 1 регион'!G6/1000</f>
        <v>8.7974372523117559</v>
      </c>
      <c r="D7" s="3">
        <f>'организации 1 регион'!H6/1000</f>
        <v>9.9271519999999995</v>
      </c>
      <c r="E7" s="3">
        <f t="shared" si="0"/>
        <v>1.1297147476882436</v>
      </c>
      <c r="F7" s="2">
        <f t="shared" si="1"/>
        <v>23.45983267283135</v>
      </c>
    </row>
    <row r="8" spans="1:13" ht="16" customHeight="1" x14ac:dyDescent="0.2">
      <c r="B8" s="3">
        <f>'организации 1 регион'!A7</f>
        <v>450</v>
      </c>
      <c r="C8" s="3">
        <f>'организации 1 регион'!G7/1000</f>
        <v>10.521347424042268</v>
      </c>
      <c r="D8" s="3">
        <f>'организации 1 регион'!H7/1000</f>
        <v>11.907302</v>
      </c>
      <c r="E8" s="3">
        <f t="shared" si="0"/>
        <v>1.3859545759577312</v>
      </c>
      <c r="F8" s="2">
        <f t="shared" si="1"/>
        <v>23.380772053427265</v>
      </c>
    </row>
    <row r="9" spans="1:13" ht="16" customHeight="1" x14ac:dyDescent="0.2">
      <c r="B9" s="3">
        <f>'организации 1 регион'!A8</f>
        <v>525</v>
      </c>
      <c r="C9" s="3">
        <f>'организации 1 регион'!G8/1000</f>
        <v>12.27101717305152</v>
      </c>
      <c r="D9" s="3">
        <f>'организации 1 регион'!H8/1000</f>
        <v>13.887452</v>
      </c>
      <c r="E9" s="3">
        <f t="shared" si="0"/>
        <v>1.6164348269484794</v>
      </c>
      <c r="F9" s="2">
        <f t="shared" si="1"/>
        <v>23.373366043907659</v>
      </c>
    </row>
    <row r="10" spans="1:13" ht="16" customHeight="1" x14ac:dyDescent="0.2">
      <c r="B10" s="3">
        <f>'организации 1 регион'!A9</f>
        <v>600</v>
      </c>
      <c r="C10" s="3">
        <f>'организации 1 регион'!G9/1000</f>
        <v>14.02068692206077</v>
      </c>
      <c r="D10" s="3">
        <f>'организации 1 регион'!H9/1000</f>
        <v>15.867602000000002</v>
      </c>
      <c r="E10" s="3">
        <f t="shared" si="0"/>
        <v>1.8469150779392312</v>
      </c>
      <c r="F10" s="2">
        <f t="shared" si="1"/>
        <v>23.367811536767952</v>
      </c>
    </row>
    <row r="11" spans="1:13" ht="16" customHeight="1" x14ac:dyDescent="0.2">
      <c r="B11" s="3">
        <f>'организации 1 регион'!A10</f>
        <v>675</v>
      </c>
      <c r="C11" s="3">
        <f>'организации 1 регион'!G10/1000</f>
        <v>15.77035667107001</v>
      </c>
      <c r="D11" s="3">
        <f>'организации 1 регион'!H10/1000</f>
        <v>17.847752</v>
      </c>
      <c r="E11" s="3">
        <f t="shared" si="0"/>
        <v>2.07739532892999</v>
      </c>
      <c r="F11" s="2">
        <f t="shared" si="1"/>
        <v>23.363491364548164</v>
      </c>
    </row>
    <row r="12" spans="1:13" ht="16" customHeight="1" x14ac:dyDescent="0.2">
      <c r="B12" s="3">
        <f>'организации 1 регион'!A11</f>
        <v>756</v>
      </c>
      <c r="C12" s="3">
        <f>'организации 1 регион'!G11/1000</f>
        <v>17.66</v>
      </c>
      <c r="D12" s="3">
        <f>'организации 1 регион'!H11/1000</f>
        <v>19.986314</v>
      </c>
      <c r="E12" s="3">
        <f t="shared" si="0"/>
        <v>2.326314</v>
      </c>
      <c r="F12" s="2">
        <f t="shared" si="1"/>
        <v>23.359788359788361</v>
      </c>
    </row>
    <row r="13" spans="1:13" ht="16" customHeight="1" x14ac:dyDescent="0.2">
      <c r="B13" s="3"/>
      <c r="C13" s="3"/>
      <c r="D13" s="3"/>
      <c r="E13" s="3"/>
      <c r="F13" s="2"/>
      <c r="G13" s="4"/>
      <c r="H13" s="4"/>
      <c r="I13" s="4"/>
      <c r="J13" s="4"/>
      <c r="K13" s="4"/>
      <c r="L13" s="4"/>
      <c r="M13" s="4"/>
    </row>
    <row r="14" spans="1:13" ht="16" customHeight="1" x14ac:dyDescent="0.2">
      <c r="A14" s="4"/>
      <c r="B14" s="5"/>
      <c r="C14" s="5"/>
      <c r="D14" s="5"/>
      <c r="E14" s="5"/>
      <c r="F14" s="5"/>
      <c r="G14" s="4"/>
      <c r="H14" s="4"/>
      <c r="I14" s="4"/>
      <c r="J14" s="4"/>
      <c r="K14" s="4"/>
      <c r="L14" s="4"/>
      <c r="M14" s="4"/>
    </row>
    <row r="15" spans="1:13" ht="16" customHeight="1" x14ac:dyDescent="0.2">
      <c r="A15" s="4"/>
      <c r="B15" s="5"/>
      <c r="C15" s="5"/>
      <c r="D15" s="5"/>
      <c r="E15" s="5"/>
      <c r="F15" s="5"/>
      <c r="G15" s="4"/>
      <c r="H15" s="4"/>
      <c r="I15" s="4"/>
      <c r="J15" s="4"/>
      <c r="K15" s="4"/>
      <c r="L15" s="4"/>
      <c r="M15" s="4"/>
    </row>
    <row r="16" spans="1:13" ht="16" customHeight="1" x14ac:dyDescent="0.2">
      <c r="A16" s="4"/>
      <c r="B16" s="5"/>
      <c r="C16" s="5"/>
      <c r="D16" s="5"/>
      <c r="E16" s="5"/>
      <c r="F16" s="5"/>
      <c r="G16" s="4"/>
      <c r="H16" s="4"/>
      <c r="I16" s="4"/>
      <c r="J16" s="4"/>
      <c r="K16" s="4"/>
      <c r="L16" s="4"/>
      <c r="M16" s="4"/>
    </row>
    <row r="17" spans="1:13" ht="16" customHeight="1" x14ac:dyDescent="0.2">
      <c r="A17" s="4"/>
      <c r="B17" s="5"/>
      <c r="C17" s="5"/>
      <c r="D17" s="5"/>
      <c r="E17" s="5"/>
      <c r="F17" s="5"/>
      <c r="G17" s="4"/>
      <c r="H17" s="4"/>
      <c r="I17" s="4"/>
      <c r="J17" s="4"/>
      <c r="K17" s="4"/>
      <c r="L17" s="4"/>
      <c r="M17" s="4"/>
    </row>
    <row r="18" spans="1:13" ht="16" customHeight="1" x14ac:dyDescent="0.2">
      <c r="A18" s="4"/>
      <c r="B18" s="5"/>
      <c r="C18" s="5"/>
      <c r="D18" s="5"/>
      <c r="E18" s="5"/>
      <c r="F18" s="5"/>
      <c r="G18" s="4"/>
      <c r="H18" s="4"/>
      <c r="I18" s="4"/>
      <c r="J18" s="4"/>
      <c r="K18" s="4"/>
      <c r="L18" s="4"/>
      <c r="M18" s="4"/>
    </row>
    <row r="19" spans="1:13" x14ac:dyDescent="0.2">
      <c r="A19" s="4"/>
      <c r="B19" s="6"/>
      <c r="C19" s="6"/>
      <c r="D19" s="6"/>
      <c r="E19" s="6"/>
      <c r="F19" s="6"/>
      <c r="G19" s="4"/>
      <c r="H19" s="4"/>
      <c r="I19" s="4"/>
      <c r="J19" s="4"/>
      <c r="K19" s="4"/>
      <c r="L19" s="4"/>
      <c r="M19" s="4"/>
    </row>
    <row r="20" spans="1:13" x14ac:dyDescent="0.2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</row>
    <row r="21" spans="1:13" x14ac:dyDescent="0.2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</row>
    <row r="22" spans="1:13" x14ac:dyDescent="0.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</row>
    <row r="23" spans="1:13" x14ac:dyDescent="0.2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</row>
    <row r="24" spans="1:13" x14ac:dyDescent="0.2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</row>
    <row r="25" spans="1:13" x14ac:dyDescent="0.2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</row>
    <row r="26" spans="1:13" x14ac:dyDescent="0.2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</row>
    <row r="27" spans="1:13" x14ac:dyDescent="0.2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</row>
    <row r="28" spans="1:13" x14ac:dyDescent="0.2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</row>
    <row r="29" spans="1:13" x14ac:dyDescent="0.2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</row>
    <row r="30" spans="1:13" x14ac:dyDescent="0.2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</row>
    <row r="31" spans="1:13" x14ac:dyDescent="0.2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</row>
    <row r="32" spans="1:13" x14ac:dyDescent="0.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</row>
    <row r="33" spans="1:13" x14ac:dyDescent="0.2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</row>
    <row r="34" spans="1:13" x14ac:dyDescent="0.2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</row>
    <row r="35" spans="1:13" x14ac:dyDescent="0.2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</row>
    <row r="36" spans="1:13" x14ac:dyDescent="0.2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</row>
    <row r="37" spans="1:13" x14ac:dyDescent="0.2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</row>
    <row r="38" spans="1:13" x14ac:dyDescent="0.2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</row>
    <row r="39" spans="1:13" x14ac:dyDescent="0.2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</row>
    <row r="40" spans="1:13" x14ac:dyDescent="0.2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</row>
    <row r="41" spans="1:13" x14ac:dyDescent="0.2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</row>
    <row r="42" spans="1:13" x14ac:dyDescent="0.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13" x14ac:dyDescent="0.2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</row>
  </sheetData>
  <mergeCells count="1">
    <mergeCell ref="B1:F1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2">
      <c r="A2" s="8">
        <v>5000</v>
      </c>
      <c r="B2">
        <v>786.83758996242284</v>
      </c>
      <c r="C2">
        <v>38.964970384051973</v>
      </c>
      <c r="D2">
        <v>739.59123622699201</v>
      </c>
      <c r="E2">
        <v>125.60098082924659</v>
      </c>
      <c r="F2">
        <v>3900</v>
      </c>
      <c r="G2">
        <v>5590.9947774027132</v>
      </c>
      <c r="H2">
        <v>3646.0790699999998</v>
      </c>
      <c r="I2">
        <v>-1944.915707402713</v>
      </c>
      <c r="J2">
        <v>1.1181989554805429</v>
      </c>
    </row>
    <row r="3" spans="1:10" x14ac:dyDescent="0.2">
      <c r="A3" s="8">
        <v>10000</v>
      </c>
      <c r="B3">
        <v>1573.5178438740629</v>
      </c>
      <c r="C3">
        <v>77.922149332314291</v>
      </c>
      <c r="D3">
        <v>1479.034583784472</v>
      </c>
      <c r="E3">
        <v>251.17684648536189</v>
      </c>
      <c r="F3">
        <v>3900</v>
      </c>
      <c r="G3">
        <v>7281.6514234762126</v>
      </c>
      <c r="H3">
        <v>7291.4290700000001</v>
      </c>
      <c r="I3">
        <v>9.7776465237875527</v>
      </c>
      <c r="J3">
        <v>0.72816514234762131</v>
      </c>
    </row>
    <row r="4" spans="1:10" x14ac:dyDescent="0.2">
      <c r="A4" s="8">
        <v>15000</v>
      </c>
      <c r="B4">
        <v>2360.1980977857038</v>
      </c>
      <c r="C4">
        <v>116.8793282805766</v>
      </c>
      <c r="D4">
        <v>2218.4779313419531</v>
      </c>
      <c r="E4">
        <v>376.75271214147722</v>
      </c>
      <c r="F4">
        <v>3900</v>
      </c>
      <c r="G4">
        <v>8972.3080695497101</v>
      </c>
      <c r="H4">
        <v>10936.779070000001</v>
      </c>
      <c r="I4">
        <v>1964.4710004502899</v>
      </c>
      <c r="J4">
        <v>0.59815387130331399</v>
      </c>
    </row>
    <row r="5" spans="1:10" x14ac:dyDescent="0.2">
      <c r="A5" s="8">
        <v>20000</v>
      </c>
      <c r="B5">
        <v>3146.878351697344</v>
      </c>
      <c r="C5">
        <v>155.83650722883891</v>
      </c>
      <c r="D5">
        <v>2957.9212788994332</v>
      </c>
      <c r="E5">
        <v>502.32857779759252</v>
      </c>
      <c r="F5">
        <v>3900</v>
      </c>
      <c r="G5">
        <v>10662.964715623209</v>
      </c>
      <c r="H5">
        <v>14582.129070000001</v>
      </c>
      <c r="I5">
        <v>3919.16435437679</v>
      </c>
      <c r="J5">
        <v>0.53314823578116044</v>
      </c>
    </row>
    <row r="6" spans="1:10" x14ac:dyDescent="0.2">
      <c r="A6" s="8">
        <v>25000</v>
      </c>
      <c r="B6">
        <v>3933.5586056089851</v>
      </c>
      <c r="C6">
        <v>194.79368617710131</v>
      </c>
      <c r="D6">
        <v>3697.3646264569138</v>
      </c>
      <c r="E6">
        <v>627.90444345370781</v>
      </c>
      <c r="F6">
        <v>4140.0292974969743</v>
      </c>
      <c r="G6">
        <v>12593.65065919368</v>
      </c>
      <c r="H6">
        <v>18227.479070000001</v>
      </c>
      <c r="I6">
        <v>5633.8284108063199</v>
      </c>
      <c r="J6">
        <v>0.50374602636774723</v>
      </c>
    </row>
    <row r="7" spans="1:10" x14ac:dyDescent="0.2">
      <c r="A7" s="8">
        <v>30000</v>
      </c>
      <c r="B7">
        <v>4720.2388595206248</v>
      </c>
      <c r="C7">
        <v>233.75086512536359</v>
      </c>
      <c r="D7">
        <v>4436.8079740143939</v>
      </c>
      <c r="E7">
        <v>753.48030910982311</v>
      </c>
      <c r="F7">
        <v>4968.0020380867463</v>
      </c>
      <c r="G7">
        <v>15112.280045856951</v>
      </c>
      <c r="H7">
        <v>21872.82907</v>
      </c>
      <c r="I7">
        <v>6760.5490241430471</v>
      </c>
      <c r="J7">
        <v>0.50374266819523172</v>
      </c>
    </row>
    <row r="8" spans="1:10" x14ac:dyDescent="0.2">
      <c r="A8" s="8">
        <v>35000</v>
      </c>
      <c r="B8">
        <v>5506.9191134322646</v>
      </c>
      <c r="C8">
        <v>272.7080440736259</v>
      </c>
      <c r="D8">
        <v>5176.2513215718755</v>
      </c>
      <c r="E8">
        <v>879.05617476593852</v>
      </c>
      <c r="F8">
        <v>5795.9747786765174</v>
      </c>
      <c r="G8">
        <v>17630.90943252022</v>
      </c>
      <c r="H8">
        <v>25518.179069999998</v>
      </c>
      <c r="I8">
        <v>7887.2696374797742</v>
      </c>
      <c r="J8">
        <v>0.50374026950057782</v>
      </c>
    </row>
    <row r="9" spans="1:10" x14ac:dyDescent="0.2">
      <c r="A9" s="8">
        <v>40000</v>
      </c>
      <c r="B9">
        <v>6293.5993673439061</v>
      </c>
      <c r="C9">
        <v>311.66522302188821</v>
      </c>
      <c r="D9">
        <v>5915.6946691293551</v>
      </c>
      <c r="E9">
        <v>1004.632040422054</v>
      </c>
      <c r="F9">
        <v>6623.9475192662894</v>
      </c>
      <c r="G9">
        <v>20149.53881918349</v>
      </c>
      <c r="H9">
        <v>29163.529070000001</v>
      </c>
      <c r="I9">
        <v>9013.9902508165069</v>
      </c>
      <c r="J9">
        <v>0.50373847047958731</v>
      </c>
    </row>
    <row r="10" spans="1:10" x14ac:dyDescent="0.2">
      <c r="A10" s="8">
        <v>45000</v>
      </c>
      <c r="B10">
        <v>7080.2796212555468</v>
      </c>
      <c r="C10">
        <v>350.62240197015052</v>
      </c>
      <c r="D10">
        <v>6655.1380166868357</v>
      </c>
      <c r="E10">
        <v>1130.2079060781689</v>
      </c>
      <c r="F10">
        <v>7451.9202598560596</v>
      </c>
      <c r="G10">
        <v>22668.16820584676</v>
      </c>
      <c r="H10">
        <v>32808.879070000003</v>
      </c>
      <c r="I10">
        <v>10140.71086415324</v>
      </c>
      <c r="J10">
        <v>0.50373707124103906</v>
      </c>
    </row>
    <row r="11" spans="1:10" x14ac:dyDescent="0.2">
      <c r="A11" s="8">
        <v>47102</v>
      </c>
      <c r="B11">
        <v>7411</v>
      </c>
      <c r="C11">
        <v>367</v>
      </c>
      <c r="D11">
        <v>6966.0000000000009</v>
      </c>
      <c r="E11">
        <v>1183</v>
      </c>
      <c r="F11">
        <v>7800</v>
      </c>
      <c r="G11">
        <v>23727</v>
      </c>
      <c r="H11">
        <v>34341.384209999997</v>
      </c>
      <c r="I11">
        <v>10614.38421</v>
      </c>
      <c r="J11">
        <v>0.50373657169546937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J11"/>
  <sheetViews>
    <sheetView tabSelected="1" workbookViewId="0"/>
  </sheetViews>
  <sheetFormatPr baseColWidth="10" defaultColWidth="8.83203125" defaultRowHeight="15" x14ac:dyDescent="0.2"/>
  <sheetData>
    <row r="1" spans="1:10" x14ac:dyDescent="0.2"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2">
      <c r="A2" s="8">
        <v>5000</v>
      </c>
      <c r="B2">
        <v>786.83758996242284</v>
      </c>
      <c r="C2">
        <v>38.964970384051973</v>
      </c>
      <c r="D2">
        <v>739.59123622699201</v>
      </c>
      <c r="E2">
        <v>125.60098082924659</v>
      </c>
      <c r="F2">
        <v>414.06916756894458</v>
      </c>
      <c r="G2">
        <v>2105.0639449716582</v>
      </c>
      <c r="H2">
        <v>3646.0790699999998</v>
      </c>
      <c r="I2">
        <v>1541.015125028342</v>
      </c>
      <c r="J2">
        <v>0.42101278899433148</v>
      </c>
    </row>
    <row r="3" spans="1:10" x14ac:dyDescent="0.2">
      <c r="A3" s="8">
        <v>10000</v>
      </c>
      <c r="B3">
        <v>1573.5178438740629</v>
      </c>
      <c r="C3">
        <v>77.922149332314291</v>
      </c>
      <c r="D3">
        <v>1479.034583784472</v>
      </c>
      <c r="E3">
        <v>251.17684648536189</v>
      </c>
      <c r="F3">
        <v>828.0555378638303</v>
      </c>
      <c r="G3">
        <v>4209.7069613400427</v>
      </c>
      <c r="H3">
        <v>7291.4290700000001</v>
      </c>
      <c r="I3">
        <v>3081.722108659957</v>
      </c>
      <c r="J3">
        <v>0.42097069613400429</v>
      </c>
    </row>
    <row r="4" spans="1:10" x14ac:dyDescent="0.2">
      <c r="A4" s="8">
        <v>15000</v>
      </c>
      <c r="B4">
        <v>2360.1980977857038</v>
      </c>
      <c r="C4">
        <v>116.8793282805766</v>
      </c>
      <c r="D4">
        <v>2218.4779313419531</v>
      </c>
      <c r="E4">
        <v>376.75271214147722</v>
      </c>
      <c r="F4">
        <v>1242.0419081587161</v>
      </c>
      <c r="G4">
        <v>6314.3499777084262</v>
      </c>
      <c r="H4">
        <v>10936.779070000001</v>
      </c>
      <c r="I4">
        <v>4622.4290922915743</v>
      </c>
      <c r="J4">
        <v>0.42095666518056168</v>
      </c>
    </row>
    <row r="5" spans="1:10" x14ac:dyDescent="0.2">
      <c r="A5" s="8">
        <v>20000</v>
      </c>
      <c r="B5">
        <v>3146.878351697344</v>
      </c>
      <c r="C5">
        <v>155.83650722883891</v>
      </c>
      <c r="D5">
        <v>2957.9212788994332</v>
      </c>
      <c r="E5">
        <v>502.32857779759252</v>
      </c>
      <c r="F5">
        <v>1656.0282784536021</v>
      </c>
      <c r="G5">
        <v>8418.9929940768106</v>
      </c>
      <c r="H5">
        <v>14582.129070000001</v>
      </c>
      <c r="I5">
        <v>6163.1360759231884</v>
      </c>
      <c r="J5">
        <v>0.42094964970384052</v>
      </c>
    </row>
    <row r="6" spans="1:10" x14ac:dyDescent="0.2">
      <c r="A6" s="8">
        <v>25000</v>
      </c>
      <c r="B6">
        <v>3933.5586056089851</v>
      </c>
      <c r="C6">
        <v>194.79368617710131</v>
      </c>
      <c r="D6">
        <v>3697.3646264569138</v>
      </c>
      <c r="E6">
        <v>627.90444345370781</v>
      </c>
      <c r="F6">
        <v>2070.0146487484872</v>
      </c>
      <c r="G6">
        <v>10523.636010445191</v>
      </c>
      <c r="H6">
        <v>18227.479070000001</v>
      </c>
      <c r="I6">
        <v>7703.843059554807</v>
      </c>
      <c r="J6">
        <v>0.42094544041780779</v>
      </c>
    </row>
    <row r="7" spans="1:10" x14ac:dyDescent="0.2">
      <c r="A7" s="8">
        <v>30000</v>
      </c>
      <c r="B7">
        <v>4720.2388595206248</v>
      </c>
      <c r="C7">
        <v>233.75086512536359</v>
      </c>
      <c r="D7">
        <v>4436.8079740143939</v>
      </c>
      <c r="E7">
        <v>753.48030910982311</v>
      </c>
      <c r="F7">
        <v>2484.0010190433732</v>
      </c>
      <c r="G7">
        <v>12628.27902681358</v>
      </c>
      <c r="H7">
        <v>21872.82907</v>
      </c>
      <c r="I7">
        <v>9244.5500431864202</v>
      </c>
      <c r="J7">
        <v>0.42094263422711931</v>
      </c>
    </row>
    <row r="8" spans="1:10" x14ac:dyDescent="0.2">
      <c r="A8" s="8">
        <v>35000</v>
      </c>
      <c r="B8">
        <v>5506.9191134322646</v>
      </c>
      <c r="C8">
        <v>272.7080440736259</v>
      </c>
      <c r="D8">
        <v>5176.2513215718755</v>
      </c>
      <c r="E8">
        <v>879.05617476593852</v>
      </c>
      <c r="F8">
        <v>2897.9873893382592</v>
      </c>
      <c r="G8">
        <v>14732.922043181959</v>
      </c>
      <c r="H8">
        <v>25518.179069999998</v>
      </c>
      <c r="I8">
        <v>10785.25702681803</v>
      </c>
      <c r="J8">
        <v>0.42094062980519897</v>
      </c>
    </row>
    <row r="9" spans="1:10" x14ac:dyDescent="0.2">
      <c r="A9" s="8">
        <v>40000</v>
      </c>
      <c r="B9">
        <v>6293.5993673439061</v>
      </c>
      <c r="C9">
        <v>311.66522302188821</v>
      </c>
      <c r="D9">
        <v>5915.6946691293551</v>
      </c>
      <c r="E9">
        <v>1004.632040422054</v>
      </c>
      <c r="F9">
        <v>3311.9737596331438</v>
      </c>
      <c r="G9">
        <v>16837.56505955035</v>
      </c>
      <c r="H9">
        <v>29163.529070000001</v>
      </c>
      <c r="I9">
        <v>12325.96401044965</v>
      </c>
      <c r="J9">
        <v>0.42093912648875859</v>
      </c>
    </row>
    <row r="10" spans="1:10" x14ac:dyDescent="0.2">
      <c r="A10" s="8">
        <v>45000</v>
      </c>
      <c r="B10">
        <v>7080.2796212555468</v>
      </c>
      <c r="C10">
        <v>350.62240197015052</v>
      </c>
      <c r="D10">
        <v>6655.1380166868357</v>
      </c>
      <c r="E10">
        <v>1130.2079060781689</v>
      </c>
      <c r="F10">
        <v>3725.9601299280298</v>
      </c>
      <c r="G10">
        <v>18942.20807591873</v>
      </c>
      <c r="H10">
        <v>32808.879070000003</v>
      </c>
      <c r="I10">
        <v>13866.670994081271</v>
      </c>
      <c r="J10">
        <v>0.42093795724263838</v>
      </c>
    </row>
    <row r="11" spans="1:10" x14ac:dyDescent="0.2">
      <c r="A11" s="8">
        <v>47102</v>
      </c>
      <c r="B11">
        <v>7411</v>
      </c>
      <c r="C11">
        <v>367</v>
      </c>
      <c r="D11">
        <v>6966.0000000000009</v>
      </c>
      <c r="E11">
        <v>1183</v>
      </c>
      <c r="F11">
        <v>3900</v>
      </c>
      <c r="G11">
        <v>19827</v>
      </c>
      <c r="H11">
        <v>34341.384209999997</v>
      </c>
      <c r="I11">
        <v>14514.38421</v>
      </c>
      <c r="J11">
        <v>0.42093753980722692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2">
      <c r="A2" s="8">
        <v>75</v>
      </c>
      <c r="B2">
        <v>496.05812417437249</v>
      </c>
      <c r="C2">
        <v>24.59709379128137</v>
      </c>
      <c r="D2">
        <v>466.24042272126809</v>
      </c>
      <c r="E2">
        <v>3.0118890356671071</v>
      </c>
      <c r="F2">
        <v>3900</v>
      </c>
      <c r="G2">
        <v>4889.9075297225891</v>
      </c>
      <c r="H2">
        <v>2006.5519999999999</v>
      </c>
      <c r="I2">
        <v>-2883.3555297225889</v>
      </c>
      <c r="J2">
        <v>65.19876706296786</v>
      </c>
    </row>
    <row r="3" spans="1:10" x14ac:dyDescent="0.2">
      <c r="A3" s="8">
        <v>150</v>
      </c>
      <c r="B3">
        <v>985.58916776750323</v>
      </c>
      <c r="C3">
        <v>48.870541611624837</v>
      </c>
      <c r="D3">
        <v>926.34610303830914</v>
      </c>
      <c r="E3">
        <v>5.9841479524438572</v>
      </c>
      <c r="F3">
        <v>3900</v>
      </c>
      <c r="G3">
        <v>5866.7899603698806</v>
      </c>
      <c r="H3">
        <v>3986.7020000000002</v>
      </c>
      <c r="I3">
        <v>-1880.08796036988</v>
      </c>
      <c r="J3">
        <v>39.11193306913254</v>
      </c>
    </row>
    <row r="4" spans="1:10" x14ac:dyDescent="0.2">
      <c r="A4" s="8">
        <v>225</v>
      </c>
      <c r="B4">
        <v>1475.1202113606339</v>
      </c>
      <c r="C4">
        <v>73.143989431968294</v>
      </c>
      <c r="D4">
        <v>1386.45178335535</v>
      </c>
      <c r="E4">
        <v>8.9564068692206078</v>
      </c>
      <c r="F4">
        <v>3900</v>
      </c>
      <c r="G4">
        <v>6843.6723910171731</v>
      </c>
      <c r="H4">
        <v>5966.8519999999999</v>
      </c>
      <c r="I4">
        <v>-876.82039101717328</v>
      </c>
      <c r="J4">
        <v>30.416321737854101</v>
      </c>
    </row>
    <row r="5" spans="1:10" x14ac:dyDescent="0.2">
      <c r="A5" s="8">
        <v>300</v>
      </c>
      <c r="B5">
        <v>1964.6512549537649</v>
      </c>
      <c r="C5">
        <v>97.417437252311757</v>
      </c>
      <c r="D5">
        <v>1846.5574636723909</v>
      </c>
      <c r="E5">
        <v>11.92866578599736</v>
      </c>
      <c r="F5">
        <v>3900</v>
      </c>
      <c r="G5">
        <v>7820.5548216644647</v>
      </c>
      <c r="H5">
        <v>7947.0020000000004</v>
      </c>
      <c r="I5">
        <v>126.4471783355357</v>
      </c>
      <c r="J5">
        <v>26.06851607221488</v>
      </c>
    </row>
    <row r="6" spans="1:10" x14ac:dyDescent="0.2">
      <c r="A6" s="8">
        <v>375</v>
      </c>
      <c r="B6">
        <v>2454.1822985468962</v>
      </c>
      <c r="C6">
        <v>121.69088507265521</v>
      </c>
      <c r="D6">
        <v>2306.6631439894318</v>
      </c>
      <c r="E6">
        <v>14.900924702774111</v>
      </c>
      <c r="F6">
        <v>3900</v>
      </c>
      <c r="G6">
        <v>8797.4372523117563</v>
      </c>
      <c r="H6">
        <v>9927.152</v>
      </c>
      <c r="I6">
        <v>1129.714747688244</v>
      </c>
      <c r="J6">
        <v>23.45983267283135</v>
      </c>
    </row>
    <row r="7" spans="1:10" x14ac:dyDescent="0.2">
      <c r="A7" s="8">
        <v>450</v>
      </c>
      <c r="B7">
        <v>2943.7133421400258</v>
      </c>
      <c r="C7">
        <v>145.9643328929987</v>
      </c>
      <c r="D7">
        <v>2766.7688243064731</v>
      </c>
      <c r="E7">
        <v>17.873183619550861</v>
      </c>
      <c r="F7">
        <v>4647.0277410832232</v>
      </c>
      <c r="G7">
        <v>10521.347424042269</v>
      </c>
      <c r="H7">
        <v>11907.302</v>
      </c>
      <c r="I7">
        <v>1385.954575957727</v>
      </c>
      <c r="J7">
        <v>23.380772053427268</v>
      </c>
    </row>
    <row r="8" spans="1:10" x14ac:dyDescent="0.2">
      <c r="A8" s="8">
        <v>525</v>
      </c>
      <c r="B8">
        <v>3433.2443857331568</v>
      </c>
      <c r="C8">
        <v>170.23778071334209</v>
      </c>
      <c r="D8">
        <v>3226.874504623514</v>
      </c>
      <c r="E8">
        <v>20.84544253632761</v>
      </c>
      <c r="F8">
        <v>5419.815059445179</v>
      </c>
      <c r="G8">
        <v>12271.017173051519</v>
      </c>
      <c r="H8">
        <v>13887.451999999999</v>
      </c>
      <c r="I8">
        <v>1616.4348269484819</v>
      </c>
      <c r="J8">
        <v>23.373366043907659</v>
      </c>
    </row>
    <row r="9" spans="1:10" x14ac:dyDescent="0.2">
      <c r="A9" s="8">
        <v>600</v>
      </c>
      <c r="B9">
        <v>3922.7754293262878</v>
      </c>
      <c r="C9">
        <v>194.5112285336856</v>
      </c>
      <c r="D9">
        <v>3686.9801849405549</v>
      </c>
      <c r="E9">
        <v>23.817701453104359</v>
      </c>
      <c r="F9">
        <v>6192.602377807134</v>
      </c>
      <c r="G9">
        <v>14020.68692206077</v>
      </c>
      <c r="H9">
        <v>15867.602000000001</v>
      </c>
      <c r="I9">
        <v>1846.9150779392351</v>
      </c>
      <c r="J9">
        <v>23.367811536767942</v>
      </c>
    </row>
    <row r="10" spans="1:10" x14ac:dyDescent="0.2">
      <c r="A10" s="8">
        <v>675</v>
      </c>
      <c r="B10">
        <v>4412.3064729194184</v>
      </c>
      <c r="C10">
        <v>218.78467635402899</v>
      </c>
      <c r="D10">
        <v>4147.0858652575962</v>
      </c>
      <c r="E10">
        <v>26.789960369881111</v>
      </c>
      <c r="F10">
        <v>6965.3896961690889</v>
      </c>
      <c r="G10">
        <v>15770.356671070011</v>
      </c>
      <c r="H10">
        <v>17847.752</v>
      </c>
      <c r="I10">
        <v>2077.3953289299861</v>
      </c>
      <c r="J10">
        <v>23.363491364548171</v>
      </c>
    </row>
    <row r="11" spans="1:10" x14ac:dyDescent="0.2">
      <c r="A11" s="8">
        <v>756</v>
      </c>
      <c r="B11">
        <v>4941</v>
      </c>
      <c r="C11">
        <v>245</v>
      </c>
      <c r="D11">
        <v>4644</v>
      </c>
      <c r="E11">
        <v>30</v>
      </c>
      <c r="F11">
        <v>7800.0000000000009</v>
      </c>
      <c r="G11">
        <v>17660</v>
      </c>
      <c r="H11">
        <v>19986.313999999998</v>
      </c>
      <c r="I11">
        <v>2326.3140000000021</v>
      </c>
      <c r="J11">
        <v>23.359788359788361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1"/>
  <sheetViews>
    <sheetView workbookViewId="0"/>
  </sheetViews>
  <sheetFormatPr baseColWidth="10" defaultColWidth="8.83203125" defaultRowHeight="15" x14ac:dyDescent="0.2"/>
  <sheetData>
    <row r="1" spans="1:10" x14ac:dyDescent="0.2">
      <c r="B1" s="8" t="s">
        <v>7</v>
      </c>
      <c r="C1" s="8" t="s">
        <v>8</v>
      </c>
      <c r="D1" s="8" t="s">
        <v>9</v>
      </c>
      <c r="E1" s="8" t="s">
        <v>10</v>
      </c>
      <c r="F1" s="8" t="s">
        <v>11</v>
      </c>
      <c r="G1" s="8" t="s">
        <v>12</v>
      </c>
      <c r="H1" s="8" t="s">
        <v>13</v>
      </c>
      <c r="I1" s="8" t="s">
        <v>14</v>
      </c>
      <c r="J1" s="8" t="s">
        <v>15</v>
      </c>
    </row>
    <row r="2" spans="1:10" x14ac:dyDescent="0.2">
      <c r="A2" s="8">
        <v>75</v>
      </c>
      <c r="B2">
        <v>496.05812417437249</v>
      </c>
      <c r="C2">
        <v>24.59709379128137</v>
      </c>
      <c r="D2">
        <v>466.24042272126809</v>
      </c>
      <c r="E2">
        <v>3.0118890356671071</v>
      </c>
      <c r="F2">
        <v>391.54557463672393</v>
      </c>
      <c r="G2">
        <v>1381.4531043593131</v>
      </c>
      <c r="H2">
        <v>2006.5519999999999</v>
      </c>
      <c r="I2">
        <v>625.09889564068726</v>
      </c>
      <c r="J2">
        <v>18.419374724790838</v>
      </c>
    </row>
    <row r="3" spans="1:10" x14ac:dyDescent="0.2">
      <c r="A3" s="8">
        <v>150</v>
      </c>
      <c r="B3">
        <v>985.58916776750323</v>
      </c>
      <c r="C3">
        <v>48.870541611624837</v>
      </c>
      <c r="D3">
        <v>926.34610303830914</v>
      </c>
      <c r="E3">
        <v>5.9841479524438572</v>
      </c>
      <c r="F3">
        <v>777.93923381770151</v>
      </c>
      <c r="G3">
        <v>2744.7291941875828</v>
      </c>
      <c r="H3">
        <v>3986.7020000000002</v>
      </c>
      <c r="I3">
        <v>1241.9728058124169</v>
      </c>
      <c r="J3">
        <v>18.298194627917219</v>
      </c>
    </row>
    <row r="4" spans="1:10" x14ac:dyDescent="0.2">
      <c r="A4" s="8">
        <v>225</v>
      </c>
      <c r="B4">
        <v>1475.1202113606339</v>
      </c>
      <c r="C4">
        <v>73.143989431968294</v>
      </c>
      <c r="D4">
        <v>1386.45178335535</v>
      </c>
      <c r="E4">
        <v>8.9564068692206078</v>
      </c>
      <c r="F4">
        <v>1164.332892998679</v>
      </c>
      <c r="G4">
        <v>4108.0052840158523</v>
      </c>
      <c r="H4">
        <v>5966.8519999999999</v>
      </c>
      <c r="I4">
        <v>1858.846715984148</v>
      </c>
      <c r="J4">
        <v>18.257801262292681</v>
      </c>
    </row>
    <row r="5" spans="1:10" x14ac:dyDescent="0.2">
      <c r="A5" s="8">
        <v>300</v>
      </c>
      <c r="B5">
        <v>1964.6512549537649</v>
      </c>
      <c r="C5">
        <v>97.417437252311757</v>
      </c>
      <c r="D5">
        <v>1846.5574636723909</v>
      </c>
      <c r="E5">
        <v>11.92866578599736</v>
      </c>
      <c r="F5">
        <v>1550.7265521796569</v>
      </c>
      <c r="G5">
        <v>5471.2813738441218</v>
      </c>
      <c r="H5">
        <v>7947.0020000000004</v>
      </c>
      <c r="I5">
        <v>2475.720626155879</v>
      </c>
      <c r="J5">
        <v>18.237604579480411</v>
      </c>
    </row>
    <row r="6" spans="1:10" x14ac:dyDescent="0.2">
      <c r="A6" s="8">
        <v>375</v>
      </c>
      <c r="B6">
        <v>2454.1822985468962</v>
      </c>
      <c r="C6">
        <v>121.69088507265521</v>
      </c>
      <c r="D6">
        <v>2306.6631439894318</v>
      </c>
      <c r="E6">
        <v>14.900924702774111</v>
      </c>
      <c r="F6">
        <v>1937.1202113606339</v>
      </c>
      <c r="G6">
        <v>6834.5574636723913</v>
      </c>
      <c r="H6">
        <v>9927.152</v>
      </c>
      <c r="I6">
        <v>3092.5945363276091</v>
      </c>
      <c r="J6">
        <v>18.225486569793041</v>
      </c>
    </row>
    <row r="7" spans="1:10" x14ac:dyDescent="0.2">
      <c r="A7" s="8">
        <v>450</v>
      </c>
      <c r="B7">
        <v>2943.7133421400258</v>
      </c>
      <c r="C7">
        <v>145.9643328929987</v>
      </c>
      <c r="D7">
        <v>2766.7688243064731</v>
      </c>
      <c r="E7">
        <v>17.873183619550861</v>
      </c>
      <c r="F7">
        <v>2323.5138705416121</v>
      </c>
      <c r="G7">
        <v>8197.8335535006609</v>
      </c>
      <c r="H7">
        <v>11907.302</v>
      </c>
      <c r="I7">
        <v>3709.4684464993388</v>
      </c>
      <c r="J7">
        <v>18.217407896668131</v>
      </c>
    </row>
    <row r="8" spans="1:10" x14ac:dyDescent="0.2">
      <c r="A8" s="8">
        <v>525</v>
      </c>
      <c r="B8">
        <v>3433.2443857331568</v>
      </c>
      <c r="C8">
        <v>170.23778071334209</v>
      </c>
      <c r="D8">
        <v>3226.874504623514</v>
      </c>
      <c r="E8">
        <v>20.84544253632761</v>
      </c>
      <c r="F8">
        <v>2709.90752972259</v>
      </c>
      <c r="G8">
        <v>9561.1096433289295</v>
      </c>
      <c r="H8">
        <v>13887.451999999999</v>
      </c>
      <c r="I8">
        <v>4326.3423566710717</v>
      </c>
      <c r="J8">
        <v>18.211637415864629</v>
      </c>
    </row>
    <row r="9" spans="1:10" x14ac:dyDescent="0.2">
      <c r="A9" s="8">
        <v>600</v>
      </c>
      <c r="B9">
        <v>3922.7754293262878</v>
      </c>
      <c r="C9">
        <v>194.5112285336856</v>
      </c>
      <c r="D9">
        <v>3686.9801849405549</v>
      </c>
      <c r="E9">
        <v>23.817701453104359</v>
      </c>
      <c r="F9">
        <v>3096.301188903567</v>
      </c>
      <c r="G9">
        <v>10924.3857331572</v>
      </c>
      <c r="H9">
        <v>15867.602000000001</v>
      </c>
      <c r="I9">
        <v>4943.2162668428009</v>
      </c>
      <c r="J9">
        <v>18.207309555262</v>
      </c>
    </row>
    <row r="10" spans="1:10" x14ac:dyDescent="0.2">
      <c r="A10" s="8">
        <v>675</v>
      </c>
      <c r="B10">
        <v>4412.3064729194184</v>
      </c>
      <c r="C10">
        <v>218.78467635402899</v>
      </c>
      <c r="D10">
        <v>4147.0858652575962</v>
      </c>
      <c r="E10">
        <v>26.789960369881111</v>
      </c>
      <c r="F10">
        <v>3482.694848084544</v>
      </c>
      <c r="G10">
        <v>12287.66182298547</v>
      </c>
      <c r="H10">
        <v>17847.752</v>
      </c>
      <c r="I10">
        <v>5560.0901770145319</v>
      </c>
      <c r="J10">
        <v>18.203943441459948</v>
      </c>
    </row>
    <row r="11" spans="1:10" x14ac:dyDescent="0.2">
      <c r="A11" s="8">
        <v>756</v>
      </c>
      <c r="B11">
        <v>4941</v>
      </c>
      <c r="C11">
        <v>245</v>
      </c>
      <c r="D11">
        <v>4644</v>
      </c>
      <c r="E11">
        <v>30</v>
      </c>
      <c r="F11">
        <v>3900</v>
      </c>
      <c r="G11">
        <v>13760</v>
      </c>
      <c r="H11">
        <v>19986.313999999998</v>
      </c>
      <c r="I11">
        <v>6226.3140000000021</v>
      </c>
      <c r="J11">
        <v>18.201058201058199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График ГР</vt:lpstr>
      <vt:lpstr>График ОР</vt:lpstr>
      <vt:lpstr>граждане 1 регион</vt:lpstr>
      <vt:lpstr>граждане 2 регион</vt:lpstr>
      <vt:lpstr>организации 1 регион</vt:lpstr>
      <vt:lpstr>организации 2 регион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Аргентов Сергей Геннадьевич</cp:lastModifiedBy>
  <dcterms:created xsi:type="dcterms:W3CDTF">2023-02-28T21:25:46Z</dcterms:created>
  <dcterms:modified xsi:type="dcterms:W3CDTF">2023-03-01T18:27:09Z</dcterms:modified>
</cp:coreProperties>
</file>