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tk\OneDrive\Desktop\Working Directory\Schule\Lab5\"/>
    </mc:Choice>
  </mc:AlternateContent>
  <xr:revisionPtr revIDLastSave="0" documentId="13_ncr:1_{4AD24F7B-44D1-49EA-A560-93833DB2B684}" xr6:coauthVersionLast="45" xr6:coauthVersionMax="45" xr10:uidLastSave="{00000000-0000-0000-0000-000000000000}"/>
  <bookViews>
    <workbookView xWindow="11250" yWindow="360" windowWidth="16200" windowHeight="13410" xr2:uid="{539E0F5A-705D-4EF0-B640-77CBD585B7EF}"/>
  </bookViews>
  <sheets>
    <sheet name="W_ij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H10" i="1"/>
  <c r="D14" i="1"/>
  <c r="D26" i="1" s="1"/>
  <c r="C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6" i="1"/>
  <c r="Y20" i="1"/>
  <c r="Y19" i="1"/>
  <c r="Y11" i="1"/>
  <c r="Y3" i="1"/>
  <c r="Y26" i="1" s="1"/>
  <c r="X18" i="1"/>
  <c r="X17" i="1"/>
  <c r="X11" i="1"/>
  <c r="X4" i="1"/>
  <c r="X2" i="1"/>
  <c r="X26" i="1" s="1"/>
  <c r="W22" i="1"/>
  <c r="W20" i="1"/>
  <c r="W12" i="1"/>
  <c r="W11" i="1"/>
  <c r="W2" i="1"/>
  <c r="V23" i="1"/>
  <c r="V12" i="1"/>
  <c r="V10" i="1"/>
  <c r="V2" i="1"/>
  <c r="U20" i="1"/>
  <c r="U5" i="1"/>
  <c r="U26" i="1" s="1"/>
  <c r="U3" i="1"/>
  <c r="T25" i="1"/>
  <c r="T23" i="1"/>
  <c r="T21" i="1"/>
  <c r="T12" i="1"/>
  <c r="T11" i="1"/>
  <c r="T3" i="1"/>
  <c r="S25" i="1"/>
  <c r="S24" i="1"/>
  <c r="S11" i="1"/>
  <c r="R15" i="1"/>
  <c r="R7" i="1"/>
  <c r="R4" i="1"/>
  <c r="Q15" i="1"/>
  <c r="Q8" i="1"/>
  <c r="Q4" i="1"/>
  <c r="Q2" i="1"/>
  <c r="P13" i="1"/>
  <c r="O18" i="1"/>
  <c r="O17" i="1"/>
  <c r="O8" i="1"/>
  <c r="O4" i="1"/>
  <c r="N10" i="1"/>
  <c r="N6" i="1"/>
  <c r="M16" i="1"/>
  <c r="M7" i="1"/>
  <c r="L23" i="1"/>
  <c r="L22" i="1"/>
  <c r="L20" i="1"/>
  <c r="K25" i="1"/>
  <c r="K24" i="1"/>
  <c r="K23" i="1"/>
  <c r="K20" i="1"/>
  <c r="K19" i="1"/>
  <c r="K2" i="1"/>
  <c r="J22" i="1"/>
  <c r="J14" i="1"/>
  <c r="J8" i="1"/>
  <c r="J6" i="1"/>
  <c r="J2" i="1"/>
  <c r="I8" i="1"/>
  <c r="I2" i="1"/>
  <c r="H17" i="1"/>
  <c r="H15" i="1"/>
  <c r="H9" i="1"/>
  <c r="H6" i="1"/>
  <c r="H2" i="1"/>
  <c r="G18" i="1"/>
  <c r="G13" i="1"/>
  <c r="F14" i="1"/>
  <c r="F10" i="1"/>
  <c r="F8" i="1"/>
  <c r="E21" i="1"/>
  <c r="E3" i="1"/>
  <c r="D24" i="1"/>
  <c r="D18" i="1"/>
  <c r="D17" i="1"/>
  <c r="C25" i="1"/>
  <c r="C21" i="1"/>
  <c r="C20" i="1"/>
  <c r="C5" i="1"/>
  <c r="B24" i="1"/>
  <c r="B23" i="1"/>
  <c r="B22" i="1"/>
  <c r="B17" i="1"/>
  <c r="B11" i="1"/>
  <c r="B10" i="1"/>
  <c r="B9" i="1"/>
  <c r="B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28" i="1" l="1"/>
  <c r="W26" i="1"/>
  <c r="V26" i="1"/>
</calcChain>
</file>

<file path=xl/sharedStrings.xml><?xml version="1.0" encoding="utf-8"?>
<sst xmlns="http://schemas.openxmlformats.org/spreadsheetml/2006/main" count="3" uniqueCount="3">
  <si>
    <t>Polygon</t>
  </si>
  <si>
    <t>Sum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</si>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</sst>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11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j calc"/>
      <sheetName val="Binary Template"/>
    </sheetNames>
    <sheetDataSet>
      <sheetData sheetId="0">
        <row r="2">
          <cell r="F2">
            <v>19585.208333333328</v>
          </cell>
        </row>
        <row r="3">
          <cell r="F3">
            <v>-32729.791666666701</v>
          </cell>
        </row>
        <row r="4">
          <cell r="F4">
            <v>29258.208333333299</v>
          </cell>
        </row>
        <row r="5">
          <cell r="F5">
            <v>-10625.791666666672</v>
          </cell>
        </row>
        <row r="8">
          <cell r="F8">
            <v>-2505.7916666666715</v>
          </cell>
        </row>
        <row r="10">
          <cell r="F10">
            <v>-11244.791666666672</v>
          </cell>
        </row>
        <row r="11">
          <cell r="F11">
            <v>25979.208333333328</v>
          </cell>
        </row>
        <row r="12">
          <cell r="F12">
            <v>-13840.791666666672</v>
          </cell>
        </row>
        <row r="14">
          <cell r="F14">
            <v>-4321.7916666666715</v>
          </cell>
        </row>
        <row r="17">
          <cell r="F17">
            <v>40687.208333333328</v>
          </cell>
        </row>
        <row r="18">
          <cell r="F18">
            <v>15034.208333333328</v>
          </cell>
        </row>
        <row r="19">
          <cell r="F19">
            <v>22464.208333333328</v>
          </cell>
        </row>
        <row r="20">
          <cell r="F20">
            <v>-23817.791666666672</v>
          </cell>
        </row>
        <row r="22">
          <cell r="F22">
            <v>16960.208333333328</v>
          </cell>
        </row>
        <row r="23">
          <cell r="F23">
            <v>-10950.791666666672</v>
          </cell>
        </row>
        <row r="24">
          <cell r="F24">
            <v>4410.2083333333285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F8F2-5234-4EE0-9287-3959D822464E}">
  <dimension ref="A1:Z28"/>
  <sheetViews>
    <sheetView tabSelected="1" topLeftCell="O1" workbookViewId="0">
      <selection activeCell="Z28" sqref="Z28"/>
    </sheetView>
  </sheetViews>
  <sheetFormatPr defaultRowHeight="15" x14ac:dyDescent="0.25"/>
  <cols>
    <col min="2" max="2" width="12.7109375" bestFit="1" customWidth="1"/>
    <col min="3" max="3" width="12" bestFit="1" customWidth="1"/>
    <col min="4" max="4" width="11" bestFit="1" customWidth="1"/>
    <col min="5" max="5" width="12" bestFit="1" customWidth="1"/>
    <col min="6" max="6" width="12.7109375" bestFit="1" customWidth="1"/>
    <col min="7" max="7" width="12" bestFit="1" customWidth="1"/>
    <col min="8" max="10" width="12.7109375" bestFit="1" customWidth="1"/>
    <col min="11" max="13" width="12" bestFit="1" customWidth="1"/>
    <col min="14" max="14" width="12.7109375" bestFit="1" customWidth="1"/>
    <col min="15" max="22" width="12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</cols>
  <sheetData>
    <row r="1" spans="1:25" x14ac:dyDescent="0.25">
      <c r="A1" s="1" t="s">
        <v>0</v>
      </c>
      <c r="B1" s="1">
        <v>1</v>
      </c>
      <c r="C1" s="1">
        <f>1+B1</f>
        <v>2</v>
      </c>
      <c r="D1" s="1">
        <f t="shared" ref="D1: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>1+T1</f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</row>
    <row r="2" spans="1:25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-2505.791667*19585.20833</f>
        <v>-49076451.829772986</v>
      </c>
      <c r="I2">
        <f>-27626.79167*19585.20833</f>
        <v>-541076470.34645867</v>
      </c>
      <c r="J2">
        <f>-11244.79167*19585.20833</f>
        <v>-220231587.48439863</v>
      </c>
      <c r="K2">
        <f>25979.20833*19585.20833</f>
        <v>508808207.39152145</v>
      </c>
      <c r="L2">
        <v>0</v>
      </c>
      <c r="M2">
        <v>0</v>
      </c>
      <c r="N2">
        <v>0</v>
      </c>
      <c r="O2">
        <v>0</v>
      </c>
      <c r="P2">
        <v>0</v>
      </c>
      <c r="Q2">
        <f>40687.20833*19585.20833</f>
        <v>796867451.50916147</v>
      </c>
      <c r="R2">
        <v>0</v>
      </c>
      <c r="S2">
        <v>0</v>
      </c>
      <c r="T2">
        <v>0</v>
      </c>
      <c r="U2">
        <v>0</v>
      </c>
      <c r="V2">
        <f>16960.20833*'[1]ij calc'!$F$2</f>
        <v>332169213.51978534</v>
      </c>
      <c r="W2">
        <f>-10950.79167*'[1]ij calc'!$F$2</f>
        <v>-214473536.27188119</v>
      </c>
      <c r="X2">
        <f>4410.208333*'[1]ij calc'!$F$2</f>
        <v>86374848.995207682</v>
      </c>
      <c r="Y2">
        <v>0</v>
      </c>
    </row>
    <row r="3" spans="1:25" x14ac:dyDescent="0.25">
      <c r="A3" s="1">
        <f>1+A2</f>
        <v>2</v>
      </c>
      <c r="B3">
        <v>0</v>
      </c>
      <c r="C3">
        <v>0</v>
      </c>
      <c r="D3">
        <v>0</v>
      </c>
      <c r="E3">
        <f>-10625.79167*-32729.79167</f>
        <v>347779947.6879214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-23817.79167*-32729.79167</f>
        <v>779551359.39856136</v>
      </c>
      <c r="U3">
        <f>-17144.79167*-32729.79167</f>
        <v>561145459.58465135</v>
      </c>
      <c r="V3">
        <v>0</v>
      </c>
      <c r="W3">
        <v>0</v>
      </c>
      <c r="X3">
        <v>0</v>
      </c>
      <c r="Y3">
        <f>18744.20833*'[1]ij calc'!$F$3</f>
        <v>-613494033.59749854</v>
      </c>
    </row>
    <row r="4" spans="1:25" x14ac:dyDescent="0.25">
      <c r="A4" s="1">
        <f t="shared" ref="A4:A25" si="1">1+A3</f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16086.20833*29258.20833</f>
        <v>470653634.5589214</v>
      </c>
      <c r="P4">
        <v>0</v>
      </c>
      <c r="Q4">
        <f>40687.20833*29258.20833</f>
        <v>1190434817.6852515</v>
      </c>
      <c r="R4">
        <f>29258.20833*15034.20833</f>
        <v>439873999.39576137</v>
      </c>
      <c r="S4">
        <v>0</v>
      </c>
      <c r="T4">
        <v>0</v>
      </c>
      <c r="U4">
        <v>0</v>
      </c>
      <c r="V4">
        <v>0</v>
      </c>
      <c r="W4">
        <v>0</v>
      </c>
      <c r="X4">
        <f>4410.208333*'[1]ij calc'!$F$4</f>
        <v>129034794.20031655</v>
      </c>
      <c r="Y4">
        <v>0</v>
      </c>
    </row>
    <row r="5" spans="1:25" x14ac:dyDescent="0.25">
      <c r="A5" s="1">
        <f t="shared" si="1"/>
        <v>4</v>
      </c>
      <c r="B5">
        <v>0</v>
      </c>
      <c r="C5">
        <f>-32729.7916666667*-10625.79167</f>
        <v>347779947.65250248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>-17144.79167*'[1]ij calc'!$F$5</f>
        <v>182176984.45382217</v>
      </c>
      <c r="V5">
        <v>0</v>
      </c>
      <c r="W5">
        <v>0</v>
      </c>
      <c r="X5">
        <v>0</v>
      </c>
      <c r="Y5">
        <v>0</v>
      </c>
    </row>
    <row r="6" spans="1:25" x14ac:dyDescent="0.25">
      <c r="A6" s="1">
        <f t="shared" si="1"/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>-2505.791667*11570.20833</f>
        <v>-28992531.618767984</v>
      </c>
      <c r="I6">
        <v>0</v>
      </c>
      <c r="J6">
        <f>-27626.79167*11570.20833</f>
        <v>-319647735.11140859</v>
      </c>
      <c r="K6">
        <v>0</v>
      </c>
      <c r="L6">
        <v>0</v>
      </c>
      <c r="M6">
        <v>0</v>
      </c>
      <c r="N6">
        <f>-4321.791667*11570.20833</f>
        <v>-50004029.946047992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1">
        <f t="shared" si="1"/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-29651.79167*-12968.79167</f>
        <v>384547908.81047142</v>
      </c>
      <c r="N7">
        <v>0</v>
      </c>
      <c r="O7">
        <v>0</v>
      </c>
      <c r="P7">
        <v>0</v>
      </c>
      <c r="Q7">
        <v>0</v>
      </c>
      <c r="R7">
        <f>15034.20833*-12968.79167</f>
        <v>-194975515.75514862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s="1">
        <f t="shared" si="1"/>
        <v>7</v>
      </c>
      <c r="B8">
        <f>19585.20833*-2505.791667</f>
        <v>-49076451.829772986</v>
      </c>
      <c r="C8">
        <v>0</v>
      </c>
      <c r="D8">
        <v>0</v>
      </c>
      <c r="E8">
        <v>0</v>
      </c>
      <c r="F8">
        <f>11570.20833*-2505.791667</f>
        <v>-28992531.618767984</v>
      </c>
      <c r="G8">
        <v>0</v>
      </c>
      <c r="H8">
        <v>0</v>
      </c>
      <c r="I8">
        <f>-27626.79167*-2505.791667</f>
        <v>69226984.352631003</v>
      </c>
      <c r="J8">
        <f>-27626.79167*-2505.791667</f>
        <v>69226984.352631003</v>
      </c>
      <c r="K8">
        <v>0</v>
      </c>
      <c r="L8">
        <v>0</v>
      </c>
      <c r="M8">
        <v>0</v>
      </c>
      <c r="N8">
        <v>0</v>
      </c>
      <c r="O8">
        <f>25979.20833*-2505.791667</f>
        <v>-65098483.748570986</v>
      </c>
      <c r="P8">
        <v>0</v>
      </c>
      <c r="Q8">
        <f>40687.20833*-2505.791667</f>
        <v>-101953667.58680698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1">
        <f t="shared" si="1"/>
        <v>8</v>
      </c>
      <c r="B9">
        <f>19585.20833*-27626.79167</f>
        <v>-541076470.34645867</v>
      </c>
      <c r="C9">
        <v>0</v>
      </c>
      <c r="D9">
        <v>0</v>
      </c>
      <c r="E9">
        <v>0</v>
      </c>
      <c r="F9">
        <v>0</v>
      </c>
      <c r="G9">
        <v>0</v>
      </c>
      <c r="H9">
        <f>-2505.791667*-27626.79167</f>
        <v>69226984.352631003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s="1">
        <f t="shared" si="1"/>
        <v>9</v>
      </c>
      <c r="B10">
        <f>19585.20833*-11244.79167</f>
        <v>-220231587.48439863</v>
      </c>
      <c r="C10">
        <v>0</v>
      </c>
      <c r="D10">
        <v>0</v>
      </c>
      <c r="E10">
        <v>0</v>
      </c>
      <c r="F10">
        <f>11570.20833*-11244.79167</f>
        <v>-130104582.24934861</v>
      </c>
      <c r="G10">
        <v>0</v>
      </c>
      <c r="H10" s="2">
        <f>'[1]ij calc'!$F$8*'[1]ij calc'!$F$10</f>
        <v>28177105.251736179</v>
      </c>
      <c r="I10">
        <v>0</v>
      </c>
      <c r="J10">
        <v>0</v>
      </c>
      <c r="K10">
        <v>0</v>
      </c>
      <c r="L10">
        <v>0</v>
      </c>
      <c r="M10">
        <v>0</v>
      </c>
      <c r="N10">
        <f>25979.20833*-11244.79167</f>
        <v>-292130785.42237866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16960.20833*'[1]ij calc'!$F$10</f>
        <v>-190714009.29411468</v>
      </c>
      <c r="W10">
        <v>0</v>
      </c>
      <c r="X10">
        <v>0</v>
      </c>
      <c r="Y10">
        <v>0</v>
      </c>
    </row>
    <row r="11" spans="1:25" x14ac:dyDescent="0.25">
      <c r="A11" s="1">
        <f t="shared" si="1"/>
        <v>10</v>
      </c>
      <c r="B11">
        <f>19585.20833*25979.20833</f>
        <v>508808207.39152145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22464.20833*25979.20833</f>
        <v>583602348.17359149</v>
      </c>
      <c r="T11">
        <f>22464.20833*25979.20833</f>
        <v>583602348.17359149</v>
      </c>
      <c r="U11">
        <v>0</v>
      </c>
      <c r="V11">
        <v>0</v>
      </c>
      <c r="W11">
        <f>-10950.79167*'[1]ij calc'!$F$11</f>
        <v>-284492898.20986122</v>
      </c>
      <c r="X11">
        <f>4410.208333*'[1]ij calc'!$F$11</f>
        <v>114573721.07640968</v>
      </c>
      <c r="Y11">
        <f>18744.20833*'[1]ij calc'!$F$11</f>
        <v>486959693.24847203</v>
      </c>
    </row>
    <row r="12" spans="1:25" x14ac:dyDescent="0.25">
      <c r="A12" s="1">
        <f t="shared" si="1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>22464.20833*-13840.79167</f>
        <v>-310922427.52700865</v>
      </c>
      <c r="U12">
        <v>0</v>
      </c>
      <c r="V12">
        <f>16960.20833*'[1]ij calc'!$F$12</f>
        <v>-234742710.11879468</v>
      </c>
      <c r="W12">
        <f>-10950.79167*'[1]ij calc'!$F$12</f>
        <v>151567626.08953881</v>
      </c>
      <c r="X12">
        <v>0</v>
      </c>
      <c r="Y12">
        <v>0</v>
      </c>
    </row>
    <row r="13" spans="1:25" x14ac:dyDescent="0.25">
      <c r="A13" s="1">
        <f t="shared" si="1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f>-12968.79167*-29651.79167</f>
        <v>384547908.81047142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>-23349.79167*-29651.79167</f>
        <v>692363158.13674128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s="1">
        <f t="shared" si="1"/>
        <v>13</v>
      </c>
      <c r="B14">
        <v>0</v>
      </c>
      <c r="C14">
        <v>0</v>
      </c>
      <c r="D14" s="2">
        <f>'[1]ij calc'!$F$4*'[1]ij calc'!$F$14</f>
        <v>-126447880.95659722</v>
      </c>
      <c r="E14">
        <v>0</v>
      </c>
      <c r="F14">
        <f>11570.20833*-4321.791667</f>
        <v>-50004029.946047992</v>
      </c>
      <c r="G14">
        <v>0</v>
      </c>
      <c r="H14">
        <v>0</v>
      </c>
      <c r="I14">
        <v>0</v>
      </c>
      <c r="J14">
        <f>-27626.79167*-4321.791667</f>
        <v>119397238.02535102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s="1">
        <f t="shared" si="1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>-2505.791667*16086.20833</f>
        <v>-40308686.786939986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>40687.20833*16086.20833</f>
        <v>654502909.56249142</v>
      </c>
      <c r="R15">
        <f>15034.20833*16086.20833</f>
        <v>241843407.27300137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1">
        <f t="shared" si="1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25979.20833*-23349.79167</f>
        <v>-606609102.25702858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6" x14ac:dyDescent="0.25">
      <c r="A17" s="1">
        <f t="shared" si="1"/>
        <v>16</v>
      </c>
      <c r="B17">
        <f>19585.20833*40687.20833</f>
        <v>796867451.50916147</v>
      </c>
      <c r="C17">
        <v>0</v>
      </c>
      <c r="D17">
        <f>29258.20833*40687.20833</f>
        <v>1190434817.6852515</v>
      </c>
      <c r="E17">
        <v>0</v>
      </c>
      <c r="F17">
        <v>0</v>
      </c>
      <c r="G17">
        <v>0</v>
      </c>
      <c r="H17">
        <f>-2505.791667*40687.20833</f>
        <v>-101953667.58680698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25979.20833*40687.20833</f>
        <v>1057021461.5711814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4410.208333*'[1]ij calc'!$F$17</f>
        <v>179439065.23817366</v>
      </c>
      <c r="Y17">
        <v>0</v>
      </c>
    </row>
    <row r="18" spans="1:26" x14ac:dyDescent="0.25">
      <c r="A18" s="1">
        <f t="shared" si="1"/>
        <v>17</v>
      </c>
      <c r="B18">
        <v>0</v>
      </c>
      <c r="C18">
        <v>0</v>
      </c>
      <c r="D18">
        <f>29258.20833*15034.20833</f>
        <v>439873999.39576137</v>
      </c>
      <c r="E18">
        <v>0</v>
      </c>
      <c r="F18">
        <v>0</v>
      </c>
      <c r="G18">
        <f>-12968.79167*15034.20833</f>
        <v>-194975515.75514862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25979.20833*15034.20833</f>
        <v>390576830.28169137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4410.208333*'[1]ij calc'!$F$18</f>
        <v>66303990.87172468</v>
      </c>
      <c r="Y18">
        <v>0</v>
      </c>
    </row>
    <row r="19" spans="1:26" x14ac:dyDescent="0.25">
      <c r="A19" s="1">
        <f t="shared" si="1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25979.20833*22464.20833</f>
        <v>583602348.17359149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>18744.20833*'[1]ij calc'!$F$19</f>
        <v>421073800.96852201</v>
      </c>
    </row>
    <row r="20" spans="1:26" x14ac:dyDescent="0.25">
      <c r="A20" s="1">
        <f t="shared" si="1"/>
        <v>19</v>
      </c>
      <c r="B20">
        <v>0</v>
      </c>
      <c r="C20">
        <f>-32729.7916666667*-23817.79167</f>
        <v>779551359.31916952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25979.20833*-23817.79167</f>
        <v>-618767371.75546861</v>
      </c>
      <c r="L20">
        <f>-13840.79167*-23817.79167</f>
        <v>329657092.54393137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-17144.79167*'[1]ij calc'!$F$20</f>
        <v>408351076.16446215</v>
      </c>
      <c r="V20">
        <v>0</v>
      </c>
      <c r="W20">
        <f>-10950.79167*'[1]ij calc'!$F$20</f>
        <v>260823674.58112881</v>
      </c>
      <c r="X20">
        <v>0</v>
      </c>
      <c r="Y20">
        <f>18744.20833*'[1]ij calc'!$F$20</f>
        <v>-446445648.96053803</v>
      </c>
    </row>
    <row r="21" spans="1:26" x14ac:dyDescent="0.25">
      <c r="A21" s="1">
        <f t="shared" si="1"/>
        <v>20</v>
      </c>
      <c r="B21">
        <v>0</v>
      </c>
      <c r="C21">
        <f>-32729.7916666667*-17144.79167</f>
        <v>561145459.52750266</v>
      </c>
      <c r="D21">
        <v>0</v>
      </c>
      <c r="E21">
        <f>-10625.79167*-17144.79167</f>
        <v>182176984.5109714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>22464.20833*-17144.79167</f>
        <v>-385144171.84932858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6" x14ac:dyDescent="0.25">
      <c r="A22" s="1">
        <f t="shared" si="1"/>
        <v>21</v>
      </c>
      <c r="B22">
        <f>19585.20833*16960.20833</f>
        <v>332169213.46325141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>-27626.79167*16960.20833</f>
        <v>-468556142.21270865</v>
      </c>
      <c r="K22">
        <v>0</v>
      </c>
      <c r="L22">
        <f>25979.20833*16960.20833</f>
        <v>440612785.52527142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>-10950.79167*'[1]ij calc'!$F$22</f>
        <v>-185727708.1381312</v>
      </c>
      <c r="X22">
        <v>0</v>
      </c>
      <c r="Y22">
        <v>0</v>
      </c>
    </row>
    <row r="23" spans="1:26" x14ac:dyDescent="0.25">
      <c r="A23" s="1">
        <f t="shared" si="1"/>
        <v>22</v>
      </c>
      <c r="B23">
        <f>19585.20833*-10950.79167</f>
        <v>-214473536.23537862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25979.20833*-10950.79167</f>
        <v>-284492898.17335862</v>
      </c>
      <c r="L23">
        <f>25979.20833*-10950.79167</f>
        <v>-284492898.17335862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>22464.20833*-10950.79167</f>
        <v>-246000865.45330864</v>
      </c>
      <c r="U23">
        <v>0</v>
      </c>
      <c r="V23">
        <f>16960.20833*'[1]ij calc'!$F$23</f>
        <v>-185727708.04509467</v>
      </c>
      <c r="W23">
        <v>0</v>
      </c>
      <c r="X23">
        <v>0</v>
      </c>
      <c r="Y23">
        <v>0</v>
      </c>
    </row>
    <row r="24" spans="1:26" x14ac:dyDescent="0.25">
      <c r="A24" s="1">
        <f t="shared" si="1"/>
        <v>23</v>
      </c>
      <c r="B24">
        <f>19585.20833*4410.208333</f>
        <v>86374848.980507016</v>
      </c>
      <c r="C24">
        <v>0</v>
      </c>
      <c r="D24">
        <f>29258.20833*4410.208333</f>
        <v>129034794.185616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>25979.20833*4410.208333</f>
        <v>114573721.061709</v>
      </c>
      <c r="L24">
        <v>0</v>
      </c>
      <c r="M24">
        <v>0</v>
      </c>
      <c r="N24">
        <v>0</v>
      </c>
      <c r="O24">
        <v>0</v>
      </c>
      <c r="P24">
        <v>0</v>
      </c>
      <c r="Q24" s="2">
        <f>'[1]ij calc'!$F$17*'[1]ij calc'!$F$24</f>
        <v>179439065.2517359</v>
      </c>
      <c r="R24">
        <v>0</v>
      </c>
      <c r="S24">
        <f>22464.20833*4410.208333</f>
        <v>99071838.771214008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6" x14ac:dyDescent="0.25">
      <c r="A25" s="1">
        <f t="shared" si="1"/>
        <v>24</v>
      </c>
      <c r="B25">
        <v>0</v>
      </c>
      <c r="C25">
        <f>-32729.7916666667*18744.20833</f>
        <v>-613494033.59749854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>25979.20833*18744.20833</f>
        <v>486959693.18599147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22464.20833*18744.20833</f>
        <v>421073800.90604144</v>
      </c>
      <c r="T25">
        <f>22464.20833*18744.20833</f>
        <v>421073800.90604144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6" x14ac:dyDescent="0.25">
      <c r="A26" t="s">
        <v>1</v>
      </c>
      <c r="B26">
        <f>SUM(B2:B25)</f>
        <v>699361675.44843245</v>
      </c>
      <c r="C26">
        <f t="shared" ref="C26:Y26" si="2">SUM(C2:C25)</f>
        <v>1074982732.9016762</v>
      </c>
      <c r="D26">
        <f t="shared" si="2"/>
        <v>1632895730.3100317</v>
      </c>
      <c r="E26">
        <f t="shared" si="2"/>
        <v>529956932.19889283</v>
      </c>
      <c r="F26">
        <f t="shared" si="2"/>
        <v>-209101143.81416458</v>
      </c>
      <c r="G26">
        <f t="shared" si="2"/>
        <v>189572393.0553228</v>
      </c>
      <c r="H26">
        <f t="shared" si="2"/>
        <v>-122927248.21792075</v>
      </c>
      <c r="I26">
        <f t="shared" si="2"/>
        <v>-471849485.9938277</v>
      </c>
      <c r="J26">
        <f t="shared" si="2"/>
        <v>-819811242.43053389</v>
      </c>
      <c r="K26">
        <f t="shared" si="2"/>
        <v>790683699.88398623</v>
      </c>
      <c r="L26">
        <f t="shared" si="2"/>
        <v>485776979.89584416</v>
      </c>
      <c r="M26">
        <f t="shared" si="2"/>
        <v>-222061193.44655716</v>
      </c>
      <c r="N26">
        <f t="shared" si="2"/>
        <v>-342134815.36842668</v>
      </c>
      <c r="O26">
        <f t="shared" si="2"/>
        <v>1853153442.663223</v>
      </c>
      <c r="P26">
        <f t="shared" si="2"/>
        <v>692363158.13674128</v>
      </c>
      <c r="Q26">
        <f t="shared" si="2"/>
        <v>2719290576.421833</v>
      </c>
      <c r="R26">
        <f t="shared" si="2"/>
        <v>486741890.91361415</v>
      </c>
      <c r="S26">
        <f t="shared" si="2"/>
        <v>1103747987.850847</v>
      </c>
      <c r="T26">
        <f t="shared" si="2"/>
        <v>842160043.64854836</v>
      </c>
      <c r="U26">
        <f t="shared" si="2"/>
        <v>1151673520.2029357</v>
      </c>
      <c r="V26">
        <f t="shared" si="2"/>
        <v>-279015213.93821871</v>
      </c>
      <c r="W26">
        <f t="shared" si="2"/>
        <v>-272302841.94920599</v>
      </c>
      <c r="X26">
        <f t="shared" si="2"/>
        <v>575726420.38183224</v>
      </c>
      <c r="Y26">
        <f t="shared" si="2"/>
        <v>-151906188.34104252</v>
      </c>
    </row>
    <row r="28" spans="1:26" x14ac:dyDescent="0.25">
      <c r="Y28" t="s">
        <v>2</v>
      </c>
      <c r="Z28" s="1">
        <f>SUM(B26:Y26)</f>
        <v>11936977810.413864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W_ij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Jaemin Eun</dc:creator>
  <cp:lastModifiedBy>Jaemin Eun</cp:lastModifiedBy>
  <dcterms:created xsi:type="dcterms:W3CDTF">2020-10-15T03:34:05Z</dcterms:created>
  <dcterms:modified xsi:type="dcterms:W3CDTF">2020-10-15T16:39:13Z</dcterms:modified>
</cp:coreProperties>
</file>