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wcche-my.sharepoint.com/personal/lisa_udet_pwc_ch/Documents/Desktop/"/>
    </mc:Choice>
  </mc:AlternateContent>
  <xr:revisionPtr revIDLastSave="0" documentId="8_{8B078D24-73C1-4239-A77A-52B082DBF10A}" xr6:coauthVersionLast="45" xr6:coauthVersionMax="45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Base Info" sheetId="3" state="veryHidden" r:id="rId1"/>
    <sheet name="Trial Balance" sheetId="2" r:id="rId2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 iterate="1"/>
</workbook>
</file>

<file path=xl/calcChain.xml><?xml version="1.0" encoding="utf-8"?>
<calcChain xmlns="http://schemas.openxmlformats.org/spreadsheetml/2006/main">
  <c r="C31" i="2" l="1"/>
  <c r="C22" i="2"/>
  <c r="C37" i="2" l="1"/>
  <c r="C28" i="2"/>
  <c r="C38" i="2"/>
  <c r="C39" i="2"/>
  <c r="C58" i="2"/>
  <c r="C57" i="2"/>
  <c r="C55" i="2"/>
  <c r="C51" i="2"/>
  <c r="C54" i="2"/>
  <c r="C53" i="2"/>
  <c r="C52" i="2"/>
  <c r="C50" i="2"/>
  <c r="C63" i="2" s="1"/>
  <c r="C11" i="2"/>
  <c r="C13" i="2"/>
  <c r="C20" i="2"/>
  <c r="C41" i="2" l="1"/>
</calcChain>
</file>

<file path=xl/sharedStrings.xml><?xml version="1.0" encoding="utf-8"?>
<sst xmlns="http://schemas.openxmlformats.org/spreadsheetml/2006/main" count="129" uniqueCount="85">
  <si>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</si>
  <si>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</si>
  <si>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</si>
  <si>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</si>
  <si>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</si>
  <si>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</si>
  <si>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</si>
  <si>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</si>
  <si>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</si>
  <si>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</si>
  <si>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</si>
  <si>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</si>
  <si>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</si>
  <si>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</si>
  <si>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</si>
  <si>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</si>
  <si>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</si>
  <si>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</si>
  <si>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</si>
  <si>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</si>
  <si>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</si>
  <si>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</si>
  <si>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</si>
  <si>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</si>
  <si>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</si>
  <si>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</si>
  <si>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</si>
  <si>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</si>
  <si>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</si>
  <si>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</si>
  <si>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</si>
  <si>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</si>
  <si>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</si>
  <si>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</si>
  <si>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</si>
  <si>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</si>
  <si>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</si>
  <si>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</si>
  <si>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</si>
  <si>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</si>
  <si>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Case 1 Step 1 Solutuion</t>
  </si>
  <si>
    <t>CHF</t>
  </si>
  <si>
    <t>ASSETS</t>
  </si>
  <si>
    <t>Other current assets</t>
  </si>
  <si>
    <t>Land and Building</t>
  </si>
  <si>
    <t>Machinery and Equipment</t>
  </si>
  <si>
    <t>Furniture and Fixtures</t>
  </si>
  <si>
    <t>LIABILITIES AND SHAREHOLDERS' EQUITY</t>
  </si>
  <si>
    <t>CURRENT LIABILITIES:</t>
  </si>
  <si>
    <t>Other current liabilities</t>
  </si>
  <si>
    <t>SHAREHOLDER' EQUITY:</t>
  </si>
  <si>
    <t>Material Costs &amp; Deductions</t>
  </si>
  <si>
    <t>Salaries and social charges</t>
  </si>
  <si>
    <t>Rent and Leasing</t>
  </si>
  <si>
    <t>Energy and Water</t>
  </si>
  <si>
    <t>Repair and Maintenance</t>
  </si>
  <si>
    <t>Freight Outbound</t>
  </si>
  <si>
    <t>Legal and Consulting</t>
  </si>
  <si>
    <t>Other operating expenses</t>
  </si>
  <si>
    <t>Other non-operating income / expenses</t>
  </si>
  <si>
    <t>Service Fees</t>
  </si>
  <si>
    <t>Accounts Payable</t>
  </si>
  <si>
    <t>Accounts Receivable</t>
  </si>
  <si>
    <t>CURRENT ASSETS</t>
  </si>
  <si>
    <t>LONG TERM ASSETS</t>
  </si>
  <si>
    <t>Cash and cash equivalents</t>
  </si>
  <si>
    <t>FlyByU AG - Trial balance financial year 2021</t>
  </si>
  <si>
    <t>Inventory</t>
  </si>
  <si>
    <t>./. Provision</t>
  </si>
  <si>
    <t>Other Assets</t>
  </si>
  <si>
    <t>Nominal share capital</t>
  </si>
  <si>
    <t>Legal reserves</t>
  </si>
  <si>
    <t>Retained Earnings (prior years)</t>
  </si>
  <si>
    <t>Long term liabilities</t>
  </si>
  <si>
    <t>Legal reserves from capital contribution</t>
  </si>
  <si>
    <t>Total Assets</t>
  </si>
  <si>
    <t>Revenue</t>
  </si>
  <si>
    <t>Tax Expense</t>
  </si>
  <si>
    <t>PROFIT AND LOSS STATEMENT</t>
  </si>
  <si>
    <t>Interest expenses</t>
  </si>
  <si>
    <t>Insurance, postage, telephone</t>
  </si>
  <si>
    <t>Earnings (current year)</t>
  </si>
  <si>
    <t>Total Liabilities and shareholders' equity</t>
  </si>
  <si>
    <t>Total current assets</t>
  </si>
  <si>
    <t>Tax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</si>
</sst>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_(* #,##0.00_);_(* \(#,##0.00\);_(* &quot;-&quot;??_);@_)"/>
    <numFmt numFmtId="169" formatCode="0.00%_);\(0.00%\)"/>
    <numFmt numFmtId="170" formatCode="_ * #,##0_ ;_ * \-#,##0_ ;_ * &quot;-&quot;??_ ;_ @_ "/>
  </numFmts>
  <fonts count="27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9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0"/>
      <color indexed="8"/>
      <name val="Arial"/>
      <family val="2"/>
    </font>
    <font>
      <b/>
      <sz val="11"/>
      <name val="Georg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</borders>
  <cellStyleXfs count="33">
    <xf numFmtId="168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23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9" fontId="4" fillId="0" borderId="0" applyFill="0" applyBorder="0" applyAlignment="0" applyProtection="0"/>
    <xf numFmtId="0" fontId="16" fillId="0" borderId="0" applyNumberFormat="0" applyAlignment="0" applyProtection="0"/>
    <xf numFmtId="0" fontId="23" fillId="0" borderId="6" applyFill="0" applyProtection="0">
      <alignment horizontal="left" wrapText="1"/>
    </xf>
    <xf numFmtId="0" fontId="23" fillId="0" borderId="0" applyFill="0" applyProtection="0">
      <alignment wrapText="1"/>
    </xf>
    <xf numFmtId="167" fontId="17" fillId="0" borderId="8" applyNumberFormat="0" applyFill="0" applyAlignment="0" applyProtection="0"/>
    <xf numFmtId="0" fontId="24" fillId="0" borderId="0" applyAlignment="0" applyProtection="0"/>
    <xf numFmtId="0" fontId="17" fillId="0" borderId="9" applyNumberFormat="0" applyFill="0" applyAlignment="0" applyProtection="0"/>
    <xf numFmtId="169" fontId="4" fillId="0" borderId="0" applyFont="0" applyFill="0" applyBorder="0" applyAlignment="0" applyProtection="0"/>
    <xf numFmtId="0" fontId="23" fillId="0" borderId="14" applyFill="0" applyProtection="0">
      <alignment wrapText="1"/>
    </xf>
    <xf numFmtId="0" fontId="18" fillId="0" borderId="0"/>
    <xf numFmtId="43" fontId="18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46">
    <xf numFmtId="168" fontId="0" fillId="0" borderId="0" xfId="0"/>
    <xf numFmtId="168" fontId="18" fillId="0" borderId="0" xfId="0" applyFont="1"/>
    <xf numFmtId="165" fontId="18" fillId="0" borderId="0" xfId="0" applyNumberFormat="1" applyFont="1"/>
    <xf numFmtId="165" fontId="18" fillId="0" borderId="0" xfId="0" applyNumberFormat="1" applyFont="1" applyBorder="1"/>
    <xf numFmtId="165" fontId="19" fillId="0" borderId="0" xfId="0" applyNumberFormat="1" applyFont="1"/>
    <xf numFmtId="49" fontId="18" fillId="0" borderId="0" xfId="0" applyNumberFormat="1" applyFont="1"/>
    <xf numFmtId="0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Border="1"/>
    <xf numFmtId="49" fontId="20" fillId="0" borderId="0" xfId="0" applyNumberFormat="1" applyFont="1" applyBorder="1" applyAlignment="1">
      <alignment horizontal="right"/>
    </xf>
    <xf numFmtId="0" fontId="21" fillId="0" borderId="0" xfId="0" applyNumberFormat="1" applyFont="1" applyFill="1" applyAlignment="1">
      <alignment horizontal="left" vertical="top" wrapText="1"/>
    </xf>
    <xf numFmtId="0" fontId="18" fillId="0" borderId="0" xfId="0" applyNumberFormat="1" applyFont="1" applyFill="1" applyBorder="1" applyAlignment="1">
      <alignment horizontal="left" vertical="top" wrapText="1"/>
    </xf>
    <xf numFmtId="0" fontId="18" fillId="0" borderId="0" xfId="0" applyNumberFormat="1" applyFont="1"/>
    <xf numFmtId="0" fontId="19" fillId="0" borderId="0" xfId="0" applyNumberFormat="1" applyFont="1" applyFill="1" applyAlignment="1">
      <alignment horizontal="left" vertical="top" wrapText="1"/>
    </xf>
    <xf numFmtId="165" fontId="22" fillId="0" borderId="0" xfId="0" applyNumberFormat="1" applyFont="1"/>
    <xf numFmtId="165" fontId="22" fillId="0" borderId="0" xfId="0" applyNumberFormat="1" applyFont="1" applyBorder="1"/>
    <xf numFmtId="0" fontId="18" fillId="0" borderId="10" xfId="0" applyNumberFormat="1" applyFont="1" applyFill="1" applyBorder="1" applyAlignment="1">
      <alignment vertical="top" wrapText="1"/>
    </xf>
    <xf numFmtId="0" fontId="18" fillId="0" borderId="11" xfId="0" applyNumberFormat="1" applyFont="1" applyFill="1" applyBorder="1" applyAlignment="1">
      <alignment vertical="top" wrapText="1"/>
    </xf>
    <xf numFmtId="166" fontId="18" fillId="0" borderId="0" xfId="0" applyNumberFormat="1" applyFont="1"/>
    <xf numFmtId="0" fontId="18" fillId="0" borderId="0" xfId="0" quotePrefix="1" applyNumberFormat="1" applyFont="1" applyFill="1" applyBorder="1" applyAlignment="1">
      <alignment vertical="top" wrapText="1"/>
    </xf>
    <xf numFmtId="165" fontId="18" fillId="0" borderId="12" xfId="0" applyNumberFormat="1" applyFont="1" applyFill="1" applyBorder="1"/>
    <xf numFmtId="49" fontId="18" fillId="0" borderId="11" xfId="0" applyNumberFormat="1" applyFont="1" applyFill="1" applyBorder="1" applyAlignment="1">
      <alignment vertical="top" wrapText="1"/>
    </xf>
    <xf numFmtId="164" fontId="18" fillId="0" borderId="0" xfId="0" applyNumberFormat="1" applyFont="1" applyFill="1"/>
    <xf numFmtId="0" fontId="19" fillId="0" borderId="0" xfId="0" applyNumberFormat="1" applyFont="1" applyAlignment="1">
      <alignment horizontal="left"/>
    </xf>
    <xf numFmtId="168" fontId="0" fillId="0" borderId="0" xfId="0" applyFill="1"/>
    <xf numFmtId="0" fontId="20" fillId="0" borderId="0" xfId="30" applyFont="1" applyFill="1"/>
    <xf numFmtId="43" fontId="18" fillId="0" borderId="0" xfId="31" applyFont="1" applyFill="1"/>
    <xf numFmtId="49" fontId="26" fillId="0" borderId="0" xfId="1" applyFont="1" applyAlignment="1"/>
    <xf numFmtId="0" fontId="18" fillId="0" borderId="0" xfId="30" applyFill="1"/>
    <xf numFmtId="0" fontId="19" fillId="0" borderId="0" xfId="30" applyFont="1" applyFill="1"/>
    <xf numFmtId="43" fontId="20" fillId="0" borderId="0" xfId="30" applyNumberFormat="1" applyFont="1" applyFill="1"/>
    <xf numFmtId="0" fontId="18" fillId="0" borderId="0" xfId="30" applyFont="1" applyFill="1"/>
    <xf numFmtId="0" fontId="23" fillId="0" borderId="6" xfId="23">
      <alignment horizontal="left" wrapText="1"/>
    </xf>
    <xf numFmtId="0" fontId="23" fillId="0" borderId="0" xfId="17" applyNumberFormat="1" applyFill="1"/>
    <xf numFmtId="43" fontId="23" fillId="0" borderId="0" xfId="17" applyNumberFormat="1" applyFill="1"/>
    <xf numFmtId="0" fontId="17" fillId="0" borderId="9" xfId="27" applyFill="1"/>
    <xf numFmtId="43" fontId="18" fillId="0" borderId="0" xfId="31" applyFont="1" applyFill="1" applyBorder="1"/>
    <xf numFmtId="170" fontId="18" fillId="0" borderId="0" xfId="30" applyNumberFormat="1" applyFill="1"/>
    <xf numFmtId="170" fontId="19" fillId="0" borderId="0" xfId="30" applyNumberFormat="1" applyFont="1" applyFill="1"/>
    <xf numFmtId="170" fontId="18" fillId="0" borderId="0" xfId="31" applyNumberFormat="1" applyFont="1" applyFill="1"/>
    <xf numFmtId="170" fontId="23" fillId="0" borderId="0" xfId="17" applyNumberFormat="1" applyFill="1"/>
    <xf numFmtId="170" fontId="19" fillId="0" borderId="0" xfId="31" applyNumberFormat="1" applyFont="1" applyFill="1"/>
    <xf numFmtId="170" fontId="19" fillId="0" borderId="0" xfId="31" applyNumberFormat="1" applyFont="1" applyFill="1" applyBorder="1"/>
    <xf numFmtId="170" fontId="17" fillId="0" borderId="9" xfId="27" applyNumberFormat="1"/>
    <xf numFmtId="170" fontId="0" fillId="0" borderId="0" xfId="0" applyNumberFormat="1"/>
    <xf numFmtId="170" fontId="18" fillId="0" borderId="0" xfId="30" applyNumberFormat="1" applyFont="1" applyFill="1"/>
    <xf numFmtId="0" fontId="19" fillId="0" borderId="13" xfId="0" applyNumberFormat="1" applyFont="1" applyFill="1" applyBorder="1" applyAlignment="1">
      <alignment horizontal="center" vertical="center"/>
    </xf>
  </cellXfs>
  <cellStyles count="33">
    <cellStyle name="Bad" xfId="7" builtinId="27" customBuiltin="1"/>
    <cellStyle name="Calculation" xfId="11" builtinId="22" customBuiltin="1"/>
    <cellStyle name="Check Cell" xfId="13" builtinId="23" customBuiltin="1"/>
    <cellStyle name="Comma_FY05  SwissPLBalanceTELAGFY05300905FinalVersI230106 4" xfId="31" xr:uid="{31775999-DBC7-4D67-981B-37FD81409DDD}"/>
    <cellStyle name="Dezimal_TELAG Trial Balance 2" xfId="32" xr:uid="{BA2FFA1B-6F49-470C-B30D-1B41FD21864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FY05  SwissPLBalanceTELAGFY05300905FinalVersI230106 5" xfId="30" xr:uid="{6F8495AC-7BAF-4417-B51D-1EB1CF7F8D3E}"/>
    <cellStyle name="Note" xfId="14" builtinId="10" customBuiltin="1"/>
    <cellStyle name="Output" xfId="10" builtinId="21" customBuiltin="1"/>
    <cellStyle name="Percent" xfId="28" builtinId="5" customBuiltin="1"/>
    <cellStyle name="Smart Bold" xfId="17" xr:uid="{00000000-0005-0000-0000-000010000000}"/>
    <cellStyle name="Smart Forecast" xfId="18" xr:uid="{00000000-0005-0000-0000-000011000000}"/>
    <cellStyle name="Smart General" xfId="19" xr:uid="{00000000-0005-0000-0000-000012000000}"/>
    <cellStyle name="Smart Highlight" xfId="20" xr:uid="{00000000-0005-0000-0000-000013000000}"/>
    <cellStyle name="Smart Percent" xfId="21" xr:uid="{00000000-0005-0000-0000-000014000000}"/>
    <cellStyle name="Smart Source" xfId="22" xr:uid="{00000000-0005-0000-0000-000015000000}"/>
    <cellStyle name="Smart Subtitle 1" xfId="23" xr:uid="{00000000-0005-0000-0000-000016000000}"/>
    <cellStyle name="Smart Subtitle 2" xfId="24" xr:uid="{00000000-0005-0000-0000-000017000000}"/>
    <cellStyle name="Smart Subtitle 3" xfId="29" xr:uid="{00000000-0005-0000-0000-000018000000}"/>
    <cellStyle name="Smart Subtotal" xfId="25" xr:uid="{00000000-0005-0000-0000-000019000000}"/>
    <cellStyle name="Smart Title" xfId="26" xr:uid="{00000000-0005-0000-0000-00001A000000}"/>
    <cellStyle name="Smart Total" xfId="27" xr:uid="{00000000-0005-0000-0000-00001B000000}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mart Excel Theme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  <a:custClrLst>
    <a:custClr name="Dark Orange 2">
      <a:srgbClr val="571F01"/>
    </a:custClr>
    <a:custClr name="Dark Orange 1">
      <a:srgbClr val="933401"/>
    </a:custClr>
    <a:custClr name="Primary Orange">
      <a:srgbClr val="D04A02"/>
    </a:custClr>
    <a:custClr name="Light Orange 1">
      <a:srgbClr val="FD6412"/>
    </a:custClr>
    <a:custClr name="Light Orange 2">
      <a:srgbClr val="FEB791"/>
    </a:custClr>
    <a:custClr name="Dark Tangerine 2">
      <a:srgbClr val="714300"/>
    </a:custClr>
    <a:custClr name="Dark Tangerine 1">
      <a:srgbClr val="AE6800"/>
    </a:custClr>
    <a:custClr name="Primary Tangerine">
      <a:srgbClr val="EB8C00"/>
    </a:custClr>
    <a:custClr name="Light Tangerine 1">
      <a:srgbClr val="FFA929"/>
    </a:custClr>
    <a:custClr name="Light Tangerine 2">
      <a:srgbClr val="FFDCA9"/>
    </a:custClr>
    <a:custClr name="Dark Yellow 2">
      <a:srgbClr val="855F00"/>
    </a:custClr>
    <a:custClr name="Dark Yellow 1">
      <a:srgbClr val="C28A00"/>
    </a:custClr>
    <a:custClr name="Primary Yellow">
      <a:srgbClr val="FFB600"/>
    </a:custClr>
    <a:custClr name="Light Yellow 1">
      <a:srgbClr val="FFC83D"/>
    </a:custClr>
    <a:custClr name="Light Yellow 2">
      <a:srgbClr val="FFECBD"/>
    </a:custClr>
    <a:custClr name="Dark Rose 2">
      <a:srgbClr val="6E2A35"/>
    </a:custClr>
    <a:custClr name="Dark Rose 1">
      <a:srgbClr val="A43E50"/>
    </a:custClr>
    <a:custClr name="Primary Rose">
      <a:srgbClr val="DB536A"/>
    </a:custClr>
    <a:custClr name="Light Rose 1">
      <a:srgbClr val="E27588"/>
    </a:custClr>
    <a:custClr name="Light Rose 2">
      <a:srgbClr val="F1BAC3"/>
    </a:custClr>
    <a:custClr name="Dark Red 2">
      <a:srgbClr val="741910"/>
    </a:custClr>
    <a:custClr name="Dark Red 1">
      <a:srgbClr val="AA2417"/>
    </a:custClr>
    <a:custClr name="Primary Red">
      <a:srgbClr val="E0301E"/>
    </a:custClr>
    <a:custClr name="Light Red 1">
      <a:srgbClr val="E86153"/>
    </a:custClr>
    <a:custClr name="Light Red 2">
      <a:srgbClr val="F7C8C4"/>
    </a:custClr>
    <a:custClr name="Black">
      <a:srgbClr val="000000"/>
    </a:custClr>
    <a:custClr name="Dark Grey">
      <a:srgbClr val="2D2D2D"/>
    </a:custClr>
    <a:custClr name="Medium Grey">
      <a:srgbClr val="464646"/>
    </a:custClr>
    <a:custClr name="Grey">
      <a:srgbClr val="7D7D7D"/>
    </a:custClr>
    <a:custClr name="Light Grey">
      <a:srgbClr val="DEDEDE"/>
    </a:custClr>
    <a:custClr name="Dark Purple 2">
      <a:srgbClr val="4B06B2"/>
    </a:custClr>
    <a:custClr name="Dark Purple 1">
      <a:srgbClr val="6A1CE2"/>
    </a:custClr>
    <a:custClr name="Secondary Purple">
      <a:srgbClr val="9013FE"/>
    </a:custClr>
    <a:custClr name="Light Purple 1">
      <a:srgbClr val="B15AFE"/>
    </a:custClr>
    <a:custClr name="Light Purple 2">
      <a:srgbClr val="DEB8FF"/>
    </a:custClr>
    <a:custClr name="Dark Blue 2">
      <a:srgbClr val="003DAB"/>
    </a:custClr>
    <a:custClr name="Dark Blue 1">
      <a:srgbClr val="0060D7"/>
    </a:custClr>
    <a:custClr name="Secondary Blue">
      <a:srgbClr val="0089EB"/>
    </a:custClr>
    <a:custClr name="Light Blue 1">
      <a:srgbClr val="4DACF1"/>
    </a:custClr>
    <a:custClr name="Light Blue 2">
      <a:srgbClr val="B3DCF9"/>
    </a:custClr>
    <a:custClr name="Dark Green 2">
      <a:srgbClr val="175C2C"/>
    </a:custClr>
    <a:custClr name="Dark Green 1">
      <a:srgbClr val="2C8646"/>
    </a:custClr>
    <a:custClr name="Secondary Green">
      <a:srgbClr val="4EB523"/>
    </a:custClr>
    <a:custClr name="Light Green 1">
      <a:srgbClr val="86DB4F"/>
    </a:custClr>
    <a:custClr name="Light Green 2">
      <a:srgbClr val="C4FC9F"/>
    </a:custClr>
    <a:custClr name="Status Red">
      <a:srgbClr val="E0301E"/>
    </a:custClr>
    <a:custClr name="Status Yellow">
      <a:srgbClr val="FFB600"/>
    </a:custClr>
    <a:custClr name="Status Green">
      <a:srgbClr val="175C2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C1:N73"/>
  <sheetViews>
    <sheetView showGridLines="0" zoomScaleNormal="100" workbookViewId="0"/>
  </sheetViews>
  <sheetFormatPr defaultRowHeight="11.4" x14ac:dyDescent="0.2"/>
  <cols>
    <col min="1" max="2" width="2.75" customWidth="1"/>
    <col min="3" max="3" width="29.375" customWidth="1"/>
    <col min="4" max="4" width="37.25" customWidth="1"/>
    <col min="5" max="5" width="19.75" customWidth="1"/>
    <col min="6" max="6" width="7.625" customWidth="1"/>
    <col min="7" max="7" width="23.375" customWidth="1"/>
    <col min="8" max="14" width="8.75" customWidth="1"/>
  </cols>
  <sheetData>
    <row r="1" spans="3:14" ht="15" customHeight="1" x14ac:dyDescent="0.4">
      <c r="C1" s="45" t="s">
        <v>39</v>
      </c>
      <c r="D1" s="45"/>
      <c r="E1" s="45"/>
      <c r="F1" s="45"/>
      <c r="G1" s="14"/>
      <c r="H1" s="2"/>
      <c r="I1" s="2"/>
      <c r="J1" s="2"/>
      <c r="K1" s="2"/>
      <c r="L1" s="2"/>
      <c r="M1" s="2"/>
      <c r="N1" s="2" t="b">
        <v>1</v>
      </c>
    </row>
    <row r="2" spans="3:14" ht="15" customHeight="1" x14ac:dyDescent="0.4">
      <c r="C2" s="22"/>
      <c r="D2" s="2"/>
      <c r="E2" s="2"/>
      <c r="F2" s="21"/>
      <c r="G2" s="14"/>
      <c r="H2" s="2"/>
      <c r="I2" s="2"/>
      <c r="J2" s="2"/>
      <c r="K2" s="2"/>
      <c r="L2" s="2"/>
      <c r="M2" s="2"/>
      <c r="N2" s="1"/>
    </row>
    <row r="3" spans="3:14" ht="15" customHeight="1" x14ac:dyDescent="0.4">
      <c r="C3" s="12" t="s">
        <v>38</v>
      </c>
      <c r="D3" s="20" t="s">
        <v>40</v>
      </c>
      <c r="E3" s="19"/>
      <c r="F3" s="18"/>
      <c r="G3" s="14"/>
      <c r="H3" s="2"/>
      <c r="I3" s="2"/>
      <c r="J3" s="3"/>
      <c r="K3" s="2"/>
      <c r="L3" s="2"/>
      <c r="M3" s="2" t="s">
        <v>41</v>
      </c>
      <c r="N3" s="17" t="s">
        <v>37</v>
      </c>
    </row>
    <row r="4" spans="3:14" ht="15" customHeight="1" x14ac:dyDescent="0.4">
      <c r="C4" s="2"/>
      <c r="D4" s="2"/>
      <c r="E4" s="2"/>
      <c r="F4" s="2"/>
      <c r="G4" s="14"/>
      <c r="H4" s="2"/>
      <c r="I4" s="2"/>
      <c r="J4" s="2"/>
      <c r="K4" s="2"/>
      <c r="L4" s="2"/>
      <c r="M4" s="2"/>
      <c r="N4" s="1"/>
    </row>
    <row r="5" spans="3:14" ht="15" customHeight="1" x14ac:dyDescent="0.4">
      <c r="C5" s="12" t="s">
        <v>36</v>
      </c>
      <c r="D5" s="16" t="s">
        <v>41</v>
      </c>
      <c r="E5" s="2"/>
      <c r="F5" s="15" t="s">
        <v>35</v>
      </c>
      <c r="G5" s="14"/>
      <c r="H5" s="2"/>
      <c r="I5" s="2"/>
      <c r="J5" s="2"/>
      <c r="K5" s="2"/>
      <c r="L5" s="2"/>
      <c r="M5" s="2"/>
      <c r="N5" s="2"/>
    </row>
    <row r="6" spans="3:14" ht="15" customHeight="1" x14ac:dyDescent="0.4">
      <c r="C6" s="2"/>
      <c r="D6" s="2"/>
      <c r="E6" s="2"/>
      <c r="F6" s="2"/>
      <c r="G6" s="13"/>
      <c r="H6" s="2"/>
      <c r="I6" s="2"/>
      <c r="J6" s="2"/>
      <c r="K6" s="2"/>
      <c r="L6" s="2"/>
      <c r="M6" s="2"/>
      <c r="N6" s="2"/>
    </row>
    <row r="7" spans="3:14" ht="15" customHeight="1" x14ac:dyDescent="0.25">
      <c r="C7" s="12"/>
      <c r="D7" s="3"/>
      <c r="E7" s="2"/>
      <c r="F7" s="2"/>
      <c r="G7" s="2"/>
      <c r="H7" s="2"/>
      <c r="J7" s="2"/>
      <c r="K7" s="2"/>
      <c r="L7" s="2"/>
      <c r="M7" s="2"/>
      <c r="N7" s="2"/>
    </row>
    <row r="8" spans="3:14" ht="15" customHeight="1" x14ac:dyDescent="0.25">
      <c r="C8" s="2"/>
      <c r="D8" s="2"/>
      <c r="E8" s="2"/>
      <c r="F8" s="2"/>
      <c r="G8" s="2"/>
      <c r="H8" s="2"/>
      <c r="J8" s="2"/>
      <c r="K8" s="2"/>
      <c r="L8" s="2"/>
      <c r="M8" s="2"/>
      <c r="N8" s="2"/>
    </row>
    <row r="9" spans="3:14" ht="15" customHeight="1" x14ac:dyDescent="0.25">
      <c r="C9" s="9" t="s">
        <v>34</v>
      </c>
      <c r="D9" s="11"/>
      <c r="E9" s="2"/>
      <c r="F9" s="2"/>
      <c r="G9" s="2"/>
      <c r="H9" s="2"/>
      <c r="J9" s="2"/>
      <c r="K9" s="2"/>
      <c r="L9" s="2"/>
      <c r="M9" s="2"/>
      <c r="N9" s="2"/>
    </row>
    <row r="10" spans="3:14" ht="15" customHeight="1" x14ac:dyDescent="0.25">
      <c r="C10" s="6" t="s">
        <v>33</v>
      </c>
      <c r="D10" s="5" t="s">
        <v>6</v>
      </c>
      <c r="E10" s="5" t="s">
        <v>6</v>
      </c>
      <c r="F10" s="2"/>
      <c r="J10" s="2"/>
      <c r="K10" s="2"/>
      <c r="L10" s="2"/>
      <c r="M10" s="2"/>
      <c r="N10" s="2"/>
    </row>
    <row r="11" spans="3:14" ht="15" customHeight="1" x14ac:dyDescent="0.25">
      <c r="C11" s="10" t="s">
        <v>32</v>
      </c>
      <c r="D11" s="5" t="s">
        <v>6</v>
      </c>
      <c r="E11" s="5" t="s">
        <v>6</v>
      </c>
      <c r="F11" s="2"/>
      <c r="J11" s="2"/>
      <c r="K11" s="2"/>
      <c r="L11" s="2"/>
      <c r="M11" s="2"/>
      <c r="N11" s="2"/>
    </row>
    <row r="12" spans="3:14" ht="15" customHeight="1" x14ac:dyDescent="0.25">
      <c r="C12" s="6" t="s">
        <v>31</v>
      </c>
      <c r="D12" s="5" t="s">
        <v>6</v>
      </c>
      <c r="E12" s="5" t="s">
        <v>6</v>
      </c>
      <c r="F12" s="2"/>
      <c r="J12" s="2"/>
      <c r="K12" s="2"/>
      <c r="L12" s="2"/>
      <c r="M12" s="2"/>
      <c r="N12" s="2"/>
    </row>
    <row r="13" spans="3:14" ht="15" customHeight="1" x14ac:dyDescent="0.25">
      <c r="C13" s="6" t="s">
        <v>30</v>
      </c>
      <c r="D13" s="5" t="s">
        <v>6</v>
      </c>
      <c r="E13" s="5" t="s">
        <v>6</v>
      </c>
      <c r="F13" s="2"/>
      <c r="J13" s="2"/>
      <c r="K13" s="2"/>
      <c r="L13" s="2"/>
      <c r="M13" s="2" t="s">
        <v>29</v>
      </c>
      <c r="N13" s="2" t="s">
        <v>28</v>
      </c>
    </row>
    <row r="14" spans="3:14" ht="15" customHeight="1" x14ac:dyDescent="0.25">
      <c r="C14" s="6" t="s">
        <v>27</v>
      </c>
      <c r="D14" s="5" t="s">
        <v>6</v>
      </c>
      <c r="E14" s="5" t="s">
        <v>6</v>
      </c>
      <c r="F14" s="2"/>
      <c r="J14" s="2"/>
      <c r="K14" s="2"/>
      <c r="L14" s="2"/>
      <c r="M14" s="2"/>
      <c r="N14" s="2"/>
    </row>
    <row r="15" spans="3:14" ht="15" customHeight="1" x14ac:dyDescent="0.25">
      <c r="C15" s="6" t="s">
        <v>26</v>
      </c>
      <c r="D15" s="5" t="s">
        <v>6</v>
      </c>
      <c r="E15" s="5" t="s">
        <v>6</v>
      </c>
      <c r="F15" s="2"/>
      <c r="J15" s="2"/>
      <c r="K15" s="2"/>
      <c r="L15" s="2"/>
      <c r="M15" s="2"/>
      <c r="N15" s="2"/>
    </row>
    <row r="16" spans="3:14" ht="15" customHeight="1" x14ac:dyDescent="0.25">
      <c r="C16" s="10" t="s">
        <v>25</v>
      </c>
      <c r="D16" s="5" t="s">
        <v>6</v>
      </c>
      <c r="E16" s="5" t="s">
        <v>6</v>
      </c>
      <c r="F16" s="2"/>
      <c r="J16" s="2"/>
      <c r="K16" s="2"/>
      <c r="L16" s="2"/>
      <c r="M16" s="2"/>
      <c r="N16" s="2"/>
    </row>
    <row r="17" spans="3:14" ht="15" customHeight="1" x14ac:dyDescent="0.25">
      <c r="C17" s="6" t="s">
        <v>24</v>
      </c>
      <c r="D17" s="5" t="s">
        <v>6</v>
      </c>
      <c r="E17" s="5" t="s">
        <v>6</v>
      </c>
      <c r="F17" s="2"/>
      <c r="J17" s="2"/>
      <c r="K17" s="2"/>
      <c r="L17" s="2"/>
      <c r="M17" s="2"/>
      <c r="N17" s="2"/>
    </row>
    <row r="18" spans="3:14" ht="15" customHeight="1" x14ac:dyDescent="0.25">
      <c r="C18" s="6" t="s">
        <v>23</v>
      </c>
      <c r="D18" s="5" t="s">
        <v>6</v>
      </c>
      <c r="E18" s="5" t="s">
        <v>6</v>
      </c>
      <c r="F18" s="1"/>
      <c r="J18" s="2"/>
      <c r="K18" s="2"/>
      <c r="L18" s="2"/>
      <c r="M18" s="2"/>
      <c r="N18" s="2"/>
    </row>
    <row r="19" spans="3:14" ht="15" customHeight="1" x14ac:dyDescent="0.25">
      <c r="C19" s="6" t="s">
        <v>22</v>
      </c>
      <c r="D19" s="5" t="s">
        <v>6</v>
      </c>
      <c r="E19" s="5" t="s">
        <v>6</v>
      </c>
      <c r="F19" s="2"/>
      <c r="J19" s="2"/>
      <c r="K19" s="2"/>
      <c r="L19" s="2"/>
      <c r="M19" s="2"/>
      <c r="N19" s="2"/>
    </row>
    <row r="20" spans="3:14" ht="15" customHeight="1" x14ac:dyDescent="0.25">
      <c r="C20" s="2"/>
      <c r="D20" s="7"/>
      <c r="E20" s="7"/>
      <c r="F20" s="2"/>
      <c r="J20" s="2"/>
      <c r="K20" s="2"/>
      <c r="L20" s="2"/>
      <c r="M20" s="2"/>
      <c r="N20" s="2"/>
    </row>
    <row r="21" spans="3:14" ht="15" customHeight="1" x14ac:dyDescent="0.25">
      <c r="C21" s="9" t="s">
        <v>21</v>
      </c>
      <c r="D21" s="8"/>
      <c r="E21" s="7"/>
      <c r="F21" s="2"/>
      <c r="J21" s="2"/>
      <c r="K21" s="2"/>
      <c r="L21" s="2"/>
      <c r="M21" s="2"/>
      <c r="N21" s="2"/>
    </row>
    <row r="22" spans="3:14" ht="15" customHeight="1" x14ac:dyDescent="0.25">
      <c r="C22" s="6" t="s">
        <v>20</v>
      </c>
      <c r="D22" s="5" t="s">
        <v>6</v>
      </c>
      <c r="E22" s="5" t="s">
        <v>6</v>
      </c>
      <c r="F22" s="1"/>
      <c r="J22" s="2"/>
      <c r="K22" s="2"/>
      <c r="L22" s="2"/>
      <c r="M22" s="2"/>
      <c r="N22" s="2"/>
    </row>
    <row r="23" spans="3:14" ht="15" customHeight="1" x14ac:dyDescent="0.25">
      <c r="C23" s="6" t="s">
        <v>19</v>
      </c>
      <c r="D23" s="5" t="s">
        <v>6</v>
      </c>
      <c r="E23" s="5" t="s">
        <v>6</v>
      </c>
      <c r="F23" s="1"/>
      <c r="J23" s="2"/>
      <c r="K23" s="2"/>
      <c r="L23" s="2"/>
      <c r="M23" s="2" t="s">
        <v>18</v>
      </c>
      <c r="N23" s="2" t="s">
        <v>17</v>
      </c>
    </row>
    <row r="24" spans="3:14" ht="15" customHeight="1" x14ac:dyDescent="0.25">
      <c r="C24" s="6" t="s">
        <v>16</v>
      </c>
      <c r="D24" s="5" t="s">
        <v>6</v>
      </c>
      <c r="E24" s="5" t="s">
        <v>6</v>
      </c>
      <c r="F24" s="1"/>
      <c r="J24" s="2"/>
      <c r="K24" s="2"/>
      <c r="L24" s="2"/>
      <c r="M24" s="2"/>
      <c r="N24" s="2"/>
    </row>
    <row r="25" spans="3:14" ht="15" customHeight="1" x14ac:dyDescent="0.25">
      <c r="C25" s="6" t="s">
        <v>15</v>
      </c>
      <c r="D25" s="5" t="s">
        <v>6</v>
      </c>
      <c r="E25" s="5" t="s">
        <v>6</v>
      </c>
      <c r="F25" s="1"/>
      <c r="J25" s="2"/>
      <c r="K25" s="2"/>
      <c r="L25" s="2"/>
      <c r="M25" s="2"/>
      <c r="N25" s="2"/>
    </row>
    <row r="26" spans="3:14" ht="15" customHeight="1" x14ac:dyDescent="0.25">
      <c r="C26" s="6" t="s">
        <v>14</v>
      </c>
      <c r="D26" s="5" t="s">
        <v>6</v>
      </c>
      <c r="E26" s="5" t="s">
        <v>6</v>
      </c>
      <c r="F26" s="1"/>
      <c r="J26" s="2"/>
      <c r="K26" s="2"/>
      <c r="L26" s="2"/>
      <c r="M26" s="2"/>
      <c r="N26" s="2"/>
    </row>
    <row r="27" spans="3:14" ht="15" customHeight="1" x14ac:dyDescent="0.25">
      <c r="C27" s="6" t="s">
        <v>13</v>
      </c>
      <c r="D27" s="5" t="s">
        <v>6</v>
      </c>
      <c r="E27" s="5" t="s">
        <v>6</v>
      </c>
      <c r="F27" s="1"/>
      <c r="J27" s="2"/>
      <c r="K27" s="2"/>
      <c r="L27" s="2"/>
      <c r="M27" s="2"/>
      <c r="N27" s="2"/>
    </row>
    <row r="28" spans="3:14" ht="15" customHeight="1" x14ac:dyDescent="0.25">
      <c r="C28" s="6" t="s">
        <v>12</v>
      </c>
      <c r="D28" s="5" t="s">
        <v>6</v>
      </c>
      <c r="E28" s="5" t="s">
        <v>6</v>
      </c>
      <c r="F28" s="1"/>
      <c r="J28" s="2"/>
      <c r="K28" s="2"/>
      <c r="L28" s="2"/>
      <c r="M28" s="2"/>
      <c r="N28" s="2"/>
    </row>
    <row r="29" spans="3:14" ht="15" customHeight="1" x14ac:dyDescent="0.25">
      <c r="C29" s="6" t="s">
        <v>11</v>
      </c>
      <c r="D29" s="5" t="s">
        <v>6</v>
      </c>
      <c r="E29" s="5" t="s">
        <v>6</v>
      </c>
      <c r="F29" s="1"/>
      <c r="J29" s="2"/>
      <c r="K29" s="2"/>
      <c r="L29" s="2"/>
      <c r="M29" s="2"/>
      <c r="N29" s="2"/>
    </row>
    <row r="30" spans="3:14" ht="15" customHeight="1" x14ac:dyDescent="0.25">
      <c r="C30" s="6" t="s">
        <v>10</v>
      </c>
      <c r="D30" s="5" t="s">
        <v>6</v>
      </c>
      <c r="E30" s="5" t="s">
        <v>6</v>
      </c>
      <c r="F30" s="1"/>
      <c r="J30" s="2"/>
      <c r="K30" s="2"/>
      <c r="L30" s="2"/>
      <c r="M30" s="2"/>
      <c r="N30" s="2"/>
    </row>
    <row r="31" spans="3:14" ht="15" customHeight="1" x14ac:dyDescent="0.25">
      <c r="C31" s="6" t="s">
        <v>9</v>
      </c>
      <c r="D31" s="5" t="s">
        <v>6</v>
      </c>
      <c r="E31" s="5" t="s">
        <v>6</v>
      </c>
      <c r="F31" s="1"/>
      <c r="J31" s="2"/>
      <c r="K31" s="2"/>
      <c r="L31" s="2"/>
      <c r="M31" s="2"/>
      <c r="N31" s="2"/>
    </row>
    <row r="32" spans="3:14" ht="15" customHeight="1" x14ac:dyDescent="0.25">
      <c r="C32" s="2"/>
      <c r="D32" s="2"/>
      <c r="E32" s="2"/>
      <c r="F32" s="3"/>
      <c r="J32" s="2"/>
      <c r="K32" s="2"/>
      <c r="L32" s="2"/>
      <c r="M32" s="2"/>
      <c r="N32" s="2"/>
    </row>
    <row r="33" spans="3:14" ht="15" customHeight="1" x14ac:dyDescent="0.25">
      <c r="C33" s="4" t="s">
        <v>6</v>
      </c>
      <c r="D33" s="2"/>
      <c r="E33" s="2"/>
      <c r="F33" s="3"/>
      <c r="J33" s="2"/>
      <c r="K33" s="2"/>
      <c r="L33" s="2"/>
      <c r="M33" s="2" t="s">
        <v>8</v>
      </c>
      <c r="N33" s="2" t="s">
        <v>7</v>
      </c>
    </row>
    <row r="34" spans="3:14" ht="15" customHeight="1" x14ac:dyDescent="0.25">
      <c r="C34" s="4" t="s">
        <v>6</v>
      </c>
      <c r="D34" s="2"/>
      <c r="E34" s="2"/>
      <c r="F34" s="3"/>
      <c r="J34" s="2"/>
      <c r="K34" s="2"/>
      <c r="L34" s="2"/>
      <c r="M34" s="2"/>
      <c r="N34" s="2"/>
    </row>
    <row r="35" spans="3:14" ht="15" customHeight="1" x14ac:dyDescent="0.25">
      <c r="C35" s="4" t="s">
        <v>6</v>
      </c>
      <c r="D35" s="2"/>
      <c r="E35" s="2"/>
      <c r="F35" s="3"/>
      <c r="J35" s="2"/>
      <c r="K35" s="2"/>
      <c r="L35" s="2"/>
      <c r="M35" s="2"/>
      <c r="N35" s="2"/>
    </row>
    <row r="36" spans="3:14" ht="15" customHeight="1" x14ac:dyDescent="0.25">
      <c r="C36" s="2"/>
      <c r="D36" s="2" t="s">
        <v>5</v>
      </c>
      <c r="E36" s="2" t="s">
        <v>4</v>
      </c>
      <c r="F36" s="3"/>
      <c r="J36" s="2"/>
      <c r="K36" s="2"/>
      <c r="L36" s="2"/>
      <c r="M36" s="2"/>
      <c r="N36" s="2"/>
    </row>
    <row r="43" spans="3:14" x14ac:dyDescent="0.2">
      <c r="M43" t="s">
        <v>3</v>
      </c>
    </row>
    <row r="50" spans="7:13" ht="13.2" x14ac:dyDescent="0.25">
      <c r="G50" s="1"/>
      <c r="H50" s="1"/>
    </row>
    <row r="51" spans="7:13" ht="13.2" x14ac:dyDescent="0.25">
      <c r="G51" s="1"/>
      <c r="H51" s="1"/>
    </row>
    <row r="53" spans="7:13" x14ac:dyDescent="0.2">
      <c r="M53" t="s">
        <v>2</v>
      </c>
    </row>
    <row r="63" spans="7:13" x14ac:dyDescent="0.2">
      <c r="M63" t="s">
        <v>1</v>
      </c>
    </row>
    <row r="73" spans="13:13" x14ac:dyDescent="0.2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 xr:uid="{00000000-0002-0000-0000-000000000000}">
      <formula1>"in thousands, in 000's, in millions, in MM"</formula1>
    </dataValidation>
  </dataValidations>
  <pageMargins left="0.7" right="0.7" top="0.75" bottom="0.75" header="0.3" footer="0.3"/>
  <pageSetup paperSize="9" scale="50" fitToHeight="0" orientation="portrait" r:id="rId1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D63"/>
  <sheetViews>
    <sheetView showGridLines="0" tabSelected="1" zoomScale="160" zoomScaleNormal="160" workbookViewId="0">
      <selection activeCell="B7" sqref="B7"/>
    </sheetView>
  </sheetViews>
  <sheetFormatPr defaultRowHeight="11.4" x14ac:dyDescent="0.2"/>
  <cols>
    <col min="1" max="1" width="2" customWidth="1"/>
    <col min="2" max="2" width="38.375" customWidth="1"/>
    <col min="3" max="3" width="17.625" customWidth="1"/>
    <col min="4" max="4" width="2.125" customWidth="1"/>
    <col min="6" max="6" width="23" bestFit="1" customWidth="1"/>
  </cols>
  <sheetData>
    <row r="1" spans="1:4" ht="13.8" x14ac:dyDescent="0.25">
      <c r="B1" s="26" t="s">
        <v>66</v>
      </c>
    </row>
    <row r="3" spans="1:4" ht="13.2" x14ac:dyDescent="0.25">
      <c r="A3" s="23"/>
      <c r="B3" s="24"/>
      <c r="C3" s="25"/>
      <c r="D3" s="23"/>
    </row>
    <row r="4" spans="1:4" ht="13.2" x14ac:dyDescent="0.25">
      <c r="A4" s="27"/>
      <c r="B4" s="27"/>
      <c r="C4" s="27"/>
      <c r="D4" s="27"/>
    </row>
    <row r="5" spans="1:4" ht="12.6" thickBot="1" x14ac:dyDescent="0.3">
      <c r="A5" s="23"/>
      <c r="B5" s="31" t="s">
        <v>42</v>
      </c>
      <c r="C5" s="31"/>
      <c r="D5" s="23"/>
    </row>
    <row r="6" spans="1:4" ht="13.2" x14ac:dyDescent="0.25">
      <c r="A6" s="23"/>
      <c r="B6" s="27"/>
      <c r="C6" s="25"/>
      <c r="D6" s="23"/>
    </row>
    <row r="7" spans="1:4" ht="12" x14ac:dyDescent="0.25">
      <c r="A7" s="23"/>
      <c r="B7" s="32" t="s">
        <v>63</v>
      </c>
      <c r="C7" s="33"/>
      <c r="D7" s="23"/>
    </row>
    <row r="8" spans="1:4" ht="13.2" x14ac:dyDescent="0.25">
      <c r="A8" s="23"/>
      <c r="B8" s="27" t="s">
        <v>65</v>
      </c>
      <c r="C8" s="36">
        <v>550000</v>
      </c>
      <c r="D8" s="23"/>
    </row>
    <row r="9" spans="1:4" ht="13.2" x14ac:dyDescent="0.25">
      <c r="A9" s="23"/>
      <c r="B9" s="27" t="s">
        <v>62</v>
      </c>
      <c r="C9" s="36">
        <v>12500000</v>
      </c>
      <c r="D9" s="23"/>
    </row>
    <row r="10" spans="1:4" ht="13.2" x14ac:dyDescent="0.25">
      <c r="A10" s="23"/>
      <c r="B10" s="27" t="s">
        <v>67</v>
      </c>
      <c r="C10" s="36">
        <v>54000000</v>
      </c>
      <c r="D10" s="23"/>
    </row>
    <row r="11" spans="1:4" ht="13.2" x14ac:dyDescent="0.25">
      <c r="A11" s="23"/>
      <c r="B11" s="27" t="s">
        <v>68</v>
      </c>
      <c r="C11" s="36">
        <f>C10*-1/3</f>
        <v>-18000000</v>
      </c>
      <c r="D11" s="23"/>
    </row>
    <row r="12" spans="1:4" ht="13.2" x14ac:dyDescent="0.25">
      <c r="A12" s="23"/>
      <c r="B12" s="27" t="s">
        <v>43</v>
      </c>
      <c r="C12" s="36">
        <v>6500000</v>
      </c>
      <c r="D12" s="23"/>
    </row>
    <row r="13" spans="1:4" ht="13.2" x14ac:dyDescent="0.25">
      <c r="A13" s="23"/>
      <c r="B13" s="28" t="s">
        <v>83</v>
      </c>
      <c r="C13" s="37">
        <f>SUBTOTAL(9,$C$8:$C$12)</f>
        <v>55550000</v>
      </c>
      <c r="D13" s="23"/>
    </row>
    <row r="14" spans="1:4" ht="13.2" x14ac:dyDescent="0.25">
      <c r="A14" s="23"/>
      <c r="B14" s="27"/>
      <c r="C14" s="38"/>
      <c r="D14" s="23"/>
    </row>
    <row r="15" spans="1:4" ht="12" x14ac:dyDescent="0.25">
      <c r="A15" s="23"/>
      <c r="B15" s="32" t="s">
        <v>64</v>
      </c>
      <c r="C15" s="39"/>
      <c r="D15" s="23"/>
    </row>
    <row r="16" spans="1:4" ht="13.2" x14ac:dyDescent="0.25">
      <c r="A16" s="23"/>
      <c r="B16" s="27" t="s">
        <v>44</v>
      </c>
      <c r="C16" s="36">
        <v>50000000</v>
      </c>
      <c r="D16" s="23"/>
    </row>
    <row r="17" spans="1:4" ht="13.2" x14ac:dyDescent="0.25">
      <c r="A17" s="23"/>
      <c r="B17" s="27" t="s">
        <v>45</v>
      </c>
      <c r="C17" s="36">
        <v>150000000</v>
      </c>
      <c r="D17" s="23"/>
    </row>
    <row r="18" spans="1:4" ht="13.2" x14ac:dyDescent="0.25">
      <c r="A18" s="23"/>
      <c r="B18" s="27" t="s">
        <v>46</v>
      </c>
      <c r="C18" s="36">
        <v>5000000</v>
      </c>
      <c r="D18" s="23"/>
    </row>
    <row r="19" spans="1:4" ht="13.2" x14ac:dyDescent="0.25">
      <c r="A19" s="23"/>
      <c r="B19" s="27" t="s">
        <v>69</v>
      </c>
      <c r="C19" s="36">
        <v>100000000</v>
      </c>
      <c r="D19" s="23"/>
    </row>
    <row r="20" spans="1:4" ht="13.2" x14ac:dyDescent="0.25">
      <c r="A20" s="23"/>
      <c r="B20" s="28"/>
      <c r="C20" s="40">
        <f>SUBTOTAL(9,$C$16:$C$19)</f>
        <v>305000000</v>
      </c>
      <c r="D20" s="23"/>
    </row>
    <row r="21" spans="1:4" ht="13.2" x14ac:dyDescent="0.25">
      <c r="A21" s="23"/>
      <c r="B21" s="28"/>
      <c r="C21" s="41"/>
      <c r="D21" s="23"/>
    </row>
    <row r="22" spans="1:4" ht="12.6" thickBot="1" x14ac:dyDescent="0.3">
      <c r="A22" s="23"/>
      <c r="B22" s="34" t="s">
        <v>75</v>
      </c>
      <c r="C22" s="42">
        <f>SUBTOTAL(9,C8:C20)</f>
        <v>360550000</v>
      </c>
      <c r="D22" s="23"/>
    </row>
    <row r="23" spans="1:4" ht="13.2" x14ac:dyDescent="0.25">
      <c r="A23" s="23"/>
      <c r="B23" s="27"/>
      <c r="C23" s="25"/>
      <c r="D23" s="23"/>
    </row>
    <row r="24" spans="1:4" ht="24.6" thickBot="1" x14ac:dyDescent="0.3">
      <c r="A24" s="23"/>
      <c r="B24" s="31" t="s">
        <v>47</v>
      </c>
      <c r="C24" s="31"/>
      <c r="D24" s="23"/>
    </row>
    <row r="25" spans="1:4" ht="13.2" x14ac:dyDescent="0.25">
      <c r="A25" s="23"/>
      <c r="B25" s="27"/>
      <c r="C25" s="25"/>
      <c r="D25" s="23"/>
    </row>
    <row r="26" spans="1:4" ht="13.2" x14ac:dyDescent="0.25">
      <c r="A26" s="23"/>
      <c r="B26" s="27" t="s">
        <v>48</v>
      </c>
      <c r="C26" s="25"/>
      <c r="D26" s="23"/>
    </row>
    <row r="27" spans="1:4" ht="13.2" x14ac:dyDescent="0.25">
      <c r="A27" s="23"/>
      <c r="B27" s="27" t="s">
        <v>61</v>
      </c>
      <c r="C27" s="36">
        <v>-12500000</v>
      </c>
      <c r="D27" s="23"/>
    </row>
    <row r="28" spans="1:4" ht="13.2" x14ac:dyDescent="0.25">
      <c r="A28" s="23"/>
      <c r="B28" s="27" t="s">
        <v>84</v>
      </c>
      <c r="C28" s="36">
        <f>-1850000+2200000+180000+800000+270000+200000</f>
        <v>1800000</v>
      </c>
      <c r="D28" s="23"/>
    </row>
    <row r="29" spans="1:4" ht="13.2" x14ac:dyDescent="0.25">
      <c r="A29" s="23"/>
      <c r="B29" s="27" t="s">
        <v>49</v>
      </c>
      <c r="C29" s="36">
        <v>-15200000</v>
      </c>
      <c r="D29" s="23"/>
    </row>
    <row r="30" spans="1:4" ht="13.2" x14ac:dyDescent="0.25">
      <c r="A30" s="23"/>
      <c r="B30" s="27" t="s">
        <v>73</v>
      </c>
      <c r="C30" s="36">
        <v>-200000000</v>
      </c>
      <c r="D30" s="23"/>
    </row>
    <row r="31" spans="1:4" ht="13.2" x14ac:dyDescent="0.25">
      <c r="A31" s="23"/>
      <c r="B31" s="28"/>
      <c r="C31" s="40">
        <f>SUBTOTAL(9,$C$27:$C$30)</f>
        <v>-225900000</v>
      </c>
      <c r="D31" s="23"/>
    </row>
    <row r="32" spans="1:4" ht="13.2" x14ac:dyDescent="0.25">
      <c r="A32" s="23"/>
      <c r="B32" s="27"/>
      <c r="C32" s="38"/>
      <c r="D32" s="23"/>
    </row>
    <row r="33" spans="1:4" ht="13.2" x14ac:dyDescent="0.25">
      <c r="A33" s="23"/>
      <c r="B33" s="27" t="s">
        <v>50</v>
      </c>
      <c r="C33" s="38"/>
      <c r="D33" s="23"/>
    </row>
    <row r="34" spans="1:4" ht="13.2" x14ac:dyDescent="0.25">
      <c r="A34" s="23"/>
      <c r="B34" s="27" t="s">
        <v>70</v>
      </c>
      <c r="C34" s="36">
        <v>-100000</v>
      </c>
      <c r="D34" s="23"/>
    </row>
    <row r="35" spans="1:4" ht="13.2" x14ac:dyDescent="0.25">
      <c r="A35" s="23"/>
      <c r="B35" s="27" t="s">
        <v>71</v>
      </c>
      <c r="C35" s="36">
        <v>-50000</v>
      </c>
      <c r="D35" s="23"/>
    </row>
    <row r="36" spans="1:4" ht="13.2" x14ac:dyDescent="0.25">
      <c r="A36" s="23"/>
      <c r="B36" s="27" t="s">
        <v>74</v>
      </c>
      <c r="C36" s="36">
        <v>-50000000</v>
      </c>
      <c r="D36" s="23"/>
    </row>
    <row r="37" spans="1:4" ht="13.2" x14ac:dyDescent="0.25">
      <c r="A37" s="23"/>
      <c r="B37" s="27" t="s">
        <v>72</v>
      </c>
      <c r="C37" s="36">
        <f>-57823000-6900000</f>
        <v>-64723000</v>
      </c>
      <c r="D37" s="23"/>
    </row>
    <row r="38" spans="1:4" ht="13.2" x14ac:dyDescent="0.25">
      <c r="A38" s="23"/>
      <c r="B38" s="27" t="s">
        <v>81</v>
      </c>
      <c r="C38" s="36">
        <f>C63</f>
        <v>-19777000</v>
      </c>
      <c r="D38" s="23"/>
    </row>
    <row r="39" spans="1:4" ht="13.2" x14ac:dyDescent="0.25">
      <c r="A39" s="23"/>
      <c r="B39" s="28"/>
      <c r="C39" s="40">
        <f>SUBTOTAL(9,$C$34:$C$38)</f>
        <v>-134650000</v>
      </c>
      <c r="D39" s="23"/>
    </row>
    <row r="40" spans="1:4" ht="13.2" x14ac:dyDescent="0.25">
      <c r="A40" s="23"/>
      <c r="B40" s="27"/>
      <c r="C40" s="43"/>
      <c r="D40" s="23"/>
    </row>
    <row r="41" spans="1:4" ht="12.6" thickBot="1" x14ac:dyDescent="0.3">
      <c r="A41" s="23"/>
      <c r="B41" s="34" t="s">
        <v>82</v>
      </c>
      <c r="C41" s="42">
        <f>SUBTOTAL(9,C27:C39)</f>
        <v>-360550000</v>
      </c>
      <c r="D41" s="23"/>
    </row>
    <row r="42" spans="1:4" ht="13.2" x14ac:dyDescent="0.25">
      <c r="A42" s="23"/>
      <c r="B42" s="27"/>
      <c r="C42" s="35"/>
      <c r="D42" s="23"/>
    </row>
    <row r="43" spans="1:4" ht="13.2" x14ac:dyDescent="0.25">
      <c r="A43" s="23"/>
      <c r="B43" s="27"/>
      <c r="C43" s="35"/>
      <c r="D43" s="23"/>
    </row>
    <row r="44" spans="1:4" ht="13.2" x14ac:dyDescent="0.25">
      <c r="A44" s="23"/>
      <c r="B44" s="29"/>
      <c r="C44" s="25"/>
      <c r="D44" s="23"/>
    </row>
    <row r="45" spans="1:4" ht="12.6" thickBot="1" x14ac:dyDescent="0.3">
      <c r="A45" s="23"/>
      <c r="B45" s="31" t="s">
        <v>78</v>
      </c>
      <c r="C45" s="31"/>
      <c r="D45" s="23"/>
    </row>
    <row r="46" spans="1:4" ht="13.2" x14ac:dyDescent="0.25">
      <c r="A46" s="23"/>
      <c r="B46" s="27"/>
      <c r="C46" s="25"/>
      <c r="D46" s="23"/>
    </row>
    <row r="47" spans="1:4" ht="13.2" x14ac:dyDescent="0.25">
      <c r="A47" s="23"/>
      <c r="B47" s="27"/>
      <c r="C47" s="25"/>
      <c r="D47" s="23"/>
    </row>
    <row r="48" spans="1:4" ht="13.2" x14ac:dyDescent="0.25">
      <c r="A48" s="23"/>
      <c r="B48" s="27" t="s">
        <v>76</v>
      </c>
      <c r="C48" s="36">
        <v>-120000000</v>
      </c>
      <c r="D48" s="23"/>
    </row>
    <row r="49" spans="1:4" ht="13.2" x14ac:dyDescent="0.25">
      <c r="A49" s="23"/>
      <c r="B49" s="27" t="s">
        <v>51</v>
      </c>
      <c r="C49" s="36">
        <v>65000000</v>
      </c>
      <c r="D49" s="23"/>
    </row>
    <row r="50" spans="1:4" ht="13.2" x14ac:dyDescent="0.25">
      <c r="A50" s="23"/>
      <c r="B50" s="27" t="s">
        <v>60</v>
      </c>
      <c r="C50" s="36">
        <f>5050000</f>
        <v>5050000</v>
      </c>
      <c r="D50" s="23"/>
    </row>
    <row r="51" spans="1:4" ht="13.2" x14ac:dyDescent="0.25">
      <c r="A51" s="23"/>
      <c r="B51" s="27" t="s">
        <v>52</v>
      </c>
      <c r="C51" s="36">
        <f>16800000</f>
        <v>16800000</v>
      </c>
      <c r="D51" s="23"/>
    </row>
    <row r="52" spans="1:4" ht="13.2" x14ac:dyDescent="0.25">
      <c r="A52" s="23"/>
      <c r="B52" s="27" t="s">
        <v>53</v>
      </c>
      <c r="C52" s="36">
        <f>700000</f>
        <v>700000</v>
      </c>
      <c r="D52" s="23"/>
    </row>
    <row r="53" spans="1:4" ht="13.2" x14ac:dyDescent="0.25">
      <c r="A53" s="23"/>
      <c r="B53" s="27" t="s">
        <v>54</v>
      </c>
      <c r="C53" s="36">
        <f>500000</f>
        <v>500000</v>
      </c>
      <c r="D53" s="23"/>
    </row>
    <row r="54" spans="1:4" ht="13.2" x14ac:dyDescent="0.25">
      <c r="A54" s="23"/>
      <c r="B54" s="27" t="s">
        <v>55</v>
      </c>
      <c r="C54" s="36">
        <f>1000000</f>
        <v>1000000</v>
      </c>
      <c r="D54" s="23"/>
    </row>
    <row r="55" spans="1:4" ht="13.2" x14ac:dyDescent="0.25">
      <c r="A55" s="23"/>
      <c r="B55" s="27" t="s">
        <v>56</v>
      </c>
      <c r="C55" s="36">
        <f>8700000</f>
        <v>8700000</v>
      </c>
      <c r="D55" s="23"/>
    </row>
    <row r="56" spans="1:4" ht="13.2" x14ac:dyDescent="0.25">
      <c r="A56" s="23"/>
      <c r="B56" s="27" t="s">
        <v>80</v>
      </c>
      <c r="C56" s="36">
        <v>18000</v>
      </c>
      <c r="D56" s="23"/>
    </row>
    <row r="57" spans="1:4" ht="13.2" x14ac:dyDescent="0.25">
      <c r="A57" s="23"/>
      <c r="B57" s="27" t="s">
        <v>57</v>
      </c>
      <c r="C57" s="36">
        <f>45000</f>
        <v>45000</v>
      </c>
      <c r="D57" s="23"/>
    </row>
    <row r="58" spans="1:4" ht="13.2" x14ac:dyDescent="0.25">
      <c r="A58" s="23"/>
      <c r="B58" s="27" t="s">
        <v>58</v>
      </c>
      <c r="C58" s="36">
        <f>60000</f>
        <v>60000</v>
      </c>
      <c r="D58" s="23"/>
    </row>
    <row r="59" spans="1:4" ht="13.2" x14ac:dyDescent="0.25">
      <c r="A59" s="23"/>
      <c r="B59" s="27" t="s">
        <v>59</v>
      </c>
      <c r="C59" s="36">
        <v>640000</v>
      </c>
      <c r="D59" s="23"/>
    </row>
    <row r="60" spans="1:4" ht="13.2" x14ac:dyDescent="0.25">
      <c r="A60" s="23"/>
      <c r="B60" s="27" t="s">
        <v>79</v>
      </c>
      <c r="C60" s="36">
        <v>1710000</v>
      </c>
      <c r="D60" s="23"/>
    </row>
    <row r="61" spans="1:4" ht="13.2" x14ac:dyDescent="0.25">
      <c r="A61" s="23"/>
      <c r="B61" s="27" t="s">
        <v>77</v>
      </c>
      <c r="C61" s="36">
        <v>0</v>
      </c>
      <c r="D61" s="23"/>
    </row>
    <row r="62" spans="1:4" ht="13.2" x14ac:dyDescent="0.25">
      <c r="A62" s="23"/>
      <c r="B62" s="30"/>
      <c r="C62" s="44"/>
      <c r="D62" s="23"/>
    </row>
    <row r="63" spans="1:4" ht="12.6" thickBot="1" x14ac:dyDescent="0.3">
      <c r="A63" s="23"/>
      <c r="B63" s="34" t="s">
        <v>81</v>
      </c>
      <c r="C63" s="42">
        <f>SUBTOTAL(9,$C$48:$C$61)</f>
        <v>-19777000</v>
      </c>
      <c r="D63" s="23"/>
    </row>
  </sheetData>
  <pageMargins left="0.6" right="0.6" top="1" bottom="1" header="0.5" footer="0.5"/>
  <pageSetup paperSize="9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A840F98EB614AAFD00F6704E16A4C" ma:contentTypeVersion="13" ma:contentTypeDescription="Create a new document." ma:contentTypeScope="" ma:versionID="9918285735798da73d60054448ee8c21">
  <xsd:schema xmlns:xsd="http://www.w3.org/2001/XMLSchema" xmlns:xs="http://www.w3.org/2001/XMLSchema" xmlns:p="http://schemas.microsoft.com/office/2006/metadata/properties" xmlns:ns3="ed176479-62c2-451e-ae86-abb7b8580bd7" xmlns:ns4="0a260193-2406-4f1f-bee1-54e89da0cda4" targetNamespace="http://schemas.microsoft.com/office/2006/metadata/properties" ma:root="true" ma:fieldsID="7134c5e73dc575b9f03989cc12719655" ns3:_="" ns4:_="">
    <xsd:import namespace="ed176479-62c2-451e-ae86-abb7b8580bd7"/>
    <xsd:import namespace="0a260193-2406-4f1f-bee1-54e89da0cd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76479-62c2-451e-ae86-abb7b8580b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60193-2406-4f1f-bee1-54e89da0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7BA77A-787F-4119-930E-2BF224DFB1A6}">
  <ds:schemaRefs>
    <ds:schemaRef ds:uri="http://schemas.microsoft.com/office/2006/documentManagement/types"/>
    <ds:schemaRef ds:uri="ed176479-62c2-451e-ae86-abb7b8580bd7"/>
    <ds:schemaRef ds:uri="http://schemas.microsoft.com/office/2006/metadata/properties"/>
    <ds:schemaRef ds:uri="http://purl.org/dc/elements/1.1/"/>
    <ds:schemaRef ds:uri="http://purl.org/dc/dcmitype/"/>
    <ds:schemaRef ds:uri="0a260193-2406-4f1f-bee1-54e89da0cda4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3A956D-7A6D-4A9F-B301-88558AC978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3A22F2-49A1-4DD4-A10C-1268B22F5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76479-62c2-451e-ae86-abb7b8580bd7"/>
    <ds:schemaRef ds:uri="0a260193-2406-4f1f-bee1-54e89da0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45</vt:i4>
      </vt:variant>
    </vt:vector>
  </HeadingPairs>
  <TitlesOfParts>
    <vt:vector size="46" baseType="lpstr">
      <vt:lpstr>Trial Balance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Lisa Udet (CH)</cp:lastModifiedBy>
  <dcterms:created xsi:type="dcterms:W3CDTF">2011-07-18T15:25:37Z</dcterms:created>
  <dcterms:modified xsi:type="dcterms:W3CDTF">2021-05-26T07:52:15Z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PwC</vt:lpwstr>
  </property>
  <property fmtid="{D5CDD505-2E9C-101B-9397-08002B2CF9AE}" pid="9" name="Smrt_WorkbookNumberDisplay">
    <vt:lpwstr>2</vt:lpwstr>
  </property>
  <property fmtid="{D5CDD505-2E9C-101B-9397-08002B2CF9AE}" pid="10" name="Smrt_WorkbookPercentageDisplay">
    <vt:lpwstr>2</vt:lpwstr>
  </property>
  <property fmtid="{D5CDD505-2E9C-101B-9397-08002B2CF9AE}" pid="11" name="ContentTypeId">
    <vt:lpwstr>0x01010002EA840F98EB614AAFD00F6704E16A4C</vt:lpwstr>
  </property>
</Properties>
</file>