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<sst xmlns="http://schemas.openxmlformats.org/spreadsheetml/2006/main" count="16" uniqueCount="15">
  <si>
    <t>(x1) (g/L)</t>
  </si>
  <si>
    <t>(x2) (g/L)</t>
  </si>
  <si>
    <t>(x3) (mg/L)</t>
  </si>
  <si>
    <t>y</t>
  </si>
  <si>
    <t>Predicted Yield</t>
  </si>
  <si>
    <t>MSE</t>
  </si>
  <si>
    <t>error%</t>
  </si>
  <si>
    <t>glucose conc</t>
  </si>
  <si>
    <t>biomass conc</t>
  </si>
  <si>
    <t>Dissolved oxygen</t>
  </si>
  <si>
    <t>gluconic acid yield,%</t>
  </si>
  <si>
    <t>RMSE</t>
  </si>
  <si>
    <t>R2</t>
  </si>
  <si>
    <t>average error%</t>
  </si>
  <si>
    <t>50 percentile of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</si>
</sst>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FFD966"/>
        <bgColor rgb="FFFFD96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0" fillId="3" fontId="2" numFmtId="0" xfId="0" applyAlignment="1" applyFill="1" applyFont="1">
      <alignment readingOrder="0"/>
    </xf>
    <xf borderId="4" fillId="2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0" fillId="3" fontId="2" numFmtId="0" xfId="0" applyFont="1"/>
    <xf borderId="4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Gluconic acid yield,% and Predicted Yield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Sheet1!$D$3:$D$4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Sheet1!$D$5:$D$50</c:f>
              <c:numCache/>
            </c:numRef>
          </c:val>
          <c:smooth val="0"/>
        </c:ser>
        <c:ser>
          <c:idx val="1"/>
          <c:order val="1"/>
          <c:tx>
            <c:strRef>
              <c:f>Sheet1!$E$3:$E$4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Sheet1!$E$5:$E$50</c:f>
              <c:numCache/>
            </c:numRef>
          </c:val>
          <c:smooth val="0"/>
        </c:ser>
        <c:axId val="624228397"/>
        <c:axId val="226553941"/>
      </c:lineChart>
      <c:catAx>
        <c:axId val="624228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553941"/>
      </c:catAx>
      <c:valAx>
        <c:axId val="226553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228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D966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Sheet1!$G$5:$G$50</c:f>
              <c:numCache/>
            </c:numRef>
          </c:val>
        </c:ser>
        <c:axId val="1277412168"/>
        <c:axId val="265011361"/>
      </c:barChart>
      <c:catAx>
        <c:axId val="12774121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011361"/>
      </c:catAx>
      <c:valAx>
        <c:axId val="2650113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4121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781050</xdr:colOff>
      <xdr:row>4</xdr:row>
      <xdr:rowOff>133350</xdr:rowOff>
    </xdr:from>
    <xdr:ext cx="2505075" cy="1543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781050</xdr:colOff>
      <xdr:row>12</xdr:row>
      <xdr:rowOff>9525</xdr:rowOff>
    </xdr:from>
    <xdr:ext cx="2505075" cy="1543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4" max="4" width="16.25"/>
    <col customWidth="1" min="5" max="5" width="16.38"/>
    <col customWidth="1" min="6" max="6" width="15.0"/>
  </cols>
  <sheetData>
    <row r="3">
      <c r="A3" s="1" t="s">
        <v>0</v>
      </c>
      <c r="B3" s="2" t="s">
        <v>1</v>
      </c>
      <c r="C3" s="2" t="s">
        <v>2</v>
      </c>
      <c r="D3" s="3" t="s">
        <v>3</v>
      </c>
      <c r="E3" s="4" t="s">
        <v>4</v>
      </c>
      <c r="F3" s="4" t="s">
        <v>5</v>
      </c>
      <c r="G3" s="4" t="s">
        <v>6</v>
      </c>
    </row>
    <row r="4">
      <c r="A4" s="5" t="s">
        <v>7</v>
      </c>
      <c r="B4" s="6" t="s">
        <v>8</v>
      </c>
      <c r="C4" s="6" t="s">
        <v>9</v>
      </c>
      <c r="D4" s="6" t="s">
        <v>10</v>
      </c>
      <c r="E4" s="7"/>
      <c r="F4" s="7"/>
      <c r="G4" s="7"/>
    </row>
    <row r="5">
      <c r="A5" s="8">
        <v>100.0</v>
      </c>
      <c r="B5" s="9">
        <v>1.0</v>
      </c>
      <c r="C5" s="9">
        <v>10.0</v>
      </c>
      <c r="D5" s="9">
        <v>5.9</v>
      </c>
      <c r="E5" s="10">
        <v>5.83040546738766</v>
      </c>
      <c r="F5" s="11">
        <f t="shared" ref="F5:F50" si="1">(D5-E5)^2</f>
        <v>0.00484339897</v>
      </c>
      <c r="G5" s="11">
        <f t="shared" ref="G5:G50" si="2">abs(D5-E5)*100/D5</f>
        <v>1.179568349</v>
      </c>
    </row>
    <row r="6">
      <c r="A6" s="8">
        <v>150.0</v>
      </c>
      <c r="B6" s="9">
        <v>2.0</v>
      </c>
      <c r="C6" s="9">
        <v>10.0</v>
      </c>
      <c r="D6" s="9">
        <v>29.42</v>
      </c>
      <c r="E6" s="10">
        <v>29.5501283366187</v>
      </c>
      <c r="F6" s="11">
        <f t="shared" si="1"/>
        <v>0.01693338399</v>
      </c>
      <c r="G6" s="11">
        <f t="shared" si="2"/>
        <v>0.442312497</v>
      </c>
    </row>
    <row r="7">
      <c r="A7" s="8">
        <v>120.0</v>
      </c>
      <c r="B7" s="9">
        <v>2.0</v>
      </c>
      <c r="C7" s="9">
        <v>15.0</v>
      </c>
      <c r="D7" s="9">
        <v>20.76</v>
      </c>
      <c r="E7" s="10">
        <v>20.7660938592504</v>
      </c>
      <c r="F7" s="11">
        <f t="shared" si="1"/>
        <v>0.00003713512056</v>
      </c>
      <c r="G7" s="11">
        <f t="shared" si="2"/>
        <v>0.02935384995</v>
      </c>
    </row>
    <row r="8">
      <c r="A8" s="8">
        <v>150.0</v>
      </c>
      <c r="B8" s="9">
        <v>2.5</v>
      </c>
      <c r="C8" s="9">
        <v>15.0</v>
      </c>
      <c r="D8" s="9">
        <v>35.51</v>
      </c>
      <c r="E8" s="10">
        <v>36.3737579795758</v>
      </c>
      <c r="F8" s="11">
        <f t="shared" si="1"/>
        <v>0.7460778473</v>
      </c>
      <c r="G8" s="11">
        <f t="shared" si="2"/>
        <v>2.432435876</v>
      </c>
    </row>
    <row r="9">
      <c r="A9" s="8">
        <v>150.0</v>
      </c>
      <c r="B9" s="9">
        <v>3.0</v>
      </c>
      <c r="C9" s="9">
        <v>15.0</v>
      </c>
      <c r="D9" s="9">
        <v>35.16</v>
      </c>
      <c r="E9" s="10">
        <v>35.1282952755518</v>
      </c>
      <c r="F9" s="11">
        <f t="shared" si="1"/>
        <v>0.001005189552</v>
      </c>
      <c r="G9" s="11">
        <f t="shared" si="2"/>
        <v>0.0901727089</v>
      </c>
    </row>
    <row r="10">
      <c r="A10" s="8">
        <v>120.0</v>
      </c>
      <c r="B10" s="9">
        <v>2.0</v>
      </c>
      <c r="C10" s="9">
        <v>25.0</v>
      </c>
      <c r="D10" s="9">
        <v>27.77</v>
      </c>
      <c r="E10" s="10">
        <v>33.7672246369008</v>
      </c>
      <c r="F10" s="11">
        <f t="shared" si="1"/>
        <v>35.96670335</v>
      </c>
      <c r="G10" s="11">
        <f t="shared" si="2"/>
        <v>21.59605559</v>
      </c>
    </row>
    <row r="11">
      <c r="A11" s="8">
        <v>120.0</v>
      </c>
      <c r="B11" s="9">
        <v>2.0</v>
      </c>
      <c r="C11" s="9">
        <v>30.0</v>
      </c>
      <c r="D11" s="9">
        <v>34.48</v>
      </c>
      <c r="E11" s="10">
        <v>34.4927719791947</v>
      </c>
      <c r="F11" s="11">
        <f t="shared" si="1"/>
        <v>0.0001631234525</v>
      </c>
      <c r="G11" s="11">
        <f t="shared" si="2"/>
        <v>0.037041703</v>
      </c>
    </row>
    <row r="12">
      <c r="A12" s="8">
        <v>150.0</v>
      </c>
      <c r="B12" s="9">
        <v>2.0</v>
      </c>
      <c r="C12" s="9">
        <v>30.0</v>
      </c>
      <c r="D12" s="9">
        <v>57.86</v>
      </c>
      <c r="E12" s="10">
        <v>58.8703747668765</v>
      </c>
      <c r="F12" s="11">
        <f t="shared" si="1"/>
        <v>1.02085717</v>
      </c>
      <c r="G12" s="11">
        <f t="shared" si="2"/>
        <v>1.746240523</v>
      </c>
    </row>
    <row r="13">
      <c r="A13" s="8">
        <v>150.0</v>
      </c>
      <c r="B13" s="9">
        <v>3.0</v>
      </c>
      <c r="C13" s="9">
        <v>25.0</v>
      </c>
      <c r="D13" s="9">
        <v>49.32</v>
      </c>
      <c r="E13" s="10">
        <v>49.3582014628444</v>
      </c>
      <c r="F13" s="11">
        <f t="shared" si="1"/>
        <v>0.001459351763</v>
      </c>
      <c r="G13" s="11">
        <f t="shared" si="2"/>
        <v>0.0774563318</v>
      </c>
    </row>
    <row r="14">
      <c r="A14" s="8">
        <v>150.0</v>
      </c>
      <c r="B14" s="9">
        <v>2.0</v>
      </c>
      <c r="C14" s="9">
        <v>40.0</v>
      </c>
      <c r="D14" s="9">
        <v>78.99</v>
      </c>
      <c r="E14" s="10">
        <v>78.9312333796949</v>
      </c>
      <c r="F14" s="11">
        <f t="shared" si="1"/>
        <v>0.003453515662</v>
      </c>
      <c r="G14" s="11">
        <f t="shared" si="2"/>
        <v>0.07439754438</v>
      </c>
    </row>
    <row r="15">
      <c r="A15" s="8">
        <v>150.0</v>
      </c>
      <c r="B15" s="9">
        <v>2.0</v>
      </c>
      <c r="C15" s="9">
        <v>45.0</v>
      </c>
      <c r="D15" s="9">
        <v>89.48</v>
      </c>
      <c r="E15" s="10">
        <v>89.4807523149029</v>
      </c>
      <c r="F15" s="11">
        <f t="shared" si="1"/>
        <v>0.0000005659777131</v>
      </c>
      <c r="G15" s="11">
        <f t="shared" si="2"/>
        <v>0.0008407631905</v>
      </c>
    </row>
    <row r="16">
      <c r="A16" s="8">
        <v>150.0</v>
      </c>
      <c r="B16" s="9">
        <v>2.0</v>
      </c>
      <c r="C16" s="9">
        <v>50.0</v>
      </c>
      <c r="D16" s="9">
        <v>94.5</v>
      </c>
      <c r="E16" s="10">
        <v>94.4609697443976</v>
      </c>
      <c r="F16" s="11">
        <f t="shared" si="1"/>
        <v>0.001523360852</v>
      </c>
      <c r="G16" s="11">
        <f t="shared" si="2"/>
        <v>0.04130185778</v>
      </c>
    </row>
    <row r="17">
      <c r="A17" s="8">
        <v>180.0</v>
      </c>
      <c r="B17" s="9">
        <v>2.0</v>
      </c>
      <c r="C17" s="9">
        <v>50.0</v>
      </c>
      <c r="D17" s="9">
        <v>89.63</v>
      </c>
      <c r="E17" s="10">
        <v>96.8481261363297</v>
      </c>
      <c r="F17" s="11">
        <f t="shared" si="1"/>
        <v>52.10134492</v>
      </c>
      <c r="G17" s="11">
        <f t="shared" si="2"/>
        <v>8.053247949</v>
      </c>
    </row>
    <row r="18">
      <c r="A18" s="8">
        <v>150.0</v>
      </c>
      <c r="B18" s="9">
        <v>3.0</v>
      </c>
      <c r="C18" s="9">
        <v>40.0</v>
      </c>
      <c r="D18" s="9">
        <v>79.05</v>
      </c>
      <c r="E18" s="10">
        <v>79.1294399697671</v>
      </c>
      <c r="F18" s="11">
        <f t="shared" si="1"/>
        <v>0.006310708797</v>
      </c>
      <c r="G18" s="11">
        <f t="shared" si="2"/>
        <v>0.1004933204</v>
      </c>
    </row>
    <row r="19">
      <c r="A19" s="8">
        <v>150.0</v>
      </c>
      <c r="B19" s="9">
        <v>2.5</v>
      </c>
      <c r="C19" s="9">
        <v>50.0</v>
      </c>
      <c r="D19" s="9">
        <v>94.58</v>
      </c>
      <c r="E19" s="10">
        <v>94.4891926530569</v>
      </c>
      <c r="F19" s="11">
        <f t="shared" si="1"/>
        <v>0.008245974259</v>
      </c>
      <c r="G19" s="11">
        <f t="shared" si="2"/>
        <v>0.09601115135</v>
      </c>
    </row>
    <row r="20">
      <c r="A20" s="8">
        <v>150.0</v>
      </c>
      <c r="B20" s="9">
        <v>2.5</v>
      </c>
      <c r="C20" s="9">
        <v>55.0</v>
      </c>
      <c r="D20" s="9">
        <v>93.41</v>
      </c>
      <c r="E20" s="10">
        <v>93.6646976119626</v>
      </c>
      <c r="F20" s="11">
        <f t="shared" si="1"/>
        <v>0.06487087354</v>
      </c>
      <c r="G20" s="11">
        <f t="shared" si="2"/>
        <v>0.2726663226</v>
      </c>
    </row>
    <row r="21">
      <c r="A21" s="8">
        <v>150.0</v>
      </c>
      <c r="B21" s="9">
        <v>2.5</v>
      </c>
      <c r="C21" s="9">
        <v>60.0</v>
      </c>
      <c r="D21" s="9">
        <v>91.26</v>
      </c>
      <c r="E21" s="10">
        <v>91.0681999502794</v>
      </c>
      <c r="F21" s="11">
        <f t="shared" si="1"/>
        <v>0.03678725907</v>
      </c>
      <c r="G21" s="11">
        <f t="shared" si="2"/>
        <v>0.2101688031</v>
      </c>
    </row>
    <row r="22">
      <c r="A22" s="8">
        <v>160.0</v>
      </c>
      <c r="B22" s="9">
        <v>2.5</v>
      </c>
      <c r="C22" s="9">
        <v>60.0</v>
      </c>
      <c r="D22" s="9">
        <v>93.67</v>
      </c>
      <c r="E22" s="10">
        <v>94.664970255733</v>
      </c>
      <c r="F22" s="11">
        <f t="shared" si="1"/>
        <v>0.9899658098</v>
      </c>
      <c r="G22" s="11">
        <f t="shared" si="2"/>
        <v>1.062208024</v>
      </c>
    </row>
    <row r="23">
      <c r="A23" s="8">
        <v>175.0</v>
      </c>
      <c r="B23" s="9">
        <v>3.0</v>
      </c>
      <c r="C23" s="9">
        <v>55.0</v>
      </c>
      <c r="D23" s="9">
        <v>92.69</v>
      </c>
      <c r="E23" s="10">
        <v>92.6363210886113</v>
      </c>
      <c r="F23" s="11">
        <f t="shared" si="1"/>
        <v>0.002881425528</v>
      </c>
      <c r="G23" s="11">
        <f t="shared" si="2"/>
        <v>0.05791230056</v>
      </c>
    </row>
    <row r="24">
      <c r="A24" s="8">
        <v>160.0</v>
      </c>
      <c r="B24" s="9">
        <v>3.0</v>
      </c>
      <c r="C24" s="9">
        <v>60.0</v>
      </c>
      <c r="D24" s="9">
        <v>93.3</v>
      </c>
      <c r="E24" s="10">
        <v>93.508769583514</v>
      </c>
      <c r="F24" s="11">
        <f t="shared" si="1"/>
        <v>0.043584739</v>
      </c>
      <c r="G24" s="11">
        <f t="shared" si="2"/>
        <v>0.2237616115</v>
      </c>
    </row>
    <row r="25">
      <c r="A25" s="8">
        <v>180.0</v>
      </c>
      <c r="B25" s="9">
        <v>3.0</v>
      </c>
      <c r="C25" s="9">
        <v>60.0</v>
      </c>
      <c r="D25" s="9">
        <v>88.13</v>
      </c>
      <c r="E25" s="10">
        <v>88.2762609802751</v>
      </c>
      <c r="F25" s="11">
        <f t="shared" si="1"/>
        <v>0.02139227435</v>
      </c>
      <c r="G25" s="11">
        <f t="shared" si="2"/>
        <v>0.1659604905</v>
      </c>
    </row>
    <row r="26">
      <c r="A26" s="8">
        <v>150.0</v>
      </c>
      <c r="B26" s="9">
        <v>3.0</v>
      </c>
      <c r="C26" s="9">
        <v>60.0</v>
      </c>
      <c r="D26" s="9">
        <v>92.7</v>
      </c>
      <c r="E26" s="10">
        <v>91.7045096908576</v>
      </c>
      <c r="F26" s="11">
        <f t="shared" si="1"/>
        <v>0.9910009556</v>
      </c>
      <c r="G26" s="11">
        <f t="shared" si="2"/>
        <v>1.073883829</v>
      </c>
    </row>
    <row r="27">
      <c r="A27" s="8">
        <v>100.0</v>
      </c>
      <c r="B27" s="9">
        <v>3.0</v>
      </c>
      <c r="C27" s="9">
        <v>60.0</v>
      </c>
      <c r="D27" s="9">
        <v>20.04</v>
      </c>
      <c r="E27" s="10">
        <v>20.0676551523674</v>
      </c>
      <c r="F27" s="11">
        <f t="shared" si="1"/>
        <v>0.0007648074525</v>
      </c>
      <c r="G27" s="11">
        <f t="shared" si="2"/>
        <v>0.1379997623</v>
      </c>
    </row>
    <row r="28">
      <c r="A28" s="8">
        <v>100.0</v>
      </c>
      <c r="B28" s="9">
        <v>2.0</v>
      </c>
      <c r="C28" s="9">
        <v>10.0</v>
      </c>
      <c r="D28" s="9">
        <v>6.13</v>
      </c>
      <c r="E28" s="10">
        <v>6.09016379843751</v>
      </c>
      <c r="F28" s="11">
        <f t="shared" si="1"/>
        <v>0.001586922955</v>
      </c>
      <c r="G28" s="11">
        <f t="shared" si="2"/>
        <v>0.6498564692</v>
      </c>
    </row>
    <row r="29">
      <c r="A29" s="8">
        <v>120.0</v>
      </c>
      <c r="B29" s="9">
        <v>2.5</v>
      </c>
      <c r="C29" s="9">
        <v>10.0</v>
      </c>
      <c r="D29" s="9">
        <v>17.58</v>
      </c>
      <c r="E29" s="10">
        <v>17.6766005194484</v>
      </c>
      <c r="F29" s="11">
        <f t="shared" si="1"/>
        <v>0.009331660358</v>
      </c>
      <c r="G29" s="11">
        <f t="shared" si="2"/>
        <v>0.5494910094</v>
      </c>
    </row>
    <row r="30">
      <c r="A30" s="8">
        <v>100.0</v>
      </c>
      <c r="B30" s="9">
        <v>2.0</v>
      </c>
      <c r="C30" s="9">
        <v>15.0</v>
      </c>
      <c r="D30" s="9">
        <v>7.2</v>
      </c>
      <c r="E30" s="10">
        <v>7.15380759146134</v>
      </c>
      <c r="F30" s="11">
        <f t="shared" si="1"/>
        <v>0.002133738607</v>
      </c>
      <c r="G30" s="11">
        <f t="shared" si="2"/>
        <v>0.6415612297</v>
      </c>
    </row>
    <row r="31">
      <c r="A31" s="8">
        <v>150.0</v>
      </c>
      <c r="B31" s="9">
        <v>2.0</v>
      </c>
      <c r="C31" s="9">
        <v>15.0</v>
      </c>
      <c r="D31" s="9">
        <v>35.09</v>
      </c>
      <c r="E31" s="10">
        <v>35.2756524730272</v>
      </c>
      <c r="F31" s="11">
        <f t="shared" si="1"/>
        <v>0.03446684074</v>
      </c>
      <c r="G31" s="11">
        <f t="shared" si="2"/>
        <v>0.5290751582</v>
      </c>
    </row>
    <row r="32">
      <c r="A32" s="8">
        <v>120.0</v>
      </c>
      <c r="B32" s="9">
        <v>2.0</v>
      </c>
      <c r="C32" s="9">
        <v>20.0</v>
      </c>
      <c r="D32" s="9">
        <v>24.12</v>
      </c>
      <c r="E32" s="10">
        <v>28.5077194949187</v>
      </c>
      <c r="F32" s="11">
        <f t="shared" si="1"/>
        <v>19.25208237</v>
      </c>
      <c r="G32" s="11">
        <f t="shared" si="2"/>
        <v>18.19120852</v>
      </c>
    </row>
    <row r="33">
      <c r="A33" s="8">
        <v>150.0</v>
      </c>
      <c r="B33" s="9">
        <v>2.0</v>
      </c>
      <c r="C33" s="9">
        <v>20.0</v>
      </c>
      <c r="D33" s="9">
        <v>40.99</v>
      </c>
      <c r="E33" s="10">
        <v>42.243666285975</v>
      </c>
      <c r="F33" s="11">
        <f t="shared" si="1"/>
        <v>1.571679157</v>
      </c>
      <c r="G33" s="11">
        <f t="shared" si="2"/>
        <v>3.058468617</v>
      </c>
    </row>
    <row r="34">
      <c r="A34" s="8">
        <v>150.0</v>
      </c>
      <c r="B34" s="9">
        <v>2.5</v>
      </c>
      <c r="C34" s="9">
        <v>20.0</v>
      </c>
      <c r="D34" s="9">
        <v>41.33</v>
      </c>
      <c r="E34" s="10">
        <v>41.3992014556672</v>
      </c>
      <c r="F34" s="11">
        <f t="shared" si="1"/>
        <v>0.004788841466</v>
      </c>
      <c r="G34" s="11">
        <f t="shared" si="2"/>
        <v>0.1674363795</v>
      </c>
    </row>
    <row r="35">
      <c r="A35" s="8">
        <v>150.0</v>
      </c>
      <c r="B35" s="9">
        <v>3.0</v>
      </c>
      <c r="C35" s="9">
        <v>20.0</v>
      </c>
      <c r="D35" s="9">
        <v>41.25</v>
      </c>
      <c r="E35" s="10">
        <v>41.6558309058643</v>
      </c>
      <c r="F35" s="11">
        <f t="shared" si="1"/>
        <v>0.1646987242</v>
      </c>
      <c r="G35" s="11">
        <f t="shared" si="2"/>
        <v>0.9838324991</v>
      </c>
    </row>
    <row r="36">
      <c r="A36" s="8">
        <v>150.0</v>
      </c>
      <c r="B36" s="9">
        <v>2.0</v>
      </c>
      <c r="C36" s="9">
        <v>35.0</v>
      </c>
      <c r="D36" s="9">
        <v>68.22</v>
      </c>
      <c r="E36" s="10">
        <v>68.2197897995833</v>
      </c>
      <c r="F36" s="11">
        <f t="shared" si="1"/>
        <v>0.00000004418421518</v>
      </c>
      <c r="G36" s="11">
        <f t="shared" si="2"/>
        <v>0.0003081213965</v>
      </c>
    </row>
    <row r="37">
      <c r="A37" s="8">
        <v>150.0</v>
      </c>
      <c r="B37" s="9">
        <v>2.5</v>
      </c>
      <c r="C37" s="9">
        <v>30.0</v>
      </c>
      <c r="D37" s="9">
        <v>58.82</v>
      </c>
      <c r="E37" s="10">
        <v>57.5797187151287</v>
      </c>
      <c r="F37" s="11">
        <f t="shared" si="1"/>
        <v>1.538297666</v>
      </c>
      <c r="G37" s="11">
        <f t="shared" si="2"/>
        <v>2.108604701</v>
      </c>
    </row>
    <row r="38">
      <c r="A38" s="8">
        <v>150.0</v>
      </c>
      <c r="B38" s="9">
        <v>3.0</v>
      </c>
      <c r="C38" s="9">
        <v>30.0</v>
      </c>
      <c r="D38" s="9">
        <v>58.03</v>
      </c>
      <c r="E38" s="10">
        <v>58.5918382340704</v>
      </c>
      <c r="F38" s="11">
        <f t="shared" si="1"/>
        <v>0.3156622013</v>
      </c>
      <c r="G38" s="11">
        <f t="shared" si="2"/>
        <v>0.9681858247</v>
      </c>
    </row>
    <row r="39">
      <c r="A39" s="8">
        <v>150.0</v>
      </c>
      <c r="B39" s="9">
        <v>2.5</v>
      </c>
      <c r="C39" s="9">
        <v>40.0</v>
      </c>
      <c r="D39" s="9">
        <v>79.61</v>
      </c>
      <c r="E39" s="10">
        <v>79.5972479364725</v>
      </c>
      <c r="F39" s="11">
        <f t="shared" si="1"/>
        <v>0.0001626151242</v>
      </c>
      <c r="G39" s="11">
        <f t="shared" si="2"/>
        <v>0.01601816798</v>
      </c>
    </row>
    <row r="40">
      <c r="A40" s="8">
        <v>150.0</v>
      </c>
      <c r="B40" s="9">
        <v>3.0</v>
      </c>
      <c r="C40" s="9">
        <v>35.0</v>
      </c>
      <c r="D40" s="9">
        <v>68.38</v>
      </c>
      <c r="E40" s="10">
        <v>68.4195375670078</v>
      </c>
      <c r="F40" s="11">
        <f t="shared" si="1"/>
        <v>0.001563219205</v>
      </c>
      <c r="G40" s="11">
        <f t="shared" si="2"/>
        <v>0.05782036708</v>
      </c>
    </row>
    <row r="41">
      <c r="A41" s="8">
        <v>150.0</v>
      </c>
      <c r="B41" s="9">
        <v>2.0</v>
      </c>
      <c r="C41" s="9">
        <v>60.0</v>
      </c>
      <c r="D41" s="9">
        <v>93.4</v>
      </c>
      <c r="E41" s="10">
        <v>93.4035315591046</v>
      </c>
      <c r="F41" s="11">
        <f t="shared" si="1"/>
        <v>0.00001247190971</v>
      </c>
      <c r="G41" s="11">
        <f t="shared" si="2"/>
        <v>0.003781112532</v>
      </c>
    </row>
    <row r="42">
      <c r="A42" s="8">
        <v>120.0</v>
      </c>
      <c r="B42" s="9">
        <v>2.0</v>
      </c>
      <c r="C42" s="9">
        <v>60.0</v>
      </c>
      <c r="D42" s="9">
        <v>56.3</v>
      </c>
      <c r="E42" s="10">
        <v>56.3484661659583</v>
      </c>
      <c r="F42" s="11">
        <f t="shared" si="1"/>
        <v>0.002348969243</v>
      </c>
      <c r="G42" s="11">
        <f t="shared" si="2"/>
        <v>0.08608555232</v>
      </c>
    </row>
    <row r="43">
      <c r="A43" s="8">
        <v>150.0</v>
      </c>
      <c r="B43" s="9">
        <v>3.0</v>
      </c>
      <c r="C43" s="9">
        <v>45.0</v>
      </c>
      <c r="D43" s="9">
        <v>88.63</v>
      </c>
      <c r="E43" s="10">
        <v>89.1845007676484</v>
      </c>
      <c r="F43" s="11">
        <f t="shared" si="1"/>
        <v>0.3074711013</v>
      </c>
      <c r="G43" s="11">
        <f t="shared" si="2"/>
        <v>0.6256355271</v>
      </c>
    </row>
    <row r="44">
      <c r="A44" s="8">
        <v>180.0</v>
      </c>
      <c r="B44" s="9">
        <v>2.5</v>
      </c>
      <c r="C44" s="9">
        <v>55.0</v>
      </c>
      <c r="D44" s="9">
        <v>91.94</v>
      </c>
      <c r="E44" s="10">
        <v>92.0039419588768</v>
      </c>
      <c r="F44" s="11">
        <f t="shared" si="1"/>
        <v>0.004088574105</v>
      </c>
      <c r="G44" s="11">
        <f t="shared" si="2"/>
        <v>0.06954748627</v>
      </c>
    </row>
    <row r="45">
      <c r="A45" s="8">
        <v>150.0</v>
      </c>
      <c r="B45" s="9">
        <v>3.0</v>
      </c>
      <c r="C45" s="9">
        <v>50.0</v>
      </c>
      <c r="D45" s="9">
        <v>93.68</v>
      </c>
      <c r="E45" s="10">
        <v>93.5995807431434</v>
      </c>
      <c r="F45" s="11">
        <f t="shared" si="1"/>
        <v>0.006467256873</v>
      </c>
      <c r="G45" s="11">
        <f t="shared" si="2"/>
        <v>0.08584463798</v>
      </c>
    </row>
    <row r="46">
      <c r="A46" s="8">
        <v>180.0</v>
      </c>
      <c r="B46" s="9">
        <v>2.5</v>
      </c>
      <c r="C46" s="9">
        <v>60.0</v>
      </c>
      <c r="D46" s="9">
        <v>89.09</v>
      </c>
      <c r="E46" s="10">
        <v>89.0567022958876</v>
      </c>
      <c r="F46" s="11">
        <f t="shared" si="1"/>
        <v>0.001108737099</v>
      </c>
      <c r="G46" s="11">
        <f t="shared" si="2"/>
        <v>0.03737535538</v>
      </c>
    </row>
    <row r="47">
      <c r="A47" s="8">
        <v>150.0</v>
      </c>
      <c r="B47" s="9">
        <v>3.0</v>
      </c>
      <c r="C47" s="9">
        <v>55.0</v>
      </c>
      <c r="D47" s="9">
        <v>94.5</v>
      </c>
      <c r="E47" s="10">
        <v>93.4042781475761</v>
      </c>
      <c r="F47" s="11">
        <f t="shared" si="1"/>
        <v>1.200606378</v>
      </c>
      <c r="G47" s="11">
        <f t="shared" si="2"/>
        <v>1.159494024</v>
      </c>
    </row>
    <row r="48">
      <c r="A48" s="8">
        <v>166.0</v>
      </c>
      <c r="B48" s="9">
        <v>3.0</v>
      </c>
      <c r="C48" s="9">
        <v>60.0</v>
      </c>
      <c r="D48" s="9">
        <v>93.82</v>
      </c>
      <c r="E48" s="10">
        <v>93.6083754062794</v>
      </c>
      <c r="F48" s="11">
        <f t="shared" si="1"/>
        <v>0.04478496867</v>
      </c>
      <c r="G48" s="11">
        <f t="shared" si="2"/>
        <v>0.2255644785</v>
      </c>
    </row>
    <row r="49">
      <c r="A49" s="8">
        <v>165.0</v>
      </c>
      <c r="B49" s="9">
        <v>3.0</v>
      </c>
      <c r="C49" s="9">
        <v>60.0</v>
      </c>
      <c r="D49" s="9">
        <v>93.53</v>
      </c>
      <c r="E49" s="10">
        <v>93.6680959603168</v>
      </c>
      <c r="F49" s="11">
        <f t="shared" si="1"/>
        <v>0.01907049426</v>
      </c>
      <c r="G49" s="11">
        <f t="shared" si="2"/>
        <v>0.1476488403</v>
      </c>
    </row>
    <row r="50">
      <c r="A50" s="8">
        <v>162.0</v>
      </c>
      <c r="B50" s="9">
        <v>3.0</v>
      </c>
      <c r="C50" s="9">
        <v>60.0</v>
      </c>
      <c r="D50" s="9">
        <v>93.54</v>
      </c>
      <c r="E50" s="10">
        <v>93.6499417441162</v>
      </c>
      <c r="F50" s="11">
        <f t="shared" si="1"/>
        <v>0.0120871871</v>
      </c>
      <c r="G50" s="11">
        <f t="shared" si="2"/>
        <v>0.1175344709</v>
      </c>
    </row>
    <row r="52">
      <c r="E52" s="10" t="s">
        <v>5</v>
      </c>
      <c r="F52" s="11">
        <f>AVERAGE(F4:F50)</f>
        <v>2.53314581</v>
      </c>
    </row>
    <row r="53">
      <c r="E53" s="10" t="s">
        <v>11</v>
      </c>
      <c r="F53" s="11">
        <f>SQRT(F52)</f>
        <v>1.591585942</v>
      </c>
    </row>
    <row r="54">
      <c r="E54" s="10" t="s">
        <v>12</v>
      </c>
      <c r="F54" s="11">
        <f>RSQ(D5:D50,E5:E50)</f>
        <v>0.9974689846</v>
      </c>
    </row>
    <row r="55">
      <c r="E55" s="10" t="s">
        <v>13</v>
      </c>
      <c r="F55" s="10">
        <v>1.514823254</v>
      </c>
    </row>
    <row r="56">
      <c r="E56" s="10" t="s">
        <v>14</v>
      </c>
      <c r="F56" s="11">
        <f>PERCENTILE(G5:G50,0.5)</f>
        <v>0.1888025913</v>
      </c>
    </row>
  </sheetData>
  <drawing r:id="rId1"/>
</worksheet>
</file>