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22284e70560979d/Desktop/"/>
    </mc:Choice>
  </mc:AlternateContent>
  <xr:revisionPtr revIDLastSave="438" documentId="11_AD4DCBB4A06381AAC71CFC378E53D586683EDF2A" xr6:coauthVersionLast="46" xr6:coauthVersionMax="46" xr10:uidLastSave="{A1723592-ED68-46DB-8EEB-CE8A8905912D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5" i="1"/>
  <c r="F13" i="1"/>
  <c r="F12" i="1"/>
  <c r="F11" i="1"/>
  <c r="F10" i="1"/>
  <c r="F9" i="1"/>
  <c r="F8" i="1"/>
  <c r="F7" i="1"/>
  <c r="F6" i="1"/>
  <c r="F4" i="1"/>
  <c r="F3" i="1"/>
  <c r="F5" i="1"/>
  <c r="F2" i="1"/>
</calcChain>
</file>

<file path=xl/sharedStrings.xml><?xml version="1.0" encoding="utf-8"?>
<sst xmlns="http://schemas.openxmlformats.org/spreadsheetml/2006/main" count="257" uniqueCount="196">
  <si>
    <t>SYMBOL</t>
  </si>
  <si>
    <t>SECURITY</t>
  </si>
  <si>
    <t>SECTOR</t>
  </si>
  <si>
    <t>SUB-INDUSTRY</t>
  </si>
  <si>
    <t>HEADQUARTERS LOCATION</t>
  </si>
  <si>
    <t>DATE FIRST ADDED</t>
  </si>
  <si>
    <t>LUMN</t>
  </si>
  <si>
    <t>Lumen Technologies</t>
  </si>
  <si>
    <t>Alternative Carriers</t>
  </si>
  <si>
    <t>Communication Services</t>
  </si>
  <si>
    <t>Monroe,Louisiana</t>
  </si>
  <si>
    <t>WEIGHT</t>
  </si>
  <si>
    <t>T</t>
  </si>
  <si>
    <t>DIS</t>
  </si>
  <si>
    <t>AT&amp;T INC.</t>
  </si>
  <si>
    <t>The Walt Disney Company</t>
  </si>
  <si>
    <t>HAS</t>
  </si>
  <si>
    <t>GPC</t>
  </si>
  <si>
    <t>BBY</t>
  </si>
  <si>
    <t>F</t>
  </si>
  <si>
    <t>NKE</t>
  </si>
  <si>
    <t>HD</t>
  </si>
  <si>
    <t>Consumer Discretionary</t>
  </si>
  <si>
    <t>CAG</t>
  </si>
  <si>
    <t>PEP</t>
  </si>
  <si>
    <t>Consumer Staples</t>
  </si>
  <si>
    <t>SYY</t>
  </si>
  <si>
    <t>APA</t>
  </si>
  <si>
    <t>Energy</t>
  </si>
  <si>
    <t>XOM</t>
  </si>
  <si>
    <t>CINF</t>
  </si>
  <si>
    <t>ALL</t>
  </si>
  <si>
    <t>AON</t>
  </si>
  <si>
    <t>MMC</t>
  </si>
  <si>
    <t>AXP</t>
  </si>
  <si>
    <t>JPM</t>
  </si>
  <si>
    <t>Financial</t>
  </si>
  <si>
    <t>PKI</t>
  </si>
  <si>
    <t>BAX</t>
  </si>
  <si>
    <t>BDX</t>
  </si>
  <si>
    <t>ABT</t>
  </si>
  <si>
    <t>JNJ</t>
  </si>
  <si>
    <t>Health Care</t>
  </si>
  <si>
    <t>SNA</t>
  </si>
  <si>
    <t>SWK</t>
  </si>
  <si>
    <t>PH</t>
  </si>
  <si>
    <t>EMR</t>
  </si>
  <si>
    <t>LMT</t>
  </si>
  <si>
    <t>DE</t>
  </si>
  <si>
    <t>BA</t>
  </si>
  <si>
    <t>Industrial</t>
  </si>
  <si>
    <t>NTAP</t>
  </si>
  <si>
    <t>XLNX</t>
  </si>
  <si>
    <t>ADSK</t>
  </si>
  <si>
    <t>IBM</t>
  </si>
  <si>
    <t>CSCO</t>
  </si>
  <si>
    <t>MSFT</t>
  </si>
  <si>
    <t>APPL</t>
  </si>
  <si>
    <t>Information Technology</t>
  </si>
  <si>
    <t>AVY</t>
  </si>
  <si>
    <t>IFF</t>
  </si>
  <si>
    <t>LIN</t>
  </si>
  <si>
    <t>SHW</t>
  </si>
  <si>
    <t>ADP</t>
  </si>
  <si>
    <t>Materials</t>
  </si>
  <si>
    <t>Utilities</t>
  </si>
  <si>
    <t>EXC</t>
  </si>
  <si>
    <t>EIX</t>
  </si>
  <si>
    <t>AES</t>
  </si>
  <si>
    <t>NEE</t>
  </si>
  <si>
    <t>Hasbro Inc.</t>
  </si>
  <si>
    <t>Leisure Products</t>
  </si>
  <si>
    <t>Pawtucket, Rhode Island</t>
  </si>
  <si>
    <t>Genuine Parts</t>
  </si>
  <si>
    <t>Specialty Stores</t>
  </si>
  <si>
    <t>PepsiCo Inc</t>
  </si>
  <si>
    <t>Personal Products</t>
  </si>
  <si>
    <t>Cincinnati, Ohio</t>
  </si>
  <si>
    <t>UNM</t>
  </si>
  <si>
    <t>Unum Group</t>
  </si>
  <si>
    <t>Life&amp;Health Insurance</t>
  </si>
  <si>
    <t>Chattanooga, Tennessee</t>
  </si>
  <si>
    <t>Cincinnati Financial</t>
  </si>
  <si>
    <t>Property&amp;Casualty Insurance</t>
  </si>
  <si>
    <t>Fairfield, Ohio</t>
  </si>
  <si>
    <t>Allstate Corp</t>
  </si>
  <si>
    <t>Northfield Township, Illinois</t>
  </si>
  <si>
    <t>Aon plc</t>
  </si>
  <si>
    <t>Insurance Brokers</t>
  </si>
  <si>
    <t>London, United Kingdom</t>
  </si>
  <si>
    <t>Marsh&amp;McLennan</t>
  </si>
  <si>
    <t>New York, New York</t>
  </si>
  <si>
    <t>American Express</t>
  </si>
  <si>
    <t>Consumer Finance</t>
  </si>
  <si>
    <t>Oil&amp;Gas Exploration&amp;Product</t>
  </si>
  <si>
    <t>Houston,Texas</t>
  </si>
  <si>
    <t>Exxon Mobil Corp</t>
  </si>
  <si>
    <t>Integrated Oil&amp;Gas</t>
  </si>
  <si>
    <t>Irvin, Texas</t>
  </si>
  <si>
    <t>APA Corporation</t>
  </si>
  <si>
    <t>JPMorgan Chase&amp;Co</t>
  </si>
  <si>
    <t>Diversified Banks</t>
  </si>
  <si>
    <t>PerkinElmer</t>
  </si>
  <si>
    <t>Health Care Equipment</t>
  </si>
  <si>
    <t>Waltham, Massachusetts</t>
  </si>
  <si>
    <t>Baxter International Inc</t>
  </si>
  <si>
    <t>Deerfield, Illinois</t>
  </si>
  <si>
    <t>Becton Dicknson</t>
  </si>
  <si>
    <t>Franklin Lakes, New Jersey</t>
  </si>
  <si>
    <t>BMY</t>
  </si>
  <si>
    <t>Bristol-Myers Squibb</t>
  </si>
  <si>
    <t>Health Care Distributors</t>
  </si>
  <si>
    <t>Abbott Laboratories</t>
  </si>
  <si>
    <t>North Chicago,Illinois</t>
  </si>
  <si>
    <t>Johnson&amp;Johnson</t>
  </si>
  <si>
    <t>Pharmaceuticals</t>
  </si>
  <si>
    <t>New Brunswick, New Jersey</t>
  </si>
  <si>
    <t>Industrial Machinery</t>
  </si>
  <si>
    <t>Snap-on</t>
  </si>
  <si>
    <t>Kenosha,Wisconsin</t>
  </si>
  <si>
    <t>Stanley Black&amp;Decker</t>
  </si>
  <si>
    <t>New Britain, Connecticut</t>
  </si>
  <si>
    <t>Parker-Hannifin</t>
  </si>
  <si>
    <t>Cleveland, Ohio</t>
  </si>
  <si>
    <t>Emerson Electric Company</t>
  </si>
  <si>
    <t>Electrical Components &amp; Equipment</t>
  </si>
  <si>
    <t>Ferguson, Missouri</t>
  </si>
  <si>
    <t>Lockheed Martin Corp</t>
  </si>
  <si>
    <t>Aerospace&amp;Defense</t>
  </si>
  <si>
    <t>Bethesda, Maryland</t>
  </si>
  <si>
    <t>Deere&amp;Co.</t>
  </si>
  <si>
    <t>Agricultural &amp; Farm Machinery</t>
  </si>
  <si>
    <t>Moline, Illinois</t>
  </si>
  <si>
    <t>Boeing Company</t>
  </si>
  <si>
    <t xml:space="preserve">Chicago, Illinois </t>
  </si>
  <si>
    <t>NetApp</t>
  </si>
  <si>
    <t>Technology Hardware, Storage &amp; Peripherals</t>
  </si>
  <si>
    <t>Sunnyvale, California</t>
  </si>
  <si>
    <t>Xilinx</t>
  </si>
  <si>
    <t>Semiconductors</t>
  </si>
  <si>
    <t>San Jose, California</t>
  </si>
  <si>
    <t>Autodesk Inc.</t>
  </si>
  <si>
    <t>Application Software</t>
  </si>
  <si>
    <t>San Rafael, California</t>
  </si>
  <si>
    <t>Automatic Data Processing</t>
  </si>
  <si>
    <t>Data Processing &amp; Outsourced Services</t>
  </si>
  <si>
    <t>Roseland, New Jersey</t>
  </si>
  <si>
    <t>International Business Machine</t>
  </si>
  <si>
    <t>IT Consulting&amp; Other Services</t>
  </si>
  <si>
    <t>Armonk, New York</t>
  </si>
  <si>
    <t>Cisco System</t>
  </si>
  <si>
    <t>Communications Equipment</t>
  </si>
  <si>
    <t>Microsoft Corp.</t>
  </si>
  <si>
    <t>Systems Software</t>
  </si>
  <si>
    <t>Redmond, Washington</t>
  </si>
  <si>
    <t>Apple Inc.</t>
  </si>
  <si>
    <t>Cupertino, California</t>
  </si>
  <si>
    <t>Avery Dennison Corp</t>
  </si>
  <si>
    <t>Paper Packaging</t>
  </si>
  <si>
    <t>Glendale, California</t>
  </si>
  <si>
    <t>International Flavors&amp;Fragrances</t>
  </si>
  <si>
    <t>Specialty Chemicals</t>
  </si>
  <si>
    <t>Sherwin-Williams</t>
  </si>
  <si>
    <t>Linde plc</t>
  </si>
  <si>
    <t>Industrial Gases</t>
  </si>
  <si>
    <t>Guildford, Surrey, UK</t>
  </si>
  <si>
    <t>AES Corp</t>
  </si>
  <si>
    <t>Independent Power Producers &amp; Energy Traders</t>
  </si>
  <si>
    <t>Arlington, Virginia</t>
  </si>
  <si>
    <t>Edison Int'l</t>
  </si>
  <si>
    <t>Rosemead, California</t>
  </si>
  <si>
    <t>Electric Utilities</t>
  </si>
  <si>
    <t>Exelon Corp</t>
  </si>
  <si>
    <t>Multi-Utilities</t>
  </si>
  <si>
    <t>NextEra Energy</t>
  </si>
  <si>
    <t>Juno Beach, Florida</t>
  </si>
  <si>
    <t>Integrated Telecommunication Services</t>
  </si>
  <si>
    <t>Dallas, Texas</t>
  </si>
  <si>
    <t>Movies &amp; Entertainment</t>
  </si>
  <si>
    <t>Burbank, California</t>
  </si>
  <si>
    <t>Computer &amp; Electronics Retail</t>
  </si>
  <si>
    <t>Best Buy Co. Inc</t>
  </si>
  <si>
    <t>Richfield, Minnesota</t>
  </si>
  <si>
    <t>Atlanta, Georgia</t>
  </si>
  <si>
    <t>Ford Motor Company</t>
  </si>
  <si>
    <t>Automobile Manufacturers</t>
  </si>
  <si>
    <t>Dearborn, Michigan</t>
  </si>
  <si>
    <t>Apparel, Accessories &amp; Luxury Goods</t>
  </si>
  <si>
    <t>Washington County, Oregon</t>
  </si>
  <si>
    <t>Nike, Inc.</t>
  </si>
  <si>
    <t>Home Depot</t>
  </si>
  <si>
    <t>Home Improvement Retail</t>
  </si>
  <si>
    <t>Packaged Foods &amp; Meats</t>
  </si>
  <si>
    <t>Conagra Brands</t>
  </si>
  <si>
    <t>Food Distributors</t>
  </si>
  <si>
    <t>Sysco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</si>
</sst>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14" fontId="0" fillId="0" borderId="0" xfId="0" applyNumberFormat="1"/>
  </cellXfs>
  <cellStyles count="2">
    <cellStyle name="Έμφαση1" xfId="1" builtinId="29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ew_York,_New_York" TargetMode="External"/><Relationship Id="rId2" Type="http://schemas.openxmlformats.org/officeDocument/2006/relationships/hyperlink" Target="https://en.wikipedia.org/wiki/Bristol-Myers_Squibb" TargetMode="External"/><Relationship Id="rId1" Type="http://schemas.openxmlformats.org/officeDocument/2006/relationships/hyperlink" Target="https://en.wikipedia.org/wiki/Franklin_Lakes,_New_Jers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7" workbookViewId="0">
      <selection activeCell="J5" sqref="J5"/>
    </sheetView>
  </sheetViews>
  <sheetFormatPr defaultRowHeight="14.4" x14ac:dyDescent="0.3"/>
  <cols>
    <col min="1" max="1" width="9.21875" customWidth="1"/>
    <col min="2" max="2" width="22.44140625" customWidth="1"/>
    <col min="3" max="3" width="20.88671875" customWidth="1"/>
    <col min="4" max="4" width="19.6640625" customWidth="1"/>
    <col min="5" max="5" width="20.77734375" customWidth="1"/>
    <col min="6" max="6" width="14.6640625" customWidth="1"/>
  </cols>
  <sheetData>
    <row r="1" spans="1:7" ht="39.6" customHeight="1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7" x14ac:dyDescent="0.3">
      <c r="A2" t="s">
        <v>6</v>
      </c>
      <c r="B2" s="1" t="s">
        <v>7</v>
      </c>
      <c r="C2" s="1" t="s">
        <v>9</v>
      </c>
      <c r="D2" s="1" t="s">
        <v>8</v>
      </c>
      <c r="E2" s="1" t="s">
        <v>10</v>
      </c>
      <c r="F2" s="4">
        <f>DATE(1999,3,25)</f>
        <v>36244</v>
      </c>
      <c r="G2">
        <v>4.2548000000000002E-2</v>
      </c>
    </row>
    <row r="3" spans="1:7" x14ac:dyDescent="0.3">
      <c r="A3" t="s">
        <v>12</v>
      </c>
      <c r="B3" t="s">
        <v>14</v>
      </c>
      <c r="C3" s="1" t="s">
        <v>9</v>
      </c>
      <c r="D3" s="1" t="s">
        <v>176</v>
      </c>
      <c r="E3" t="s">
        <v>177</v>
      </c>
      <c r="F3" s="4">
        <f>DATE(1983,11,30)</f>
        <v>30650</v>
      </c>
      <c r="G3">
        <v>0.64150700000000005</v>
      </c>
    </row>
    <row r="4" spans="1:7" x14ac:dyDescent="0.3">
      <c r="A4" t="s">
        <v>13</v>
      </c>
      <c r="B4" t="s">
        <v>15</v>
      </c>
      <c r="C4" s="1" t="s">
        <v>9</v>
      </c>
      <c r="D4" s="1" t="s">
        <v>178</v>
      </c>
      <c r="E4" t="s">
        <v>179</v>
      </c>
      <c r="F4" s="4">
        <f>DATE(1976,6,30)</f>
        <v>27941</v>
      </c>
      <c r="G4">
        <v>1.050054</v>
      </c>
    </row>
    <row r="5" spans="1:7" x14ac:dyDescent="0.3">
      <c r="A5" t="s">
        <v>16</v>
      </c>
      <c r="B5" t="s">
        <v>70</v>
      </c>
      <c r="C5" s="1" t="s">
        <v>22</v>
      </c>
      <c r="D5" t="s">
        <v>71</v>
      </c>
      <c r="E5" t="s">
        <v>72</v>
      </c>
      <c r="F5" s="4">
        <f>DATE(1984,9,30)</f>
        <v>30955</v>
      </c>
      <c r="G5">
        <v>3.7705000000000002E-2</v>
      </c>
    </row>
    <row r="6" spans="1:7" x14ac:dyDescent="0.3">
      <c r="A6" t="s">
        <v>17</v>
      </c>
      <c r="B6" t="s">
        <v>73</v>
      </c>
      <c r="C6" s="1" t="s">
        <v>22</v>
      </c>
      <c r="D6" t="s">
        <v>74</v>
      </c>
      <c r="E6" t="s">
        <v>183</v>
      </c>
      <c r="F6" s="4">
        <f>DATE(1973,12,31)</f>
        <v>27029</v>
      </c>
      <c r="G6">
        <v>4.9951000000000002E-2</v>
      </c>
    </row>
    <row r="7" spans="1:7" x14ac:dyDescent="0.3">
      <c r="A7" t="s">
        <v>18</v>
      </c>
      <c r="B7" t="s">
        <v>181</v>
      </c>
      <c r="C7" s="1" t="s">
        <v>22</v>
      </c>
      <c r="D7" t="s">
        <v>180</v>
      </c>
      <c r="E7" t="s">
        <v>182</v>
      </c>
      <c r="F7" s="4">
        <f>DATE(1999,6,29)</f>
        <v>36340</v>
      </c>
      <c r="G7">
        <v>8.3611000000000005E-2</v>
      </c>
    </row>
    <row r="8" spans="1:7" x14ac:dyDescent="0.3">
      <c r="A8" t="s">
        <v>19</v>
      </c>
      <c r="B8" t="s">
        <v>184</v>
      </c>
      <c r="C8" s="1" t="s">
        <v>22</v>
      </c>
      <c r="D8" t="s">
        <v>185</v>
      </c>
      <c r="E8" t="s">
        <v>186</v>
      </c>
      <c r="F8" s="4">
        <f>DATE(1957,3,4)</f>
        <v>20883</v>
      </c>
      <c r="G8">
        <v>0.150615</v>
      </c>
    </row>
    <row r="9" spans="1:7" x14ac:dyDescent="0.3">
      <c r="A9" t="s">
        <v>20</v>
      </c>
      <c r="B9" t="s">
        <v>189</v>
      </c>
      <c r="C9" s="1" t="s">
        <v>22</v>
      </c>
      <c r="D9" t="s">
        <v>187</v>
      </c>
      <c r="E9" t="s">
        <v>188</v>
      </c>
      <c r="F9" s="4">
        <f>DATE(1988,11,30)</f>
        <v>32477</v>
      </c>
      <c r="G9">
        <v>0.52730900000000003</v>
      </c>
    </row>
    <row r="10" spans="1:7" x14ac:dyDescent="0.3">
      <c r="A10" t="s">
        <v>21</v>
      </c>
      <c r="B10" t="s">
        <v>190</v>
      </c>
      <c r="C10" s="1" t="s">
        <v>22</v>
      </c>
      <c r="D10" t="s">
        <v>191</v>
      </c>
      <c r="E10" t="s">
        <v>183</v>
      </c>
      <c r="F10" s="4">
        <f>DATE(1988,3,31)</f>
        <v>32233</v>
      </c>
      <c r="G10">
        <v>0.93302399999999996</v>
      </c>
    </row>
    <row r="11" spans="1:7" x14ac:dyDescent="0.3">
      <c r="A11" t="s">
        <v>23</v>
      </c>
      <c r="B11" t="s">
        <v>193</v>
      </c>
      <c r="C11" s="1" t="s">
        <v>25</v>
      </c>
      <c r="D11" t="s">
        <v>192</v>
      </c>
      <c r="E11" t="s">
        <v>134</v>
      </c>
      <c r="F11" s="4">
        <f>DATE(1983,8,31)</f>
        <v>30559</v>
      </c>
      <c r="G11">
        <v>5.6082E-2</v>
      </c>
    </row>
    <row r="12" spans="1:7" x14ac:dyDescent="0.3">
      <c r="A12" t="s">
        <v>26</v>
      </c>
      <c r="B12" t="s">
        <v>195</v>
      </c>
      <c r="C12" s="1" t="s">
        <v>25</v>
      </c>
      <c r="D12" t="s">
        <v>194</v>
      </c>
      <c r="E12" t="s">
        <v>95</v>
      </c>
      <c r="F12" s="4">
        <f>DATE(1986,12,31)</f>
        <v>31777</v>
      </c>
      <c r="G12">
        <v>0.12032900000000001</v>
      </c>
    </row>
    <row r="13" spans="1:7" x14ac:dyDescent="0.3">
      <c r="A13" t="s">
        <v>24</v>
      </c>
      <c r="B13" t="s">
        <v>75</v>
      </c>
      <c r="C13" s="1" t="s">
        <v>25</v>
      </c>
      <c r="D13" t="s">
        <v>76</v>
      </c>
      <c r="E13" t="s">
        <v>77</v>
      </c>
      <c r="F13" s="4">
        <f>DATE(1957,3,4)</f>
        <v>20883</v>
      </c>
      <c r="G13">
        <v>0.57020800000000005</v>
      </c>
    </row>
    <row r="14" spans="1:7" x14ac:dyDescent="0.3">
      <c r="A14" t="s">
        <v>27</v>
      </c>
      <c r="B14" t="s">
        <v>99</v>
      </c>
      <c r="C14" s="1" t="s">
        <v>28</v>
      </c>
      <c r="D14" t="s">
        <v>94</v>
      </c>
      <c r="E14" t="s">
        <v>95</v>
      </c>
      <c r="F14" s="4">
        <f>DATE(1997,7,28)</f>
        <v>35639</v>
      </c>
      <c r="G14">
        <v>2.1537000000000001E-2</v>
      </c>
    </row>
    <row r="15" spans="1:7" x14ac:dyDescent="0.3">
      <c r="A15" t="s">
        <v>29</v>
      </c>
      <c r="B15" t="s">
        <v>96</v>
      </c>
      <c r="C15" s="1" t="s">
        <v>28</v>
      </c>
      <c r="D15" t="s">
        <v>97</v>
      </c>
      <c r="E15" t="s">
        <v>98</v>
      </c>
      <c r="F15" s="4">
        <f>DATE(1957,3,4)</f>
        <v>20883</v>
      </c>
      <c r="G15">
        <v>0.70992999999999995</v>
      </c>
    </row>
    <row r="16" spans="1:7" x14ac:dyDescent="0.3">
      <c r="A16" t="s">
        <v>78</v>
      </c>
      <c r="B16" t="s">
        <v>79</v>
      </c>
      <c r="C16" s="1" t="s">
        <v>36</v>
      </c>
      <c r="D16" t="s">
        <v>80</v>
      </c>
      <c r="E16" t="s">
        <v>81</v>
      </c>
      <c r="F16" s="4">
        <f>DATE(1994,3,1)</f>
        <v>34394</v>
      </c>
      <c r="G16">
        <v>1.6788000000000001E-2</v>
      </c>
    </row>
    <row r="17" spans="1:7" x14ac:dyDescent="0.3">
      <c r="A17" t="s">
        <v>30</v>
      </c>
      <c r="B17" t="s">
        <v>82</v>
      </c>
      <c r="C17" s="1" t="s">
        <v>36</v>
      </c>
      <c r="D17" t="s">
        <v>83</v>
      </c>
      <c r="E17" t="s">
        <v>84</v>
      </c>
      <c r="F17" s="4">
        <f>DATE(1997,12,18)</f>
        <v>35782</v>
      </c>
      <c r="G17">
        <v>4.7601999999999998E-2</v>
      </c>
    </row>
    <row r="18" spans="1:7" x14ac:dyDescent="0.3">
      <c r="A18" t="s">
        <v>31</v>
      </c>
      <c r="B18" t="s">
        <v>85</v>
      </c>
      <c r="C18" s="1" t="s">
        <v>36</v>
      </c>
      <c r="D18" t="s">
        <v>83</v>
      </c>
      <c r="E18" t="s">
        <v>86</v>
      </c>
      <c r="F18" s="4">
        <f>DATE(1995,7,13)</f>
        <v>34893</v>
      </c>
      <c r="G18">
        <v>0.101961</v>
      </c>
    </row>
    <row r="19" spans="1:7" x14ac:dyDescent="0.3">
      <c r="A19" t="s">
        <v>32</v>
      </c>
      <c r="B19" t="s">
        <v>87</v>
      </c>
      <c r="C19" s="1" t="s">
        <v>36</v>
      </c>
      <c r="D19" t="s">
        <v>88</v>
      </c>
      <c r="E19" t="s">
        <v>89</v>
      </c>
      <c r="F19" s="4">
        <f>DATE(1996,4,23)</f>
        <v>35178</v>
      </c>
      <c r="G19">
        <v>0.15142</v>
      </c>
    </row>
    <row r="20" spans="1:7" x14ac:dyDescent="0.3">
      <c r="A20" t="s">
        <v>33</v>
      </c>
      <c r="B20" t="s">
        <v>90</v>
      </c>
      <c r="C20" s="1" t="s">
        <v>36</v>
      </c>
      <c r="D20" t="s">
        <v>88</v>
      </c>
      <c r="E20" t="s">
        <v>91</v>
      </c>
      <c r="F20" s="4">
        <f>DATE(1987,8,31)</f>
        <v>32020</v>
      </c>
      <c r="G20">
        <v>0.178762</v>
      </c>
    </row>
    <row r="21" spans="1:7" x14ac:dyDescent="0.3">
      <c r="A21" t="s">
        <v>34</v>
      </c>
      <c r="B21" t="s">
        <v>92</v>
      </c>
      <c r="C21" s="1" t="s">
        <v>36</v>
      </c>
      <c r="D21" t="s">
        <v>93</v>
      </c>
      <c r="E21" t="s">
        <v>91</v>
      </c>
      <c r="F21" s="4">
        <f>DATE(1976,6,30)</f>
        <v>27941</v>
      </c>
      <c r="G21">
        <v>0.27390599999999998</v>
      </c>
    </row>
    <row r="22" spans="1:7" x14ac:dyDescent="0.3">
      <c r="A22" t="s">
        <v>35</v>
      </c>
      <c r="B22" t="s">
        <v>100</v>
      </c>
      <c r="C22" s="1" t="s">
        <v>36</v>
      </c>
      <c r="D22" t="s">
        <v>101</v>
      </c>
      <c r="E22" t="s">
        <v>91</v>
      </c>
      <c r="F22" s="4">
        <f>DATE(1975,6,30)</f>
        <v>27575</v>
      </c>
      <c r="G22">
        <v>1.3817630000000001</v>
      </c>
    </row>
    <row r="23" spans="1:7" x14ac:dyDescent="0.3">
      <c r="A23" t="s">
        <v>37</v>
      </c>
      <c r="B23" t="s">
        <v>102</v>
      </c>
      <c r="C23" s="1" t="s">
        <v>42</v>
      </c>
      <c r="D23" t="s">
        <v>103</v>
      </c>
      <c r="E23" t="s">
        <v>104</v>
      </c>
      <c r="F23" s="4">
        <f>DATE(1985,5,31)</f>
        <v>31198</v>
      </c>
      <c r="G23">
        <v>4.3064999999999999E-2</v>
      </c>
    </row>
    <row r="24" spans="1:7" x14ac:dyDescent="0.3">
      <c r="A24" t="s">
        <v>38</v>
      </c>
      <c r="B24" t="s">
        <v>105</v>
      </c>
      <c r="C24" s="1" t="s">
        <v>42</v>
      </c>
      <c r="D24" t="s">
        <v>103</v>
      </c>
      <c r="E24" t="s">
        <v>106</v>
      </c>
      <c r="F24" s="4">
        <f>DATE(1972,9,30)</f>
        <v>26572</v>
      </c>
      <c r="G24">
        <v>0.123076</v>
      </c>
    </row>
    <row r="25" spans="1:7" x14ac:dyDescent="0.3">
      <c r="A25" t="s">
        <v>39</v>
      </c>
      <c r="B25" t="s">
        <v>107</v>
      </c>
      <c r="C25" s="1" t="s">
        <v>42</v>
      </c>
      <c r="D25" t="s">
        <v>103</v>
      </c>
      <c r="E25" t="s">
        <v>108</v>
      </c>
      <c r="F25" s="4">
        <f>DATE(1972,9,30)</f>
        <v>26572</v>
      </c>
      <c r="G25">
        <v>0.21057200000000001</v>
      </c>
    </row>
    <row r="26" spans="1:7" x14ac:dyDescent="0.3">
      <c r="A26" t="s">
        <v>109</v>
      </c>
      <c r="B26" t="s">
        <v>110</v>
      </c>
      <c r="C26" s="1" t="s">
        <v>42</v>
      </c>
      <c r="D26" t="s">
        <v>111</v>
      </c>
      <c r="E26" t="s">
        <v>91</v>
      </c>
      <c r="F26" s="4">
        <f>DATE(1957,3,4)</f>
        <v>20883</v>
      </c>
      <c r="G26">
        <v>0.42591299999999999</v>
      </c>
    </row>
    <row r="27" spans="1:7" x14ac:dyDescent="0.3">
      <c r="A27" t="s">
        <v>40</v>
      </c>
      <c r="B27" t="s">
        <v>112</v>
      </c>
      <c r="C27" s="1" t="s">
        <v>42</v>
      </c>
      <c r="D27" t="s">
        <v>103</v>
      </c>
      <c r="E27" t="s">
        <v>113</v>
      </c>
      <c r="F27" s="4">
        <f>DATE(1964,3,31)</f>
        <v>23467</v>
      </c>
      <c r="G27">
        <v>0.64542500000000003</v>
      </c>
    </row>
    <row r="28" spans="1:7" x14ac:dyDescent="0.3">
      <c r="A28" t="s">
        <v>41</v>
      </c>
      <c r="B28" t="s">
        <v>114</v>
      </c>
      <c r="C28" s="1" t="s">
        <v>42</v>
      </c>
      <c r="D28" t="s">
        <v>115</v>
      </c>
      <c r="E28" t="s">
        <v>116</v>
      </c>
      <c r="F28" s="4">
        <f>DATE(1973,6,30)</f>
        <v>26845</v>
      </c>
      <c r="G28">
        <v>1.2654399999999999</v>
      </c>
    </row>
    <row r="29" spans="1:7" x14ac:dyDescent="0.3">
      <c r="A29" t="s">
        <v>43</v>
      </c>
      <c r="B29" t="s">
        <v>118</v>
      </c>
      <c r="C29" s="1" t="s">
        <v>50</v>
      </c>
      <c r="D29" t="s">
        <v>117</v>
      </c>
      <c r="E29" t="s">
        <v>119</v>
      </c>
      <c r="F29" s="4">
        <f>DATE(1982,9,30)</f>
        <v>30224</v>
      </c>
      <c r="G29">
        <v>3.5771999999999998E-2</v>
      </c>
    </row>
    <row r="30" spans="1:7" x14ac:dyDescent="0.3">
      <c r="A30" t="s">
        <v>44</v>
      </c>
      <c r="B30" t="s">
        <v>120</v>
      </c>
      <c r="C30" s="1" t="s">
        <v>50</v>
      </c>
      <c r="D30" t="s">
        <v>117</v>
      </c>
      <c r="E30" t="s">
        <v>121</v>
      </c>
      <c r="F30" s="4">
        <f>DATE(1982,9,30)</f>
        <v>30224</v>
      </c>
      <c r="G30">
        <v>9.4649999999999998E-2</v>
      </c>
    </row>
    <row r="31" spans="1:7" x14ac:dyDescent="0.3">
      <c r="A31" t="s">
        <v>45</v>
      </c>
      <c r="B31" t="s">
        <v>122</v>
      </c>
      <c r="C31" s="1" t="s">
        <v>50</v>
      </c>
      <c r="D31" t="s">
        <v>117</v>
      </c>
      <c r="E31" t="s">
        <v>123</v>
      </c>
      <c r="F31" s="4">
        <f>DATE(1985,11,30)</f>
        <v>31381</v>
      </c>
      <c r="G31">
        <v>0.12039999999999999</v>
      </c>
    </row>
    <row r="32" spans="1:7" x14ac:dyDescent="0.3">
      <c r="A32" t="s">
        <v>46</v>
      </c>
      <c r="B32" t="s">
        <v>124</v>
      </c>
      <c r="C32" s="1" t="s">
        <v>50</v>
      </c>
      <c r="D32" t="s">
        <v>125</v>
      </c>
      <c r="E32" t="s">
        <v>126</v>
      </c>
      <c r="F32" s="4">
        <f>DATE(1965,3,31)</f>
        <v>23832</v>
      </c>
      <c r="G32">
        <v>0.160802</v>
      </c>
    </row>
    <row r="33" spans="1:7" x14ac:dyDescent="0.3">
      <c r="A33" t="s">
        <v>47</v>
      </c>
      <c r="B33" t="s">
        <v>127</v>
      </c>
      <c r="C33" s="1" t="s">
        <v>50</v>
      </c>
      <c r="D33" t="s">
        <v>128</v>
      </c>
      <c r="E33" t="s">
        <v>129</v>
      </c>
      <c r="F33" s="4">
        <f>DATE(1984,7,31)</f>
        <v>30894</v>
      </c>
      <c r="G33">
        <v>0.26441999999999999</v>
      </c>
    </row>
    <row r="34" spans="1:7" x14ac:dyDescent="0.3">
      <c r="A34" t="s">
        <v>48</v>
      </c>
      <c r="B34" t="s">
        <v>130</v>
      </c>
      <c r="C34" s="1" t="s">
        <v>50</v>
      </c>
      <c r="D34" t="s">
        <v>131</v>
      </c>
      <c r="E34" t="s">
        <v>132</v>
      </c>
      <c r="F34" s="4">
        <f>DATE(1957,3,4)</f>
        <v>20883</v>
      </c>
      <c r="G34">
        <v>0.34934100000000001</v>
      </c>
    </row>
    <row r="35" spans="1:7" x14ac:dyDescent="0.3">
      <c r="A35" t="s">
        <v>49</v>
      </c>
      <c r="B35" t="s">
        <v>133</v>
      </c>
      <c r="C35" s="1" t="s">
        <v>50</v>
      </c>
      <c r="D35" t="s">
        <v>128</v>
      </c>
      <c r="E35" t="s">
        <v>134</v>
      </c>
      <c r="F35" s="4">
        <f>DATE(1957,3,4)</f>
        <v>20883</v>
      </c>
      <c r="G35">
        <v>0.41339999999999999</v>
      </c>
    </row>
    <row r="36" spans="1:7" x14ac:dyDescent="0.3">
      <c r="A36" t="s">
        <v>51</v>
      </c>
      <c r="B36" t="s">
        <v>135</v>
      </c>
      <c r="C36" s="1" t="s">
        <v>58</v>
      </c>
      <c r="D36" t="s">
        <v>136</v>
      </c>
      <c r="E36" t="s">
        <v>137</v>
      </c>
      <c r="F36" s="4">
        <f>DATE(1999,6,25)</f>
        <v>36336</v>
      </c>
      <c r="G36">
        <v>4.7095999999999999E-2</v>
      </c>
    </row>
    <row r="37" spans="1:7" x14ac:dyDescent="0.3">
      <c r="A37" t="s">
        <v>52</v>
      </c>
      <c r="B37" t="s">
        <v>138</v>
      </c>
      <c r="C37" s="1" t="s">
        <v>58</v>
      </c>
      <c r="D37" t="s">
        <v>139</v>
      </c>
      <c r="E37" t="s">
        <v>140</v>
      </c>
      <c r="F37" s="4">
        <f>DATE(1999,11,8)</f>
        <v>36472</v>
      </c>
      <c r="G37">
        <v>9.2401999999999998E-2</v>
      </c>
    </row>
    <row r="38" spans="1:7" x14ac:dyDescent="0.3">
      <c r="A38" t="s">
        <v>53</v>
      </c>
      <c r="B38" t="s">
        <v>141</v>
      </c>
      <c r="C38" s="1" t="s">
        <v>58</v>
      </c>
      <c r="D38" t="s">
        <v>142</v>
      </c>
      <c r="E38" t="s">
        <v>143</v>
      </c>
      <c r="F38" s="4">
        <f>DATE(1989,12,1)</f>
        <v>32843</v>
      </c>
      <c r="G38">
        <v>0.175404</v>
      </c>
    </row>
    <row r="39" spans="1:7" x14ac:dyDescent="0.3">
      <c r="A39" t="s">
        <v>63</v>
      </c>
      <c r="B39" t="s">
        <v>144</v>
      </c>
      <c r="C39" s="1" t="s">
        <v>58</v>
      </c>
      <c r="D39" t="s">
        <v>145</v>
      </c>
      <c r="E39" t="s">
        <v>146</v>
      </c>
      <c r="F39" s="4">
        <f>DATE(1982,11,30)</f>
        <v>30285</v>
      </c>
      <c r="G39">
        <v>0.23667099999999999</v>
      </c>
    </row>
    <row r="40" spans="1:7" x14ac:dyDescent="0.3">
      <c r="A40" t="s">
        <v>54</v>
      </c>
      <c r="B40" t="s">
        <v>147</v>
      </c>
      <c r="C40" s="1" t="s">
        <v>58</v>
      </c>
      <c r="D40" t="s">
        <v>148</v>
      </c>
      <c r="E40" t="s">
        <v>149</v>
      </c>
      <c r="F40" s="4">
        <f>DATE(1957,3,4)</f>
        <v>20883</v>
      </c>
      <c r="G40">
        <v>0.34990100000000002</v>
      </c>
    </row>
    <row r="41" spans="1:7" x14ac:dyDescent="0.3">
      <c r="A41" t="s">
        <v>55</v>
      </c>
      <c r="B41" t="s">
        <v>150</v>
      </c>
      <c r="C41" s="1" t="s">
        <v>58</v>
      </c>
      <c r="D41" t="s">
        <v>151</v>
      </c>
      <c r="E41" t="s">
        <v>140</v>
      </c>
      <c r="F41" s="4">
        <f>DATE(1993,12,1)</f>
        <v>34304</v>
      </c>
      <c r="G41">
        <v>0.63693100000000002</v>
      </c>
    </row>
    <row r="42" spans="1:7" x14ac:dyDescent="0.3">
      <c r="A42" t="s">
        <v>56</v>
      </c>
      <c r="B42" t="s">
        <v>152</v>
      </c>
      <c r="C42" s="1" t="s">
        <v>58</v>
      </c>
      <c r="D42" t="s">
        <v>153</v>
      </c>
      <c r="E42" t="s">
        <v>154</v>
      </c>
      <c r="F42" s="4">
        <f>DATE(1994,6,1)</f>
        <v>34486</v>
      </c>
      <c r="G42">
        <v>5.3385210000000001</v>
      </c>
    </row>
    <row r="43" spans="1:7" x14ac:dyDescent="0.3">
      <c r="A43" t="s">
        <v>57</v>
      </c>
      <c r="B43" t="s">
        <v>155</v>
      </c>
      <c r="C43" s="1" t="s">
        <v>58</v>
      </c>
      <c r="D43" t="s">
        <v>136</v>
      </c>
      <c r="E43" t="s">
        <v>156</v>
      </c>
      <c r="F43" s="4">
        <f>DATE(1982,11,30)</f>
        <v>30285</v>
      </c>
      <c r="G43">
        <v>5.8403330000000002</v>
      </c>
    </row>
    <row r="44" spans="1:7" x14ac:dyDescent="0.3">
      <c r="A44" t="s">
        <v>59</v>
      </c>
      <c r="B44" t="s">
        <v>157</v>
      </c>
      <c r="C44" s="1" t="s">
        <v>64</v>
      </c>
      <c r="D44" t="s">
        <v>158</v>
      </c>
      <c r="E44" t="s">
        <v>159</v>
      </c>
      <c r="F44" s="4">
        <f>DATE(1987,12,31)</f>
        <v>32142</v>
      </c>
      <c r="G44">
        <v>4.4928999999999997E-2</v>
      </c>
    </row>
    <row r="45" spans="1:7" x14ac:dyDescent="0.3">
      <c r="A45" t="s">
        <v>60</v>
      </c>
      <c r="B45" t="s">
        <v>160</v>
      </c>
      <c r="C45" s="1" t="s">
        <v>64</v>
      </c>
      <c r="D45" t="s">
        <v>161</v>
      </c>
      <c r="E45" t="s">
        <v>91</v>
      </c>
      <c r="F45" s="4">
        <f>DATE(1976,3,31)</f>
        <v>27850</v>
      </c>
      <c r="G45">
        <v>0.102427</v>
      </c>
    </row>
    <row r="46" spans="1:7" x14ac:dyDescent="0.3">
      <c r="A46" t="s">
        <v>62</v>
      </c>
      <c r="B46" t="s">
        <v>162</v>
      </c>
      <c r="C46" s="1" t="s">
        <v>64</v>
      </c>
      <c r="D46" t="s">
        <v>161</v>
      </c>
      <c r="E46" t="s">
        <v>123</v>
      </c>
      <c r="F46" s="4">
        <f>DATE(1964,6,30)</f>
        <v>23558</v>
      </c>
      <c r="G46">
        <v>0.174202</v>
      </c>
    </row>
    <row r="47" spans="1:7" x14ac:dyDescent="0.3">
      <c r="A47" t="s">
        <v>61</v>
      </c>
      <c r="B47" t="s">
        <v>163</v>
      </c>
      <c r="C47" s="1" t="s">
        <v>64</v>
      </c>
      <c r="D47" t="s">
        <v>164</v>
      </c>
      <c r="E47" t="s">
        <v>165</v>
      </c>
      <c r="F47" s="4">
        <f>DATE(1992,7,1)</f>
        <v>33786</v>
      </c>
      <c r="G47">
        <v>0.42397299999999999</v>
      </c>
    </row>
    <row r="48" spans="1:7" x14ac:dyDescent="0.3">
      <c r="A48" t="s">
        <v>68</v>
      </c>
      <c r="B48" t="s">
        <v>166</v>
      </c>
      <c r="C48" s="1" t="s">
        <v>65</v>
      </c>
      <c r="D48" t="s">
        <v>167</v>
      </c>
      <c r="E48" t="s">
        <v>168</v>
      </c>
      <c r="F48" s="4">
        <f>DATE(1998,10,2)</f>
        <v>36070</v>
      </c>
      <c r="G48">
        <v>5.2158999999999997E-2</v>
      </c>
    </row>
    <row r="49" spans="1:7" x14ac:dyDescent="0.3">
      <c r="A49" t="s">
        <v>67</v>
      </c>
      <c r="B49" t="s">
        <v>169</v>
      </c>
      <c r="C49" s="1" t="s">
        <v>65</v>
      </c>
      <c r="D49" t="s">
        <v>171</v>
      </c>
      <c r="E49" t="s">
        <v>170</v>
      </c>
      <c r="F49" s="4">
        <f>DATE(1957,3,4)</f>
        <v>20883</v>
      </c>
      <c r="G49">
        <v>6.7322999999999994E-2</v>
      </c>
    </row>
    <row r="50" spans="1:7" x14ac:dyDescent="0.3">
      <c r="A50" t="s">
        <v>66</v>
      </c>
      <c r="B50" t="s">
        <v>172</v>
      </c>
      <c r="C50" s="1" t="s">
        <v>65</v>
      </c>
      <c r="D50" t="s">
        <v>173</v>
      </c>
      <c r="E50" t="s">
        <v>134</v>
      </c>
      <c r="F50" s="4">
        <f>DATE(1957,3,4)</f>
        <v>20883</v>
      </c>
      <c r="G50">
        <v>0.125306</v>
      </c>
    </row>
    <row r="51" spans="1:7" x14ac:dyDescent="0.3">
      <c r="A51" t="s">
        <v>69</v>
      </c>
      <c r="B51" t="s">
        <v>174</v>
      </c>
      <c r="C51" s="1" t="s">
        <v>65</v>
      </c>
      <c r="D51" t="s">
        <v>173</v>
      </c>
      <c r="E51" t="s">
        <v>175</v>
      </c>
      <c r="F51" s="4">
        <f>DATE(1976,6,30)</f>
        <v>27941</v>
      </c>
      <c r="G51">
        <v>0.42141899999999999</v>
      </c>
    </row>
  </sheetData>
  <hyperlinks>
    <hyperlink ref="E25" r:id="rId1" tooltip="Franklin Lakes, New Jersey" display="https://en.wikipedia.org/wiki/Franklin_Lakes,_New_Jersey" xr:uid="{4C8DE235-3F5C-46BB-A795-FE6D5AC4A1E6}"/>
    <hyperlink ref="B26" r:id="rId2" tooltip="Bristol-Myers Squibb" display="https://en.wikipedia.org/wiki/Bristol-Myers_Squibb" xr:uid="{2AD812B7-DF55-4CEA-AF94-910DA7E8A949}"/>
    <hyperlink ref="E26" r:id="rId3" tooltip="New York, New York" display="https://en.wikipedia.org/wiki/New_York,_New_York" xr:uid="{6BCCEE88-AA05-4607-9028-C0591CFB5C3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AIKATERINI CHALKIADAKI</dc:creator>
  <cp:lastModifiedBy>AIKATERINI CHALKIADAKI</cp:lastModifiedBy>
  <dcterms:created xsi:type="dcterms:W3CDTF">2015-06-05T18:19:34Z</dcterms:created>
  <dcterms:modified xsi:type="dcterms:W3CDTF">2021-03-23T21:30:33Z</dcterms:modified>
</cp:coreProperties>
</file>