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rdonc\Documents\projects\argo-dm\docs\"/>
    </mc:Choice>
  </mc:AlternateContent>
  <bookViews>
    <workbookView xWindow="0" yWindow="0" windowWidth="19200" windowHeight="7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9" i="1" l="1"/>
  <c r="C3" i="1"/>
  <c r="C4" i="1"/>
  <c r="C5" i="1"/>
  <c r="C13" i="1"/>
  <c r="C12" i="1"/>
  <c r="G12" i="1" s="1"/>
  <c r="J10" i="1"/>
  <c r="J8" i="1"/>
  <c r="F13" i="1" l="1"/>
  <c r="G13" i="1"/>
  <c r="F5" i="1"/>
  <c r="G5" i="1"/>
  <c r="F4" i="1"/>
  <c r="G4" i="1"/>
  <c r="E3" i="1"/>
  <c r="G3" i="1"/>
  <c r="D3" i="1"/>
  <c r="F3" i="1"/>
  <c r="E4" i="1"/>
  <c r="D4" i="1"/>
  <c r="D5" i="1"/>
  <c r="E5" i="1"/>
  <c r="E13" i="1"/>
  <c r="D13" i="1"/>
  <c r="D12" i="1"/>
  <c r="F12" i="1"/>
  <c r="E12" i="1"/>
  <c r="J11" i="1"/>
  <c r="C6" i="1" s="1"/>
  <c r="D6" i="1" s="1"/>
  <c r="G6" i="1" l="1"/>
  <c r="F6" i="1"/>
  <c r="E6" i="1"/>
  <c r="C8" i="1"/>
  <c r="D8" i="1" s="1"/>
  <c r="C2" i="1"/>
  <c r="C11" i="1"/>
  <c r="C7" i="1"/>
  <c r="G7" i="1" s="1"/>
  <c r="C9" i="1"/>
  <c r="C10" i="1"/>
  <c r="E8" i="1" l="1"/>
  <c r="G8" i="1"/>
  <c r="F8" i="1"/>
  <c r="E2" i="1"/>
  <c r="D2" i="1"/>
  <c r="G2" i="1"/>
  <c r="F2" i="1"/>
  <c r="E11" i="1"/>
  <c r="G11" i="1"/>
  <c r="F10" i="1"/>
  <c r="G10" i="1"/>
  <c r="D9" i="1"/>
  <c r="G9" i="1"/>
  <c r="F11" i="1"/>
  <c r="D11" i="1"/>
  <c r="E7" i="1"/>
  <c r="D7" i="1"/>
  <c r="F7" i="1"/>
  <c r="D10" i="1"/>
  <c r="E10" i="1"/>
  <c r="E9" i="1"/>
  <c r="C15" i="1"/>
  <c r="F9" i="1"/>
  <c r="G15" i="1" l="1"/>
  <c r="D15" i="1"/>
  <c r="E15" i="1"/>
  <c r="F15" i="1"/>
</calcChain>
</file>

<file path=xl/sharedStrings.xml><?xml version="1.0" encoding="utf-8"?>
<sst xmlns="http://schemas.openxmlformats.org/spreadsheetml/2006/main" count="32" uniqueCount="31">
  <si>
    <t>Month</t>
  </si>
  <si>
    <t>Ice</t>
  </si>
  <si>
    <t>Plan 1 Cost</t>
  </si>
  <si>
    <t>Plan 2 Cost</t>
  </si>
  <si>
    <t>Plan 3 Cost</t>
  </si>
  <si>
    <t>Data (KB)</t>
  </si>
  <si>
    <t>Base Cost</t>
  </si>
  <si>
    <t>Overage Cost (/KB)</t>
  </si>
  <si>
    <t>January</t>
  </si>
  <si>
    <t>Plan 1</t>
  </si>
  <si>
    <t>February</t>
  </si>
  <si>
    <t>Plan 2</t>
  </si>
  <si>
    <t>March</t>
  </si>
  <si>
    <t>Plan 3</t>
  </si>
  <si>
    <t>April</t>
  </si>
  <si>
    <t>May</t>
  </si>
  <si>
    <t>Data Per Profile (KB)</t>
  </si>
  <si>
    <t>June</t>
  </si>
  <si>
    <t>Profiles per month</t>
  </si>
  <si>
    <t>July</t>
  </si>
  <si>
    <t>Ice Months</t>
  </si>
  <si>
    <t>August</t>
  </si>
  <si>
    <t>Ice Profiles</t>
  </si>
  <si>
    <t>September</t>
  </si>
  <si>
    <t>October</t>
  </si>
  <si>
    <t>November</t>
  </si>
  <si>
    <t>December</t>
  </si>
  <si>
    <t>Total</t>
  </si>
  <si>
    <t>Profiling period (days)</t>
  </si>
  <si>
    <t>Plan 4 Cost</t>
  </si>
  <si>
    <t>Plan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</si>
</sst>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"/>
  </numFmts>
  <fonts count="5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64" fontId="2" fillId="0" borderId="0" xfId="0" applyNumberFormat="1" applyFont="1" applyAlignment="1"/>
    <xf numFmtId="3" fontId="3" fillId="0" borderId="0" xfId="0" applyNumberFormat="1" applyFont="1" applyAlignment="1"/>
    <xf numFmtId="164" fontId="3" fillId="0" borderId="0" xfId="0" applyNumberFormat="1" applyFont="1" applyAlignment="1"/>
    <xf numFmtId="0" fontId="4" fillId="0" borderId="0" xfId="0" applyFont="1"/>
    <xf numFmtId="0" fontId="2" fillId="0" borderId="0" xfId="0" applyFont="1"/>
    <xf numFmtId="165" fontId="2" fillId="0" borderId="0" xfId="0" applyNumberFormat="1" applyFont="1"/>
    <xf numFmtId="165" fontId="2" fillId="0" borderId="0" xfId="0" applyNumberFormat="1" applyFont="1" applyAlignment="1"/>
    <xf numFmtId="1" fontId="3" fillId="0" borderId="0" xfId="0" applyNumberFormat="1" applyFont="1" applyAlignment="1"/>
    <xf numFmtId="164" fontId="2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F6B26B"/>
          <bgColor rgb="FFF6B26B"/>
        </patternFill>
      </fill>
    </dxf>
    <dxf>
      <fill>
        <patternFill patternType="solid">
          <fgColor rgb="FFA4C2F4"/>
          <bgColor rgb="FFA4C2F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5"/>
  <sheetViews>
    <sheetView tabSelected="1" workbookViewId="0">
      <selection activeCell="B9" sqref="B9"/>
    </sheetView>
  </sheetViews>
  <sheetFormatPr defaultColWidth="14.453125" defaultRowHeight="15.5" customHeight="1" x14ac:dyDescent="0.25"/>
  <cols>
    <col min="2" max="2" width="3.81640625" customWidth="1"/>
    <col min="3" max="3" width="9.08984375" bestFit="1" customWidth="1"/>
    <col min="9" max="9" width="19.81640625" customWidth="1"/>
    <col min="12" max="12" width="18.54296875" customWidth="1"/>
  </cols>
  <sheetData>
    <row r="1" spans="1:12" ht="15.5" customHeight="1" x14ac:dyDescent="0.3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29</v>
      </c>
      <c r="H1" s="1"/>
      <c r="J1" s="1" t="s">
        <v>5</v>
      </c>
      <c r="K1" s="1" t="s">
        <v>6</v>
      </c>
      <c r="L1" s="1" t="s">
        <v>7</v>
      </c>
    </row>
    <row r="2" spans="1:12" ht="15.5" customHeight="1" x14ac:dyDescent="0.3">
      <c r="A2" s="2" t="s">
        <v>8</v>
      </c>
      <c r="B2" s="3">
        <v>1</v>
      </c>
      <c r="C2" s="9">
        <f>IF(B2 = 1, 0,IF(AND(B13 = 1, B2 = 0), $J$11*$J$8, $J$9*$J$8))</f>
        <v>0</v>
      </c>
      <c r="D2" s="4">
        <f t="shared" ref="D2:D13" si="0">$K$2 + (C2 - $J$2)*$L$2</f>
        <v>15.95</v>
      </c>
      <c r="E2" s="4">
        <f t="shared" ref="E2:E13" si="1">$K$3 + IF($C2 - $J$3 &gt; 0, $C2 - $J$3, 0)*$L$3</f>
        <v>21.45</v>
      </c>
      <c r="F2" s="4">
        <f>$K$4 + IF($C2 - $J$4 &gt; 0, $C2 - $J$4, 0)*$L$4</f>
        <v>23.54</v>
      </c>
      <c r="G2" s="4">
        <f>$K$5 + IF($C2 - $J$5 &gt; 0, $C2 - $J$5, 0)*$L$5</f>
        <v>41.25</v>
      </c>
      <c r="H2" s="4"/>
      <c r="I2" s="1" t="s">
        <v>9</v>
      </c>
      <c r="J2" s="5">
        <v>0</v>
      </c>
      <c r="K2" s="6">
        <v>15.95</v>
      </c>
      <c r="L2" s="6">
        <v>1.38</v>
      </c>
    </row>
    <row r="3" spans="1:12" ht="15.5" customHeight="1" x14ac:dyDescent="0.3">
      <c r="A3" s="2" t="s">
        <v>10</v>
      </c>
      <c r="B3" s="3">
        <v>1</v>
      </c>
      <c r="C3" s="9">
        <f>IF(B3 = 1, 0,IF(AND(B2 = 1, B3 = 0), $J$11*$J$8, $J$9*$J$8))</f>
        <v>0</v>
      </c>
      <c r="D3" s="4">
        <f t="shared" si="0"/>
        <v>15.95</v>
      </c>
      <c r="E3" s="4">
        <f t="shared" si="1"/>
        <v>21.45</v>
      </c>
      <c r="F3" s="4">
        <f>$K$4 + IF($C3 - $J$4 &gt; 0, $C3 - $J$4, 0)*$L$4</f>
        <v>23.54</v>
      </c>
      <c r="G3" s="4">
        <f t="shared" ref="G3:G13" si="2">$K$5 + IF($C3 - $J$5 &gt; 0, $C3 - $J$5, 0)*$L$5</f>
        <v>41.25</v>
      </c>
      <c r="H3" s="4"/>
      <c r="I3" s="1" t="s">
        <v>11</v>
      </c>
      <c r="J3" s="5">
        <v>12</v>
      </c>
      <c r="K3" s="6">
        <v>21.45</v>
      </c>
      <c r="L3" s="6">
        <v>1.54</v>
      </c>
    </row>
    <row r="4" spans="1:12" ht="15.5" customHeight="1" x14ac:dyDescent="0.3">
      <c r="A4" s="2" t="s">
        <v>12</v>
      </c>
      <c r="B4" s="3">
        <v>1</v>
      </c>
      <c r="C4" s="9">
        <f>IF(B4 = 1, 0,IF(AND(B3 = 1, B4 = 0), $J$11*$J$8, $J$9*$J$8))</f>
        <v>0</v>
      </c>
      <c r="D4" s="4">
        <f t="shared" si="0"/>
        <v>15.95</v>
      </c>
      <c r="E4" s="4">
        <f t="shared" si="1"/>
        <v>21.45</v>
      </c>
      <c r="F4" s="4">
        <f>$K$4 + IF($C4 - $J$4 &gt; 0, $C4 - $J$4, 0)*$L$4</f>
        <v>23.54</v>
      </c>
      <c r="G4" s="4">
        <f t="shared" si="2"/>
        <v>41.25</v>
      </c>
      <c r="H4" s="4"/>
      <c r="I4" s="1" t="s">
        <v>13</v>
      </c>
      <c r="J4" s="5">
        <v>17</v>
      </c>
      <c r="K4" s="6">
        <v>23.54</v>
      </c>
      <c r="L4" s="6">
        <v>1.54</v>
      </c>
    </row>
    <row r="5" spans="1:12" ht="15.5" customHeight="1" x14ac:dyDescent="0.3">
      <c r="A5" s="2" t="s">
        <v>14</v>
      </c>
      <c r="B5" s="3">
        <v>1</v>
      </c>
      <c r="C5" s="9">
        <f>IF(B5 = 1, 0,IF(AND(B4 = 1, B5 = 0), $J$11*$J$8, $J$9*$J$8))</f>
        <v>0</v>
      </c>
      <c r="D5" s="4">
        <f t="shared" si="0"/>
        <v>15.95</v>
      </c>
      <c r="E5" s="4">
        <f t="shared" si="1"/>
        <v>21.45</v>
      </c>
      <c r="F5" s="4">
        <f>$K$4 + IF($C5 - $J$4 &gt; 0, $C5 - $J$4, 0)*$L$4</f>
        <v>23.54</v>
      </c>
      <c r="G5" s="4">
        <f t="shared" si="2"/>
        <v>41.25</v>
      </c>
      <c r="H5" s="4"/>
      <c r="I5" s="1" t="s">
        <v>30</v>
      </c>
      <c r="J5" s="5">
        <v>30</v>
      </c>
      <c r="K5" s="6">
        <v>41.25</v>
      </c>
      <c r="L5" s="6">
        <v>1.38</v>
      </c>
    </row>
    <row r="6" spans="1:12" ht="15.5" customHeight="1" x14ac:dyDescent="0.25">
      <c r="A6" s="2" t="s">
        <v>15</v>
      </c>
      <c r="B6" s="3">
        <v>1</v>
      </c>
      <c r="C6" s="9">
        <f>IF(B6 = 1, 0,IF(AND(B5 = 1, B6 = 0), $J$11*$J$8, $J$9*$J$8))</f>
        <v>0</v>
      </c>
      <c r="D6" s="4">
        <f t="shared" si="0"/>
        <v>15.95</v>
      </c>
      <c r="E6" s="4">
        <f t="shared" si="1"/>
        <v>21.45</v>
      </c>
      <c r="F6" s="4">
        <f>$K$4 + IF($C6 - $J$4 &gt; 0, $C6 - $J$4, 0)*$L$4</f>
        <v>23.54</v>
      </c>
      <c r="G6" s="4">
        <f t="shared" si="2"/>
        <v>41.25</v>
      </c>
      <c r="H6" s="4"/>
    </row>
    <row r="7" spans="1:12" ht="15.5" customHeight="1" x14ac:dyDescent="0.3">
      <c r="A7" s="2" t="s">
        <v>17</v>
      </c>
      <c r="B7" s="3">
        <v>1</v>
      </c>
      <c r="C7" s="9">
        <f>IF(B7 = 1, 0,IF(AND(B6 = 1, B7 = 0), $J$11*$J$8, $J$9*$J$8))</f>
        <v>0</v>
      </c>
      <c r="D7" s="4">
        <f t="shared" si="0"/>
        <v>15.95</v>
      </c>
      <c r="E7" s="4">
        <f t="shared" si="1"/>
        <v>21.45</v>
      </c>
      <c r="F7" s="4">
        <f>$K$4 + IF($C7 - $J$4 &gt; 0, $C7 - $J$4, 0)*$L$4</f>
        <v>23.54</v>
      </c>
      <c r="G7" s="4">
        <f t="shared" si="2"/>
        <v>41.25</v>
      </c>
      <c r="H7" s="4"/>
      <c r="I7" s="7" t="s">
        <v>28</v>
      </c>
      <c r="J7" s="5">
        <v>10</v>
      </c>
    </row>
    <row r="8" spans="1:12" ht="15.5" customHeight="1" x14ac:dyDescent="0.3">
      <c r="A8" s="2" t="s">
        <v>19</v>
      </c>
      <c r="B8" s="3">
        <v>1</v>
      </c>
      <c r="C8" s="9">
        <f>IF(B8 = 1, 0,IF(AND(B7 = 1, B8 = 0), $J$11*$J$8, $J$9*$J$8))</f>
        <v>0</v>
      </c>
      <c r="D8" s="4">
        <f t="shared" si="0"/>
        <v>15.95</v>
      </c>
      <c r="E8" s="4">
        <f t="shared" si="1"/>
        <v>21.45</v>
      </c>
      <c r="F8" s="4">
        <f>$K$4 + IF($C8 - $J$4 &gt; 0, $C8 - $J$4, 0)*$L$4</f>
        <v>23.54</v>
      </c>
      <c r="G8" s="4">
        <f t="shared" si="2"/>
        <v>41.25</v>
      </c>
      <c r="H8" s="4"/>
      <c r="I8" s="1" t="s">
        <v>16</v>
      </c>
      <c r="J8" s="8">
        <f>25*300/1000</f>
        <v>7.5</v>
      </c>
    </row>
    <row r="9" spans="1:12" ht="15.5" customHeight="1" x14ac:dyDescent="0.3">
      <c r="A9" s="2" t="s">
        <v>21</v>
      </c>
      <c r="B9" s="3">
        <v>0</v>
      </c>
      <c r="C9" s="9">
        <f>IF(B9 = 1, 0,IF(AND(B8 = 1, B9 = 0), $J$11*$J$8, $J$9*$J$8))</f>
        <v>180</v>
      </c>
      <c r="D9" s="4">
        <f t="shared" si="0"/>
        <v>264.34999999999997</v>
      </c>
      <c r="E9" s="4">
        <f t="shared" si="1"/>
        <v>280.17</v>
      </c>
      <c r="F9" s="4">
        <f>$K$4 + IF($C9 - $J$4 &gt; 0, $C9 - $J$4, 0)*$L$4</f>
        <v>274.56</v>
      </c>
      <c r="G9" s="4">
        <f t="shared" si="2"/>
        <v>248.24999999999997</v>
      </c>
      <c r="H9" s="4"/>
      <c r="I9" s="1" t="s">
        <v>18</v>
      </c>
      <c r="J9" s="9">
        <f>30/J7</f>
        <v>3</v>
      </c>
    </row>
    <row r="10" spans="1:12" ht="15.5" customHeight="1" x14ac:dyDescent="0.3">
      <c r="A10" s="2" t="s">
        <v>23</v>
      </c>
      <c r="B10" s="11">
        <v>0</v>
      </c>
      <c r="C10" s="9">
        <f>IF(B10 = 1, 0,IF(AND(B9 = 1, B10 = 0), $J$11*$J$8, $J$9*$J$8))</f>
        <v>22.5</v>
      </c>
      <c r="D10" s="4">
        <f t="shared" si="0"/>
        <v>47</v>
      </c>
      <c r="E10" s="4">
        <f t="shared" si="1"/>
        <v>37.620000000000005</v>
      </c>
      <c r="F10" s="4">
        <f>$K$4 + IF($C10 - $J$4 &gt; 0, $C10 - $J$4, 0)*$L$4</f>
        <v>32.01</v>
      </c>
      <c r="G10" s="4">
        <f t="shared" si="2"/>
        <v>41.25</v>
      </c>
      <c r="H10" s="4"/>
      <c r="I10" s="1" t="s">
        <v>20</v>
      </c>
      <c r="J10" s="2">
        <f>SUM(B2:B13)</f>
        <v>8</v>
      </c>
    </row>
    <row r="11" spans="1:12" ht="15.5" customHeight="1" x14ac:dyDescent="0.3">
      <c r="A11" s="2" t="s">
        <v>24</v>
      </c>
      <c r="B11" s="11">
        <v>0</v>
      </c>
      <c r="C11" s="9">
        <f>IF(B11 = 1, 0,IF(AND(B10 = 1, B11 = 0), $J$11*$J$8, $J$9*$J$8))</f>
        <v>22.5</v>
      </c>
      <c r="D11" s="4">
        <f t="shared" si="0"/>
        <v>47</v>
      </c>
      <c r="E11" s="4">
        <f t="shared" si="1"/>
        <v>37.620000000000005</v>
      </c>
      <c r="F11" s="4">
        <f>$K$4 + IF($C11 - $J$4 &gt; 0, $C11 - $J$4, 0)*$L$4</f>
        <v>32.01</v>
      </c>
      <c r="G11" s="4">
        <f t="shared" si="2"/>
        <v>41.25</v>
      </c>
      <c r="H11" s="4"/>
      <c r="I11" s="1" t="s">
        <v>22</v>
      </c>
      <c r="J11" s="10">
        <f>J9*J10</f>
        <v>24</v>
      </c>
    </row>
    <row r="12" spans="1:12" ht="15.5" customHeight="1" x14ac:dyDescent="0.25">
      <c r="A12" s="2" t="s">
        <v>25</v>
      </c>
      <c r="B12" s="11">
        <v>0</v>
      </c>
      <c r="C12" s="9">
        <f>IF(B12 = 1, 0,IF(AND(B11 = 1, B12 = 0), $J$11*$J$8, $J$9*$J$8))</f>
        <v>22.5</v>
      </c>
      <c r="D12" s="4">
        <f t="shared" si="0"/>
        <v>47</v>
      </c>
      <c r="E12" s="4">
        <f t="shared" si="1"/>
        <v>37.620000000000005</v>
      </c>
      <c r="F12" s="4">
        <f>$K$4 + IF($C12 - $J$4 &gt; 0, $C12 - $J$4, 0)*$L$4</f>
        <v>32.01</v>
      </c>
      <c r="G12" s="4">
        <f t="shared" si="2"/>
        <v>41.25</v>
      </c>
      <c r="H12" s="4"/>
    </row>
    <row r="13" spans="1:12" ht="15.5" customHeight="1" x14ac:dyDescent="0.25">
      <c r="A13" s="2" t="s">
        <v>26</v>
      </c>
      <c r="B13" s="3">
        <v>1</v>
      </c>
      <c r="C13" s="9">
        <f>IF(B13 = 1, 0,IF(AND(B12 = 1, B13 = 0), $J$11*$J$8, $J$9*$J$8))</f>
        <v>0</v>
      </c>
      <c r="D13" s="4">
        <f t="shared" si="0"/>
        <v>15.95</v>
      </c>
      <c r="E13" s="4">
        <f t="shared" si="1"/>
        <v>21.45</v>
      </c>
      <c r="F13" s="4">
        <f>$K$4 + IF($C13 - $J$4 &gt; 0, $C13 - $J$4, 0)*$L$4</f>
        <v>23.54</v>
      </c>
      <c r="G13" s="4">
        <f t="shared" si="2"/>
        <v>41.25</v>
      </c>
      <c r="H13" s="4"/>
    </row>
    <row r="14" spans="1:12" ht="15.5" customHeight="1" x14ac:dyDescent="0.25">
      <c r="B14" s="11"/>
    </row>
    <row r="15" spans="1:12" ht="15.5" customHeight="1" x14ac:dyDescent="0.3">
      <c r="A15" s="1" t="s">
        <v>27</v>
      </c>
      <c r="C15" s="9">
        <f t="shared" ref="C15:G15" si="3">SUM(C2:C13)</f>
        <v>247.5</v>
      </c>
      <c r="D15" s="12">
        <f t="shared" si="3"/>
        <v>532.95000000000005</v>
      </c>
      <c r="E15" s="12">
        <f t="shared" si="3"/>
        <v>564.63000000000011</v>
      </c>
      <c r="F15" s="12">
        <f t="shared" si="3"/>
        <v>558.91</v>
      </c>
      <c r="G15" s="12">
        <f t="shared" si="3"/>
        <v>702</v>
      </c>
      <c r="H15" s="12"/>
    </row>
  </sheetData>
  <conditionalFormatting sqref="A2:A13">
    <cfRule type="expression" dxfId="1" priority="1">
      <formula>B2:B13 &gt; 0</formula>
    </cfRule>
  </conditionalFormatting>
  <conditionalFormatting sqref="A2:A13">
    <cfRule type="expression" dxfId="0" priority="2">
      <formula>B2:B13 = 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Gordon, Chris</dc:creator>
  <cp:lastModifiedBy>Gordon, Chris</cp:lastModifiedBy>
  <dcterms:created xsi:type="dcterms:W3CDTF">2021-04-30T18:34:36Z</dcterms:created>
  <dcterms:modified xsi:type="dcterms:W3CDTF">2021-04-30T18:49:38Z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2021-04-30T18:34:17Z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588b8faf-58dd-48ae-afba-00009e44ab52</vt:lpwstr>
  </property>
</Properties>
</file>