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digits" sheetId="1" r:id="rId4"/>
    <sheet state="visible" name="whitewine" sheetId="2" r:id="rId5"/>
    <sheet state="visible" name="vertebral" sheetId="3" r:id="rId6"/>
    <sheet state="visible" name="redwine" sheetId="4" r:id="rId7"/>
    <sheet state="visible" name="cardio" sheetId="5" r:id="rId8"/>
    <sheet state="visible" name="seeds" sheetId="6" r:id="rId9"/>
    <sheet state="visible" name="Ours_Vs_DATE20" sheetId="7" r:id="rId10"/>
    <sheet state="visible" name="Ours_Vs_Stochastic" sheetId="8" r:id="rId11"/>
  </sheets>
  <definedNames/>
  <calcPr/>
</workbook>
</file>

<file path=xl/sharedStrings.xml><?xml version="1.0" encoding="utf-8"?>
<sst xmlns="http://schemas.openxmlformats.org/spreadsheetml/2006/main" count="1355" uniqueCount="283">
  <si>
    <t>FRAMEWORK 'S TRUE PARETO 1V  (ACCURACY - POWER)</t>
  </si>
  <si>
    <t>FRAMEWORK 'S TRUE PARETO 0.8-0.6V  (ACCURACY - POWER)</t>
  </si>
  <si>
    <t>ID</t>
  </si>
  <si>
    <t>accuracy</t>
  </si>
  <si>
    <t>area</t>
  </si>
  <si>
    <t>power (mW)</t>
  </si>
  <si>
    <t>voltage</t>
  </si>
  <si>
    <t>0.934</t>
  </si>
  <si>
    <t>42.5</t>
  </si>
  <si>
    <t>0.8</t>
  </si>
  <si>
    <t>0_w0_4C_5C</t>
  </si>
  <si>
    <t>0.933</t>
  </si>
  <si>
    <t>58.7</t>
  </si>
  <si>
    <t>43.3</t>
  </si>
  <si>
    <t>0_w0_3C_4C</t>
  </si>
  <si>
    <t>0.932</t>
  </si>
  <si>
    <t>44.9</t>
  </si>
  <si>
    <t>1_w0_5C_4C</t>
  </si>
  <si>
    <t>0.927</t>
  </si>
  <si>
    <t>55.5</t>
  </si>
  <si>
    <t>41.9</t>
  </si>
  <si>
    <t>0.926</t>
  </si>
  <si>
    <t>40.3</t>
  </si>
  <si>
    <t>2_w0_4C_4C</t>
  </si>
  <si>
    <t>0.916</t>
  </si>
  <si>
    <t>49.4</t>
  </si>
  <si>
    <t>33.5</t>
  </si>
  <si>
    <t>0.915</t>
  </si>
  <si>
    <t>48.3</t>
  </si>
  <si>
    <t>3_w0_3C_4C</t>
  </si>
  <si>
    <t>0.914</t>
  </si>
  <si>
    <t>47.3</t>
  </si>
  <si>
    <t>3_w0_3C_6C</t>
  </si>
  <si>
    <t>0.913</t>
  </si>
  <si>
    <t>47.5</t>
  </si>
  <si>
    <t>31.4</t>
  </si>
  <si>
    <t>4_w0_2C_2C</t>
  </si>
  <si>
    <t>0.912</t>
  </si>
  <si>
    <t>44.5</t>
  </si>
  <si>
    <t>32.2</t>
  </si>
  <si>
    <t>0.91</t>
  </si>
  <si>
    <t>45.1</t>
  </si>
  <si>
    <t>4_w0_2C_1C</t>
  </si>
  <si>
    <t>0.907</t>
  </si>
  <si>
    <t>43.4</t>
  </si>
  <si>
    <t>0.886</t>
  </si>
  <si>
    <t>35.7</t>
  </si>
  <si>
    <t>0.884</t>
  </si>
  <si>
    <t>33.2</t>
  </si>
  <si>
    <t>0.875</t>
  </si>
  <si>
    <t>0.86</t>
  </si>
  <si>
    <t>0.856</t>
  </si>
  <si>
    <t>0.835</t>
  </si>
  <si>
    <t>10_w2_2C_7C</t>
  </si>
  <si>
    <t>0.79</t>
  </si>
  <si>
    <t>0.648</t>
  </si>
  <si>
    <t>19 (all frozen)</t>
  </si>
  <si>
    <t>0.46</t>
  </si>
  <si>
    <t>17 (all frozen)</t>
  </si>
  <si>
    <t>0.3</t>
  </si>
  <si>
    <t>4 (all frozen)</t>
  </si>
  <si>
    <t>0.28</t>
  </si>
  <si>
    <t>Only Pruning PARETO</t>
  </si>
  <si>
    <t>Only Quantization PARETO</t>
  </si>
  <si>
    <t>1V</t>
  </si>
  <si>
    <t>Only Pruning (Relu Bits:8, Relu Int Bits: 1, Input Bits: 4, Weight1 Bits: 7, Bias1 Bits: 7, Weight2 Bits: 7, Bias2 Bits:7 )</t>
  </si>
  <si>
    <t>Sparsity</t>
  </si>
  <si>
    <t>Accuracy</t>
  </si>
  <si>
    <t>Area</t>
  </si>
  <si>
    <t>Power (mW)</t>
  </si>
  <si>
    <t>0.93</t>
  </si>
  <si>
    <t>101.5</t>
  </si>
  <si>
    <t>0.92</t>
  </si>
  <si>
    <t>176.3</t>
  </si>
  <si>
    <t>0.931</t>
  </si>
  <si>
    <t>71.2</t>
  </si>
  <si>
    <t>67.1</t>
  </si>
  <si>
    <t>0.85</t>
  </si>
  <si>
    <t>0.923</t>
  </si>
  <si>
    <t>59.4</t>
  </si>
  <si>
    <t>0.63</t>
  </si>
  <si>
    <t>0.918</t>
  </si>
  <si>
    <t>52.8</t>
  </si>
  <si>
    <t>0.45</t>
  </si>
  <si>
    <t>45.8</t>
  </si>
  <si>
    <t>47.6</t>
  </si>
  <si>
    <t>0.23</t>
  </si>
  <si>
    <t>0.904</t>
  </si>
  <si>
    <t>0.861</t>
  </si>
  <si>
    <t>0.84</t>
  </si>
  <si>
    <t>0.7</t>
  </si>
  <si>
    <t>0.58</t>
  </si>
  <si>
    <t>AREA-ACC PARETOS</t>
  </si>
  <si>
    <t>FRAMEWORK</t>
  </si>
  <si>
    <t>ONLY QUANTIZATION</t>
  </si>
  <si>
    <t>ONLY PRUNING</t>
  </si>
  <si>
    <t>ONLY CLUSTERING</t>
  </si>
  <si>
    <t>ONLY WEIGHT SHARING</t>
  </si>
  <si>
    <t>Only Clustering PARETO</t>
  </si>
  <si>
    <t>0.81</t>
  </si>
  <si>
    <t>baseline</t>
  </si>
  <si>
    <t>0.76</t>
  </si>
  <si>
    <t>Clusters</t>
  </si>
  <si>
    <t>0.43</t>
  </si>
  <si>
    <t>121.1</t>
  </si>
  <si>
    <t>0.78</t>
  </si>
  <si>
    <t>117.4</t>
  </si>
  <si>
    <t>0.66</t>
  </si>
  <si>
    <t xml:space="preserve">x3.4 </t>
  </si>
  <si>
    <t>107.8</t>
  </si>
  <si>
    <t>0.65</t>
  </si>
  <si>
    <t>0.13</t>
  </si>
  <si>
    <t>quant</t>
  </si>
  <si>
    <t>prun</t>
  </si>
  <si>
    <t>ws</t>
  </si>
  <si>
    <t>ws2</t>
  </si>
  <si>
    <t>Only Custom Clustering PARETO</t>
  </si>
  <si>
    <t>2.2x</t>
  </si>
  <si>
    <t>3.1x</t>
  </si>
  <si>
    <t>2.4x</t>
  </si>
  <si>
    <t>3.7x</t>
  </si>
  <si>
    <t>Clusters layer1</t>
  </si>
  <si>
    <t>Clusters layer2</t>
  </si>
  <si>
    <t>window</t>
  </si>
  <si>
    <t>123.8</t>
  </si>
  <si>
    <t>112.8</t>
  </si>
  <si>
    <t>110.7</t>
  </si>
  <si>
    <t>FRAMEWORK 'S TRUE PARETO 0.6-0.8V  (ACCURACY - POWER)</t>
  </si>
  <si>
    <t>0.547</t>
  </si>
  <si>
    <t>violation @ 0.6</t>
  </si>
  <si>
    <t>4C2C_2_W0</t>
  </si>
  <si>
    <t>0.544</t>
  </si>
  <si>
    <t>2C2C_2_W2</t>
  </si>
  <si>
    <t>0.542</t>
  </si>
  <si>
    <t>0.6</t>
  </si>
  <si>
    <t>0.536</t>
  </si>
  <si>
    <t>1C1C_1_W0</t>
  </si>
  <si>
    <t>0.533</t>
  </si>
  <si>
    <t>0 (all frozen)</t>
  </si>
  <si>
    <t>0.512</t>
  </si>
  <si>
    <t>0.5</t>
  </si>
  <si>
    <t>14 (all frozen)</t>
  </si>
  <si>
    <t>0.477</t>
  </si>
  <si>
    <t>0.4</t>
  </si>
  <si>
    <t>0.454</t>
  </si>
  <si>
    <t>0.543</t>
  </si>
  <si>
    <t>0.54</t>
  </si>
  <si>
    <t>46 mW</t>
  </si>
  <si>
    <t>0.52</t>
  </si>
  <si>
    <t>36 mW</t>
  </si>
  <si>
    <t>9 old</t>
  </si>
  <si>
    <t>0.537</t>
  </si>
  <si>
    <t>0.51</t>
  </si>
  <si>
    <t>30 mW</t>
  </si>
  <si>
    <t>0.523</t>
  </si>
  <si>
    <t>22 mW</t>
  </si>
  <si>
    <t>0 old</t>
  </si>
  <si>
    <t>0.49</t>
  </si>
  <si>
    <t>4.6 mW</t>
  </si>
  <si>
    <t>0.47</t>
  </si>
  <si>
    <t>40 mW</t>
  </si>
  <si>
    <t>0.535</t>
  </si>
  <si>
    <t>24 mW</t>
  </si>
  <si>
    <t>0.534</t>
  </si>
  <si>
    <t>0.53</t>
  </si>
  <si>
    <t>x6</t>
  </si>
  <si>
    <t>0.2</t>
  </si>
  <si>
    <t>0.19</t>
  </si>
  <si>
    <t>1.4x</t>
  </si>
  <si>
    <t>2.9x</t>
  </si>
  <si>
    <t>2.35x</t>
  </si>
  <si>
    <t>2.43x</t>
  </si>
  <si>
    <t>36.6</t>
  </si>
  <si>
    <t>31.9</t>
  </si>
  <si>
    <t xml:space="preserve"> NORM</t>
  </si>
  <si>
    <t>0.87</t>
  </si>
  <si>
    <t>0.838</t>
  </si>
  <si>
    <t>0.04</t>
  </si>
  <si>
    <t>5 (all frozen)</t>
  </si>
  <si>
    <t>0.18</t>
  </si>
  <si>
    <t>0.039</t>
  </si>
  <si>
    <t>9 (all frozen)</t>
  </si>
  <si>
    <t>0.42</t>
  </si>
  <si>
    <t>0.01</t>
  </si>
  <si>
    <t>2 (all frozen)</t>
  </si>
  <si>
    <t>0.72</t>
  </si>
  <si>
    <t>0.02</t>
  </si>
  <si>
    <t>0.007</t>
  </si>
  <si>
    <t>7 (all frozen)</t>
  </si>
  <si>
    <t>0.006</t>
  </si>
  <si>
    <t>0.55</t>
  </si>
  <si>
    <t>0.83</t>
  </si>
  <si>
    <t>0.698</t>
  </si>
  <si>
    <t>Only Clustering</t>
  </si>
  <si>
    <t>0.82</t>
  </si>
  <si>
    <t>36.1 mW</t>
  </si>
  <si>
    <t>0.77</t>
  </si>
  <si>
    <t>34.9 mW</t>
  </si>
  <si>
    <t>25 mW</t>
  </si>
  <si>
    <t>0.73</t>
  </si>
  <si>
    <t>0.6 mW</t>
  </si>
  <si>
    <t>0.59</t>
  </si>
  <si>
    <t>x4</t>
  </si>
  <si>
    <t>1.25x</t>
  </si>
  <si>
    <t>2.8x</t>
  </si>
  <si>
    <t>FRAMEWORK 'S TRUE PARETO 0.6V  (ACCURACY - POWER)</t>
  </si>
  <si>
    <t>1 (all frozen)</t>
  </si>
  <si>
    <t>41 (all frozen)</t>
  </si>
  <si>
    <t>46 (all frozen)</t>
  </si>
  <si>
    <t>47 (all frozen)</t>
  </si>
  <si>
    <t>0.462</t>
  </si>
  <si>
    <t>24 (all frozen)</t>
  </si>
  <si>
    <t>2 bit weights for all the pareto points</t>
  </si>
  <si>
    <t>0.577</t>
  </si>
  <si>
    <t>0.56</t>
  </si>
  <si>
    <t xml:space="preserve">32.4 </t>
  </si>
  <si>
    <t xml:space="preserve"> Only Clustering PARETO</t>
  </si>
  <si>
    <t>power</t>
  </si>
  <si>
    <t>0.57</t>
  </si>
  <si>
    <t>26.</t>
  </si>
  <si>
    <t>x13.5</t>
  </si>
  <si>
    <t>1.57x</t>
  </si>
  <si>
    <t>4.54x</t>
  </si>
  <si>
    <t>6x</t>
  </si>
  <si>
    <t>NORMALIZED</t>
  </si>
  <si>
    <t>3 (all frozen)</t>
  </si>
  <si>
    <t>0.88</t>
  </si>
  <si>
    <t>6 (all frozen)</t>
  </si>
  <si>
    <t>51.7</t>
  </si>
  <si>
    <t>44.1</t>
  </si>
  <si>
    <t>37.8</t>
  </si>
  <si>
    <t>35.8</t>
  </si>
  <si>
    <t>0.795</t>
  </si>
  <si>
    <t>x6.5</t>
  </si>
  <si>
    <t>1.1x</t>
  </si>
  <si>
    <t>3.2x</t>
  </si>
  <si>
    <t>2x</t>
  </si>
  <si>
    <t>33.9</t>
  </si>
  <si>
    <t>32.5</t>
  </si>
  <si>
    <t>0.95</t>
  </si>
  <si>
    <t>0.936</t>
  </si>
  <si>
    <t>10 (all frozen)</t>
  </si>
  <si>
    <t>0.36</t>
  </si>
  <si>
    <t xml:space="preserve">0.6 </t>
  </si>
  <si>
    <t>0.1</t>
  </si>
  <si>
    <t>12 (all frozen)</t>
  </si>
  <si>
    <t>0.31</t>
  </si>
  <si>
    <t>0.9</t>
  </si>
  <si>
    <t>0.69</t>
  </si>
  <si>
    <t>0.71</t>
  </si>
  <si>
    <t>0.34</t>
  </si>
  <si>
    <t>0.68</t>
  </si>
  <si>
    <t>x2.9</t>
  </si>
  <si>
    <t>1.32x</t>
  </si>
  <si>
    <t>3.6x</t>
  </si>
  <si>
    <t xml:space="preserve">Pendigits (1% accuracy drop) </t>
  </si>
  <si>
    <t>DATE'20</t>
  </si>
  <si>
    <t>Ours 1V</t>
  </si>
  <si>
    <t>Ours (0.8V)</t>
  </si>
  <si>
    <t>Gain Area (1V)</t>
  </si>
  <si>
    <t>Gain Power (1V)</t>
  </si>
  <si>
    <t>Gain Area (0.8V)</t>
  </si>
  <si>
    <t>Gain Power (0.8V)</t>
  </si>
  <si>
    <t>Area (cm^2)</t>
  </si>
  <si>
    <t>-</t>
  </si>
  <si>
    <t>2,4</t>
  </si>
  <si>
    <t>2,6</t>
  </si>
  <si>
    <t>1,96</t>
  </si>
  <si>
    <t xml:space="preserve">White Wine (1% accuracy drop) </t>
  </si>
  <si>
    <t xml:space="preserve">Ours (0.6V) </t>
  </si>
  <si>
    <t xml:space="preserve">Red Wine (1% accuracy drop) </t>
  </si>
  <si>
    <t xml:space="preserve">Cardio (1% accuracy drop) </t>
  </si>
  <si>
    <t xml:space="preserve">Vertebral (1% accuracy drop) </t>
  </si>
  <si>
    <t>0.07</t>
  </si>
  <si>
    <t xml:space="preserve">Seeds (1% accuracy drop) </t>
  </si>
  <si>
    <t>38.7</t>
  </si>
  <si>
    <t xml:space="preserve">Pendigits accuracy=0.21 </t>
  </si>
  <si>
    <t>Stochastic</t>
  </si>
  <si>
    <t>White Wine accuracy=0.48</t>
  </si>
  <si>
    <t>Red Wine accuracy=0.47</t>
  </si>
  <si>
    <t>Cardio accuracy=0.78</t>
  </si>
  <si>
    <t>Vertebral accuracy=0.29</t>
  </si>
  <si>
    <t>Seeds accuracy=0.27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</si>
</sst>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4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color theme="1"/>
      <name val="Arial"/>
      <scheme val="minor"/>
    </font>
    <font>
      <color rgb="FFFF9900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sz val="11.0"/>
      <color theme="1"/>
      <name val="&quot;Calibri&quot;"/>
    </font>
    <font>
      <b/>
      <sz val="11.0"/>
      <color theme="1"/>
      <name val="&quot;Calibri&quot;"/>
    </font>
    <font>
      <sz val="11.0"/>
      <color theme="1"/>
      <name val="Calibri"/>
    </font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46BDC6"/>
        <bgColor rgb="FF46BDC6"/>
      </patternFill>
    </fill>
    <fill>
      <patternFill patternType="solid">
        <fgColor rgb="FFFF6D01"/>
        <bgColor rgb="FFFF6D01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4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2" fillId="0" fontId="2" numFmtId="0" xfId="0" applyBorder="1" applyFont="1"/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2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4" fillId="3" fontId="3" numFmtId="0" xfId="0" applyAlignment="1" applyBorder="1" applyFill="1" applyFont="1">
      <alignment vertical="bottom"/>
    </xf>
    <xf borderId="4" fillId="3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6" fillId="0" fontId="4" numFmtId="0" xfId="0" applyAlignment="1" applyBorder="1" applyFont="1">
      <alignment horizontal="center" readingOrder="0"/>
    </xf>
    <xf quotePrefix="1" borderId="4" fillId="0" fontId="4" numFmtId="0" xfId="0" applyAlignment="1" applyBorder="1" applyFont="1">
      <alignment readingOrder="0"/>
    </xf>
    <xf borderId="4" fillId="0" fontId="1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7" fillId="0" fontId="6" numFmtId="0" xfId="0" applyAlignment="1" applyBorder="1" applyFont="1">
      <alignment readingOrder="0"/>
    </xf>
    <xf quotePrefix="1" borderId="7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7" fillId="0" fontId="6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center" readingOrder="0" vertical="bottom"/>
    </xf>
    <xf quotePrefix="1"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 vertical="bottom"/>
    </xf>
    <xf borderId="7" fillId="0" fontId="4" numFmtId="164" xfId="0" applyAlignment="1" applyBorder="1" applyFont="1" applyNumberFormat="1">
      <alignment horizontal="center" readingOrder="0"/>
    </xf>
    <xf quotePrefix="1" borderId="7" fillId="0" fontId="1" numFmtId="0" xfId="0" applyAlignment="1" applyBorder="1" applyFont="1">
      <alignment readingOrder="0" vertical="bottom"/>
    </xf>
    <xf borderId="7" fillId="0" fontId="1" numFmtId="164" xfId="0" applyAlignment="1" applyBorder="1" applyFont="1" applyNumberFormat="1">
      <alignment horizontal="center" readingOrder="0" vertical="bottom"/>
    </xf>
    <xf borderId="7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horizontal="left" readingOrder="0" vertical="bottom"/>
    </xf>
    <xf borderId="0" fillId="4" fontId="1" numFmtId="0" xfId="0" applyAlignment="1" applyFill="1" applyFont="1">
      <alignment horizontal="center" readingOrder="0" vertical="bottom"/>
    </xf>
    <xf borderId="0" fillId="5" fontId="1" numFmtId="0" xfId="0" applyAlignment="1" applyFill="1" applyFont="1">
      <alignment horizontal="center" vertical="bottom"/>
    </xf>
    <xf borderId="2" fillId="5" fontId="3" numFmtId="0" xfId="0" applyAlignment="1" applyBorder="1" applyFont="1">
      <alignment horizontal="center" vertical="bottom"/>
    </xf>
    <xf borderId="2" fillId="6" fontId="3" numFmtId="0" xfId="0" applyAlignment="1" applyBorder="1" applyFill="1" applyFont="1">
      <alignment vertical="bottom"/>
    </xf>
    <xf borderId="6" fillId="3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6" fillId="0" fontId="6" numFmtId="0" xfId="0" applyAlignment="1" applyBorder="1" applyFont="1">
      <alignment horizontal="center" readingOrder="0"/>
    </xf>
    <xf quotePrefix="1"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right" readingOrder="0"/>
    </xf>
    <xf borderId="6" fillId="0" fontId="1" numFmtId="9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4" fillId="7" fontId="1" numFmtId="0" xfId="0" applyAlignment="1" applyBorder="1" applyFill="1" applyFont="1">
      <alignment horizontal="right" readingOrder="0" vertical="bottom"/>
    </xf>
    <xf borderId="4" fillId="7" fontId="1" numFmtId="0" xfId="0" applyAlignment="1" applyBorder="1" applyFont="1">
      <alignment horizontal="center" readingOrder="0" vertical="bottom"/>
    </xf>
    <xf borderId="4" fillId="7" fontId="1" numFmtId="0" xfId="0" applyAlignment="1" applyBorder="1" applyFont="1">
      <alignment vertical="bottom"/>
    </xf>
    <xf quotePrefix="1"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right" readingOrder="0"/>
    </xf>
    <xf borderId="8" fillId="0" fontId="4" numFmtId="0" xfId="0" applyAlignment="1" applyBorder="1" applyFont="1">
      <alignment horizontal="center" readingOrder="0"/>
    </xf>
    <xf borderId="7" fillId="0" fontId="1" numFmtId="9" xfId="0" applyAlignment="1" applyBorder="1" applyFont="1" applyNumberFormat="1">
      <alignment horizontal="right" vertical="bottom"/>
    </xf>
    <xf borderId="7" fillId="0" fontId="1" numFmtId="0" xfId="0" applyAlignment="1" applyBorder="1" applyFont="1">
      <alignment vertical="bottom"/>
    </xf>
    <xf borderId="7" fillId="7" fontId="1" numFmtId="0" xfId="0" applyAlignment="1" applyBorder="1" applyFont="1">
      <alignment horizontal="right" readingOrder="0" vertical="bottom"/>
    </xf>
    <xf borderId="7" fillId="7" fontId="1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horizontal="right" readingOrder="0"/>
    </xf>
    <xf borderId="7" fillId="7" fontId="1" numFmtId="164" xfId="0" applyAlignment="1" applyBorder="1" applyFont="1" applyNumberFormat="1">
      <alignment horizontal="center" readingOrder="0" vertical="bottom"/>
    </xf>
    <xf quotePrefix="1" borderId="7" fillId="0" fontId="1" numFmtId="0" xfId="0" applyAlignment="1" applyBorder="1" applyFont="1">
      <alignment horizontal="center" readingOrder="0" vertical="bottom"/>
    </xf>
    <xf borderId="0" fillId="0" fontId="1" numFmtId="9" xfId="0" applyAlignment="1" applyFont="1" applyNumberFormat="1">
      <alignment horizontal="right" vertical="bottom"/>
    </xf>
    <xf borderId="0" fillId="7" fontId="1" numFmtId="0" xfId="0" applyAlignment="1" applyFont="1">
      <alignment horizontal="right" vertical="bottom"/>
    </xf>
    <xf borderId="0" fillId="7" fontId="1" numFmtId="0" xfId="0" applyAlignment="1" applyFont="1">
      <alignment vertical="bottom"/>
    </xf>
    <xf borderId="7" fillId="0" fontId="3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10" fontId="4" numFmtId="0" xfId="0" applyAlignment="1" applyFill="1" applyFont="1">
      <alignment readingOrder="0"/>
    </xf>
    <xf borderId="0" fillId="5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2" fillId="0" fontId="4" numFmtId="0" xfId="0" applyBorder="1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4" fillId="0" fontId="4" numFmtId="0" xfId="0" applyAlignment="1" applyBorder="1" applyFont="1">
      <alignment readingOrder="0"/>
    </xf>
    <xf borderId="7" fillId="0" fontId="1" numFmtId="0" xfId="0" applyAlignment="1" applyBorder="1" applyFont="1">
      <alignment vertical="bottom"/>
    </xf>
    <xf borderId="6" fillId="0" fontId="3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7" fillId="0" fontId="4" numFmtId="0" xfId="0" applyBorder="1" applyFont="1"/>
    <xf quotePrefix="1"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right" readingOrder="0" vertical="bottom"/>
    </xf>
    <xf borderId="7" fillId="3" fontId="3" numFmtId="0" xfId="0" applyAlignment="1" applyBorder="1" applyFont="1">
      <alignment readingOrder="0" vertical="bottom"/>
    </xf>
    <xf borderId="6" fillId="3" fontId="3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vertical="bottom"/>
    </xf>
    <xf quotePrefix="1" borderId="6" fillId="0" fontId="1" numFmtId="0" xfId="0" applyAlignment="1" applyBorder="1" applyFont="1">
      <alignment vertical="bottom"/>
    </xf>
    <xf borderId="0" fillId="0" fontId="4" numFmtId="0" xfId="0" applyAlignment="1" applyFont="1">
      <alignment horizontal="right" readingOrder="0"/>
    </xf>
    <xf borderId="6" fillId="0" fontId="1" numFmtId="0" xfId="0" applyAlignment="1" applyBorder="1" applyFont="1">
      <alignment vertical="bottom"/>
    </xf>
    <xf borderId="0" fillId="0" fontId="4" numFmtId="164" xfId="0" applyAlignment="1" applyFont="1" applyNumberFormat="1">
      <alignment horizontal="center" readingOrder="0"/>
    </xf>
    <xf borderId="4" fillId="0" fontId="4" numFmtId="164" xfId="0" applyAlignment="1" applyBorder="1" applyFont="1" applyNumberFormat="1">
      <alignment readingOrder="0"/>
    </xf>
    <xf borderId="4" fillId="0" fontId="4" numFmtId="164" xfId="0" applyAlignment="1" applyBorder="1" applyFont="1" applyNumberFormat="1">
      <alignment horizontal="center" readingOrder="0"/>
    </xf>
    <xf borderId="7" fillId="11" fontId="4" numFmtId="0" xfId="0" applyAlignment="1" applyBorder="1" applyFill="1" applyFont="1">
      <alignment horizontal="center" readingOrder="0"/>
    </xf>
    <xf borderId="0" fillId="12" fontId="4" numFmtId="0" xfId="0" applyAlignment="1" applyFill="1" applyFont="1">
      <alignment readingOrder="0"/>
    </xf>
    <xf quotePrefix="1" borderId="7" fillId="0" fontId="1" numFmtId="0" xfId="0" applyAlignment="1" applyBorder="1" applyFont="1">
      <alignment horizontal="left" readingOrder="0" vertical="bottom"/>
    </xf>
    <xf borderId="7" fillId="0" fontId="1" numFmtId="164" xfId="0" applyAlignment="1" applyBorder="1" applyFont="1" applyNumberFormat="1">
      <alignment readingOrder="0" vertical="bottom"/>
    </xf>
    <xf borderId="7" fillId="0" fontId="7" numFmtId="0" xfId="0" applyAlignment="1" applyBorder="1" applyFont="1">
      <alignment horizontal="center" readingOrder="0"/>
    </xf>
    <xf borderId="7" fillId="0" fontId="4" numFmtId="164" xfId="0" applyAlignment="1" applyBorder="1" applyFont="1" applyNumberFormat="1">
      <alignment readingOrder="0"/>
    </xf>
    <xf borderId="7" fillId="0" fontId="1" numFmtId="0" xfId="0" applyAlignment="1" applyBorder="1" applyFont="1">
      <alignment horizontal="right" vertical="bottom"/>
    </xf>
    <xf borderId="7" fillId="0" fontId="4" numFmtId="0" xfId="0" applyAlignment="1" applyBorder="1" applyFont="1">
      <alignment horizontal="center"/>
    </xf>
    <xf borderId="0" fillId="4" fontId="4" numFmtId="0" xfId="0" applyAlignment="1" applyFont="1">
      <alignment horizontal="center" readingOrder="0"/>
    </xf>
    <xf borderId="2" fillId="6" fontId="3" numFmtId="0" xfId="0" applyAlignment="1" applyBorder="1" applyFont="1">
      <alignment vertical="bottom"/>
    </xf>
    <xf quotePrefix="1" borderId="4" fillId="0" fontId="1" numFmtId="0" xfId="0" applyAlignment="1" applyBorder="1" applyFont="1">
      <alignment horizontal="center" readingOrder="0" vertical="bottom"/>
    </xf>
    <xf borderId="4" fillId="0" fontId="1" numFmtId="164" xfId="0" applyAlignment="1" applyBorder="1" applyFont="1" applyNumberFormat="1">
      <alignment readingOrder="0"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8" fillId="0" fontId="1" numFmtId="164" xfId="0" applyAlignment="1" applyBorder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8" fillId="0" fontId="1" numFmtId="0" xfId="0" applyAlignment="1" applyBorder="1" applyFont="1">
      <alignment horizontal="right" vertical="bottom"/>
    </xf>
    <xf borderId="8" fillId="0" fontId="4" numFmtId="0" xfId="0" applyAlignment="1" applyBorder="1" applyFont="1">
      <alignment readingOrder="0"/>
    </xf>
    <xf borderId="8" fillId="0" fontId="4" numFmtId="164" xfId="0" applyAlignment="1" applyBorder="1" applyFont="1" applyNumberFormat="1">
      <alignment readingOrder="0"/>
    </xf>
    <xf borderId="0" fillId="0" fontId="1" numFmtId="0" xfId="0" applyAlignment="1" applyFont="1">
      <alignment horizontal="right" vertical="bottom"/>
    </xf>
    <xf borderId="6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9" fillId="3" fontId="3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readingOrder="0"/>
    </xf>
    <xf borderId="2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7" fillId="0" fontId="8" numFmtId="0" xfId="0" applyAlignment="1" applyBorder="1" applyFont="1">
      <alignment horizontal="center" readingOrder="0" vertical="top"/>
    </xf>
    <xf borderId="8" fillId="0" fontId="8" numFmtId="0" xfId="0" applyAlignment="1" applyBorder="1" applyFont="1">
      <alignment horizontal="left" readingOrder="0" vertical="top"/>
    </xf>
    <xf borderId="8" fillId="0" fontId="8" numFmtId="0" xfId="0" applyAlignment="1" applyBorder="1" applyFont="1">
      <alignment horizontal="center" readingOrder="0" vertical="top"/>
    </xf>
    <xf borderId="8" fillId="0" fontId="8" numFmtId="164" xfId="0" applyAlignment="1" applyBorder="1" applyFont="1" applyNumberFormat="1">
      <alignment horizontal="center" readingOrder="0" vertical="top"/>
    </xf>
    <xf borderId="6" fillId="0" fontId="8" numFmtId="0" xfId="0" applyAlignment="1" applyBorder="1" applyFont="1">
      <alignment horizontal="center" readingOrder="0" vertical="top"/>
    </xf>
    <xf quotePrefix="1" borderId="4" fillId="0" fontId="8" numFmtId="0" xfId="0" applyAlignment="1" applyBorder="1" applyFont="1">
      <alignment horizontal="left" readingOrder="0" vertical="top"/>
    </xf>
    <xf borderId="4" fillId="0" fontId="8" numFmtId="0" xfId="0" applyAlignment="1" applyBorder="1" applyFont="1">
      <alignment horizontal="center" readingOrder="0" vertical="top"/>
    </xf>
    <xf borderId="4" fillId="0" fontId="8" numFmtId="164" xfId="0" applyAlignment="1" applyBorder="1" applyFont="1" applyNumberFormat="1">
      <alignment horizontal="center" readingOrder="0" vertical="top"/>
    </xf>
    <xf borderId="6" fillId="0" fontId="8" numFmtId="0" xfId="0" applyAlignment="1" applyBorder="1" applyFont="1">
      <alignment horizontal="center" readingOrder="0" vertical="top"/>
    </xf>
    <xf borderId="4" fillId="0" fontId="8" numFmtId="0" xfId="0" applyAlignment="1" applyBorder="1" applyFont="1">
      <alignment horizontal="left" readingOrder="0" vertical="top"/>
    </xf>
    <xf borderId="7" fillId="0" fontId="8" numFmtId="0" xfId="0" applyAlignment="1" applyBorder="1" applyFont="1">
      <alignment horizontal="center" readingOrder="0" vertical="top"/>
    </xf>
    <xf borderId="7" fillId="0" fontId="8" numFmtId="0" xfId="0" applyAlignment="1" applyBorder="1" applyFont="1">
      <alignment horizontal="left" readingOrder="0" vertical="top"/>
    </xf>
    <xf borderId="7" fillId="0" fontId="9" numFmtId="0" xfId="0" applyAlignment="1" applyBorder="1" applyFont="1">
      <alignment horizontal="center" readingOrder="0" vertical="top"/>
    </xf>
    <xf borderId="0" fillId="0" fontId="9" numFmtId="0" xfId="0" applyAlignment="1" applyFont="1">
      <alignment horizontal="center" readingOrder="0" vertical="top"/>
    </xf>
    <xf borderId="0" fillId="0" fontId="8" numFmtId="0" xfId="0" applyAlignment="1" applyFont="1">
      <alignment horizontal="left" readingOrder="0" vertical="top"/>
    </xf>
    <xf quotePrefix="1" borderId="8" fillId="0" fontId="8" numFmtId="0" xfId="0" applyAlignment="1" applyBorder="1" applyFont="1">
      <alignment horizontal="left" readingOrder="0" vertical="top"/>
    </xf>
    <xf borderId="8" fillId="0" fontId="8" numFmtId="164" xfId="0" applyAlignment="1" applyBorder="1" applyFont="1" applyNumberFormat="1">
      <alignment horizontal="left" readingOrder="0" vertical="top"/>
    </xf>
    <xf borderId="6" fillId="0" fontId="9" numFmtId="0" xfId="0" applyAlignment="1" applyBorder="1" applyFont="1">
      <alignment horizontal="center" readingOrder="0" vertical="top"/>
    </xf>
    <xf borderId="4" fillId="0" fontId="8" numFmtId="164" xfId="0" applyAlignment="1" applyBorder="1" applyFont="1" applyNumberFormat="1">
      <alignment horizontal="left" readingOrder="0" vertical="top"/>
    </xf>
    <xf borderId="7" fillId="0" fontId="9" numFmtId="9" xfId="0" applyAlignment="1" applyBorder="1" applyFont="1" applyNumberFormat="1">
      <alignment horizontal="center" readingOrder="0" vertical="top"/>
    </xf>
    <xf borderId="6" fillId="0" fontId="9" numFmtId="9" xfId="0" applyAlignment="1" applyBorder="1" applyFont="1" applyNumberFormat="1">
      <alignment horizontal="center" readingOrder="0" vertical="top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4" fontId="1" numFmtId="164" xfId="0" applyAlignment="1" applyFont="1" applyNumberFormat="1">
      <alignment horizontal="center" vertical="bottom"/>
    </xf>
    <xf quotePrefix="1" borderId="7" fillId="0" fontId="8" numFmtId="0" xfId="0" applyAlignment="1" applyBorder="1" applyFont="1">
      <alignment horizontal="left" readingOrder="0" vertical="top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readingOrder="0" vertical="bottom"/>
    </xf>
    <xf borderId="0" fillId="0" fontId="8" numFmtId="164" xfId="0" applyAlignment="1" applyFont="1" applyNumberFormat="1">
      <alignment horizontal="center" readingOrder="0" vertical="top"/>
    </xf>
    <xf borderId="0" fillId="0" fontId="8" numFmtId="164" xfId="0" applyAlignment="1" applyFont="1" applyNumberFormat="1">
      <alignment horizontal="left" readingOrder="0" vertical="top"/>
    </xf>
    <xf borderId="0" fillId="0" fontId="8" numFmtId="0" xfId="0" applyAlignment="1" applyFont="1">
      <alignment horizontal="center" readingOrder="0" vertical="top"/>
    </xf>
    <xf borderId="0" fillId="0" fontId="8" numFmtId="0" xfId="0" applyAlignment="1" applyFont="1">
      <alignment horizontal="left" readingOrder="0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top"/>
    </xf>
    <xf borderId="5" fillId="0" fontId="8" numFmtId="0" xfId="0" applyAlignment="1" applyBorder="1" applyFont="1">
      <alignment horizontal="left" readingOrder="0" vertical="top"/>
    </xf>
    <xf borderId="8" fillId="0" fontId="1" numFmtId="164" xfId="0" applyAlignment="1" applyBorder="1" applyFont="1" applyNumberFormat="1">
      <alignment horizontal="center" readingOrder="0" vertical="bottom"/>
    </xf>
    <xf borderId="11" fillId="0" fontId="9" numFmtId="0" xfId="0" applyAlignment="1" applyBorder="1" applyFont="1">
      <alignment horizontal="center" readingOrder="0" vertical="top"/>
    </xf>
    <xf borderId="11" fillId="0" fontId="8" numFmtId="0" xfId="0" applyAlignment="1" applyBorder="1" applyFont="1">
      <alignment horizontal="left" readingOrder="0" vertical="top"/>
    </xf>
    <xf borderId="11" fillId="0" fontId="8" numFmtId="164" xfId="0" applyAlignment="1" applyBorder="1" applyFont="1" applyNumberFormat="1">
      <alignment horizontal="left" readingOrder="0" vertical="top"/>
    </xf>
    <xf borderId="3" fillId="0" fontId="1" numFmtId="9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readingOrder="0" vertical="bottom"/>
    </xf>
    <xf borderId="11" fillId="0" fontId="1" numFmtId="9" xfId="0" applyAlignment="1" applyBorder="1" applyFont="1" applyNumberFormat="1">
      <alignment horizontal="right" vertical="bottom"/>
    </xf>
    <xf borderId="11" fillId="0" fontId="1" numFmtId="0" xfId="0" applyAlignment="1" applyBorder="1" applyFont="1">
      <alignment vertical="bottom"/>
    </xf>
    <xf borderId="11" fillId="0" fontId="1" numFmtId="0" xfId="0" applyAlignment="1" applyBorder="1" applyFont="1">
      <alignment horizontal="right" vertical="bottom"/>
    </xf>
    <xf borderId="11" fillId="0" fontId="1" numFmtId="164" xfId="0" applyAlignment="1" applyBorder="1" applyFont="1" applyNumberFormat="1">
      <alignment vertical="bottom"/>
    </xf>
    <xf borderId="4" fillId="0" fontId="1" numFmtId="3" xfId="0" applyAlignment="1" applyBorder="1" applyFont="1" applyNumberFormat="1">
      <alignment vertical="bottom"/>
    </xf>
    <xf borderId="3" fillId="0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1" fillId="0" fontId="1" numFmtId="0" xfId="0" applyAlignment="1" applyBorder="1" applyFont="1">
      <alignment vertical="bottom"/>
    </xf>
    <xf borderId="11" fillId="0" fontId="1" numFmtId="0" xfId="0" applyAlignment="1" applyBorder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4" numFmtId="0" xfId="0" applyAlignment="1" applyFont="1">
      <alignment horizontal="left" vertical="top"/>
    </xf>
    <xf borderId="0" fillId="0" fontId="8" numFmtId="3" xfId="0" applyAlignment="1" applyFont="1" applyNumberFormat="1">
      <alignment horizontal="left" readingOrder="0" vertical="top"/>
    </xf>
    <xf borderId="10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0" fillId="0" fontId="4" numFmtId="0" xfId="0" applyBorder="1" applyFont="1"/>
    <xf borderId="10" fillId="0" fontId="6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 readingOrder="0"/>
    </xf>
    <xf borderId="11" fillId="0" fontId="3" numFmtId="0" xfId="0" applyAlignment="1" applyBorder="1" applyFont="1">
      <alignment horizontal="center" readingOrder="0" vertical="bottom"/>
    </xf>
    <xf borderId="11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horizontal="right" readingOrder="0" vertical="bottom"/>
    </xf>
    <xf borderId="11" fillId="0" fontId="1" numFmtId="164" xfId="0" applyAlignment="1" applyBorder="1" applyFont="1" applyNumberFormat="1">
      <alignment horizontal="center" readingOrder="0" vertical="bottom"/>
    </xf>
    <xf borderId="4" fillId="0" fontId="10" numFmtId="0" xfId="0" applyAlignment="1" applyBorder="1" applyFont="1">
      <alignment horizontal="center" readingOrder="0" vertical="bottom"/>
    </xf>
    <xf borderId="7" fillId="0" fontId="10" numFmtId="0" xfId="0" applyAlignment="1" applyBorder="1" applyFont="1">
      <alignment horizontal="center" readingOrder="0"/>
    </xf>
    <xf borderId="7" fillId="0" fontId="8" numFmtId="164" xfId="0" applyAlignment="1" applyBorder="1" applyFont="1" applyNumberFormat="1">
      <alignment horizontal="center" readingOrder="0" vertical="top"/>
    </xf>
    <xf borderId="7" fillId="0" fontId="4" numFmtId="0" xfId="0" applyAlignment="1" applyBorder="1" applyFont="1">
      <alignment horizontal="center" readingOrder="0"/>
    </xf>
    <xf borderId="7" fillId="0" fontId="1" numFmtId="9" xfId="0" applyAlignment="1" applyBorder="1" applyFont="1" applyNumberFormat="1">
      <alignment horizontal="right" readingOrder="0" vertical="bottom"/>
    </xf>
    <xf borderId="8" fillId="0" fontId="1" numFmtId="0" xfId="0" applyAlignment="1" applyBorder="1" applyFont="1">
      <alignment readingOrder="0" vertical="bottom"/>
    </xf>
    <xf borderId="6" fillId="0" fontId="1" numFmtId="9" xfId="0" applyAlignment="1" applyBorder="1" applyFont="1" applyNumberFormat="1">
      <alignment horizontal="right" readingOrder="0" vertical="bottom"/>
    </xf>
    <xf borderId="3" fillId="0" fontId="1" numFmtId="9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5" fillId="0" fontId="1" numFmtId="164" xfId="0" applyAlignment="1" applyBorder="1" applyFont="1" applyNumberFormat="1">
      <alignment horizontal="center" readingOrder="0" vertical="bottom"/>
    </xf>
    <xf borderId="10" fillId="0" fontId="1" numFmtId="9" xfId="0" applyAlignment="1" applyBorder="1" applyFont="1" applyNumberFormat="1">
      <alignment horizontal="right" readingOrder="0" vertical="bottom"/>
    </xf>
    <xf borderId="10" fillId="0" fontId="1" numFmtId="0" xfId="0" applyAlignment="1" applyBorder="1" applyFont="1">
      <alignment readingOrder="0" vertical="bottom"/>
    </xf>
    <xf borderId="10" fillId="0" fontId="1" numFmtId="0" xfId="0" applyAlignment="1" applyBorder="1" applyFont="1">
      <alignment horizontal="right" readingOrder="0" vertical="bottom"/>
    </xf>
    <xf borderId="10" fillId="0" fontId="1" numFmtId="164" xfId="0" applyAlignment="1" applyBorder="1" applyFont="1" applyNumberFormat="1">
      <alignment horizontal="center" readingOrder="0" vertical="bottom"/>
    </xf>
    <xf borderId="11" fillId="0" fontId="1" numFmtId="9" xfId="0" applyAlignment="1" applyBorder="1" applyFont="1" applyNumberFormat="1">
      <alignment horizontal="right" readingOrder="0" vertical="bottom"/>
    </xf>
    <xf borderId="0" fillId="0" fontId="1" numFmtId="9" xfId="0" applyAlignment="1" applyFont="1" applyNumberFormat="1">
      <alignment horizontal="right" readingOrder="0" vertical="bottom"/>
    </xf>
    <xf borderId="7" fillId="0" fontId="11" numFmtId="0" xfId="0" applyAlignment="1" applyBorder="1" applyFont="1">
      <alignment horizontal="center" readingOrder="0"/>
    </xf>
    <xf borderId="7" fillId="0" fontId="12" numFmtId="0" xfId="0" applyAlignment="1" applyBorder="1" applyFont="1">
      <alignment horizontal="center" readingOrder="0"/>
    </xf>
    <xf borderId="7" fillId="0" fontId="12" numFmtId="0" xfId="0" applyAlignment="1" applyBorder="1" applyFont="1">
      <alignment horizontal="center" readingOrder="0" vertical="top"/>
    </xf>
    <xf borderId="7" fillId="0" fontId="10" numFmtId="0" xfId="0" applyAlignment="1" applyBorder="1" applyFont="1">
      <alignment vertical="top"/>
    </xf>
    <xf borderId="8" fillId="0" fontId="10" numFmtId="0" xfId="0" applyAlignment="1" applyBorder="1" applyFont="1">
      <alignment horizontal="left" readingOrder="0" vertical="top"/>
    </xf>
    <xf borderId="6" fillId="0" fontId="10" numFmtId="0" xfId="0" applyAlignment="1" applyBorder="1" applyFont="1">
      <alignment vertical="top"/>
    </xf>
    <xf borderId="4" fillId="0" fontId="10" numFmtId="0" xfId="0" applyAlignment="1" applyBorder="1" applyFont="1">
      <alignment horizontal="left" readingOrder="0" vertical="top"/>
    </xf>
    <xf quotePrefix="1" borderId="4" fillId="0" fontId="8" numFmtId="0" xfId="0" applyAlignment="1" applyBorder="1" applyFont="1">
      <alignment horizontal="center" readingOrder="0" vertical="top"/>
    </xf>
    <xf borderId="4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vertical="bottom"/>
    </xf>
    <xf borderId="8" fillId="0" fontId="1" numFmtId="164" xfId="0" applyAlignment="1" applyBorder="1" applyFont="1" applyNumberForma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11" fillId="0" fontId="1" numFmtId="164" xfId="0" applyAlignment="1" applyBorder="1" applyFont="1" applyNumberFormat="1">
      <alignment horizontal="center" vertical="bottom"/>
    </xf>
    <xf quotePrefix="1" borderId="7" fillId="0" fontId="8" numFmtId="0" xfId="0" applyAlignment="1" applyBorder="1" applyFont="1">
      <alignment horizontal="center" readingOrder="0" vertical="top"/>
    </xf>
    <xf borderId="7" fillId="0" fontId="8" numFmtId="164" xfId="0" applyAlignment="1" applyBorder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4" numFmtId="164" xfId="0" applyAlignment="1" applyFont="1" applyNumberFormat="1">
      <alignment readingOrder="0"/>
    </xf>
    <xf borderId="10" fillId="0" fontId="8" numFmtId="0" xfId="0" applyAlignment="1" applyBorder="1" applyFont="1">
      <alignment horizontal="left" readingOrder="0" vertical="top"/>
    </xf>
    <xf borderId="12" fillId="0" fontId="8" numFmtId="0" xfId="0" applyAlignment="1" applyBorder="1" applyFont="1">
      <alignment horizontal="left" readingOrder="0" vertical="top"/>
    </xf>
    <xf borderId="11" fillId="0" fontId="4" numFmtId="0" xfId="0" applyAlignment="1" applyBorder="1" applyFont="1">
      <alignment readingOrder="0"/>
    </xf>
    <xf borderId="11" fillId="0" fontId="4" numFmtId="0" xfId="0" applyAlignment="1" applyBorder="1" applyFont="1">
      <alignment horizontal="center" readingOrder="0"/>
    </xf>
    <xf borderId="11" fillId="0" fontId="4" numFmtId="0" xfId="0" applyBorder="1" applyFont="1"/>
    <xf borderId="13" fillId="3" fontId="4" numFmtId="0" xfId="0" applyAlignment="1" applyBorder="1" applyFont="1">
      <alignment horizontal="center" readingOrder="0"/>
    </xf>
    <xf borderId="9" fillId="0" fontId="2" numFmtId="0" xfId="0" applyBorder="1" applyFont="1"/>
    <xf borderId="8" fillId="0" fontId="2" numFmtId="0" xfId="0" applyBorder="1" applyFont="1"/>
    <xf borderId="13" fillId="13" fontId="4" numFmtId="0" xfId="0" applyAlignment="1" applyBorder="1" applyFill="1" applyFont="1">
      <alignment horizontal="center" readingOrder="0"/>
    </xf>
    <xf borderId="13" fillId="14" fontId="4" numFmtId="0" xfId="0" applyAlignment="1" applyBorder="1" applyFill="1" applyFont="1">
      <alignment horizontal="center" readingOrder="0"/>
    </xf>
    <xf borderId="13" fillId="11" fontId="4" numFmtId="0" xfId="0" applyAlignment="1" applyBorder="1" applyFont="1">
      <alignment horizontal="center" readingOrder="0"/>
    </xf>
    <xf borderId="7" fillId="0" fontId="1" numFmtId="4" xfId="0" applyAlignment="1" applyBorder="1" applyFont="1" applyNumberFormat="1">
      <alignment horizontal="center" readingOrder="0" vertical="bottom"/>
    </xf>
    <xf borderId="8" fillId="0" fontId="1" numFmtId="4" xfId="0" applyAlignment="1" applyBorder="1" applyFont="1" applyNumberForma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8" fillId="0" fontId="3" numFmtId="4" xfId="0" applyAlignment="1" applyBorder="1" applyFont="1" applyNumberFormat="1">
      <alignment horizontal="center" readingOrder="0" vertical="bottom"/>
    </xf>
    <xf borderId="0" fillId="0" fontId="4" numFmtId="0" xfId="0" applyFont="1"/>
    <xf borderId="7" fillId="0" fontId="1" numFmtId="4" xfId="0" applyAlignment="1" applyBorder="1" applyFont="1" applyNumberFormat="1">
      <alignment horizontal="center" vertical="bottom"/>
    </xf>
    <xf borderId="8" fillId="0" fontId="1" numFmtId="4" xfId="0" applyAlignment="1" applyBorder="1" applyFont="1" applyNumberFormat="1">
      <alignment horizontal="center" vertical="bottom"/>
    </xf>
    <xf borderId="8" fillId="0" fontId="3" numFmtId="164" xfId="0" applyAlignment="1" applyBorder="1" applyFont="1" applyNumberFormat="1">
      <alignment horizontal="center" vertical="bottom"/>
    </xf>
    <xf borderId="8" fillId="0" fontId="3" numFmtId="4" xfId="0" applyAlignment="1" applyBorder="1" applyFont="1" applyNumberFormat="1">
      <alignment horizontal="center" vertical="bottom"/>
    </xf>
    <xf borderId="7" fillId="0" fontId="1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4"/>
      <c r="H1" s="5"/>
      <c r="I1" s="6" t="s">
        <v>1</v>
      </c>
      <c r="J1" s="3"/>
      <c r="K1" s="3"/>
      <c r="L1" s="3"/>
      <c r="M1" s="4"/>
    </row>
    <row r="2">
      <c r="A2" s="7"/>
      <c r="B2" s="8" t="s">
        <v>2</v>
      </c>
      <c r="C2" s="8" t="s">
        <v>3</v>
      </c>
      <c r="D2" s="8" t="s">
        <v>4</v>
      </c>
      <c r="E2" s="9" t="s">
        <v>5</v>
      </c>
      <c r="F2" s="10" t="s">
        <v>6</v>
      </c>
      <c r="H2" s="5"/>
      <c r="I2" s="8" t="s">
        <v>2</v>
      </c>
      <c r="J2" s="8" t="s">
        <v>3</v>
      </c>
      <c r="K2" s="8" t="s">
        <v>4</v>
      </c>
      <c r="L2" s="9" t="s">
        <v>5</v>
      </c>
      <c r="M2" s="11" t="s">
        <v>6</v>
      </c>
    </row>
    <row r="3">
      <c r="A3" s="12"/>
      <c r="B3" s="13">
        <v>31.0</v>
      </c>
      <c r="C3" s="14" t="s">
        <v>7</v>
      </c>
      <c r="D3" s="15">
        <v>1.92823141E9</v>
      </c>
      <c r="E3" s="16">
        <v>59.0</v>
      </c>
      <c r="F3" s="17">
        <v>1.0</v>
      </c>
      <c r="H3" s="5"/>
      <c r="I3" s="18">
        <v>31.0</v>
      </c>
      <c r="J3" s="14" t="s">
        <v>7</v>
      </c>
      <c r="K3" s="15">
        <v>2.295016705E9</v>
      </c>
      <c r="L3" s="16" t="s">
        <v>8</v>
      </c>
      <c r="M3" s="16" t="s">
        <v>9</v>
      </c>
      <c r="O3" s="19"/>
    </row>
    <row r="4">
      <c r="A4" s="5"/>
      <c r="B4" s="20" t="s">
        <v>10</v>
      </c>
      <c r="C4" s="21" t="s">
        <v>11</v>
      </c>
      <c r="D4" s="22">
        <v>1.918973727E9</v>
      </c>
      <c r="E4" s="18" t="s">
        <v>12</v>
      </c>
      <c r="F4" s="16">
        <v>1.0</v>
      </c>
      <c r="H4" s="5"/>
      <c r="I4" s="20" t="s">
        <v>10</v>
      </c>
      <c r="J4" s="21" t="s">
        <v>11</v>
      </c>
      <c r="K4" s="22">
        <v>2.34741854E9</v>
      </c>
      <c r="L4" s="18" t="s">
        <v>13</v>
      </c>
      <c r="M4" s="16" t="s">
        <v>9</v>
      </c>
    </row>
    <row r="5">
      <c r="A5" s="12"/>
      <c r="B5" s="20" t="s">
        <v>14</v>
      </c>
      <c r="C5" s="21" t="s">
        <v>15</v>
      </c>
      <c r="D5" s="22">
        <v>1.898616352E9</v>
      </c>
      <c r="E5" s="18">
        <v>58.0</v>
      </c>
      <c r="F5" s="18">
        <v>1.0</v>
      </c>
      <c r="H5" s="12"/>
      <c r="I5" s="20" t="s">
        <v>14</v>
      </c>
      <c r="J5" s="21" t="s">
        <v>15</v>
      </c>
      <c r="K5" s="22">
        <v>2.345183274E9</v>
      </c>
      <c r="L5" s="18" t="s">
        <v>16</v>
      </c>
      <c r="M5" s="18" t="s">
        <v>9</v>
      </c>
    </row>
    <row r="6">
      <c r="A6" s="12"/>
      <c r="B6" s="20" t="s">
        <v>17</v>
      </c>
      <c r="C6" s="21" t="s">
        <v>18</v>
      </c>
      <c r="D6" s="22">
        <v>1.79083962E9</v>
      </c>
      <c r="E6" s="18" t="s">
        <v>19</v>
      </c>
      <c r="F6" s="16">
        <v>1.0</v>
      </c>
      <c r="H6" s="12"/>
      <c r="I6" s="20" t="s">
        <v>17</v>
      </c>
      <c r="J6" s="21" t="s">
        <v>18</v>
      </c>
      <c r="K6" s="22">
        <v>2.169388635E9</v>
      </c>
      <c r="L6" s="18" t="s">
        <v>20</v>
      </c>
      <c r="M6" s="18" t="s">
        <v>9</v>
      </c>
    </row>
    <row r="7">
      <c r="A7" s="12"/>
      <c r="B7" s="18">
        <v>11.0</v>
      </c>
      <c r="C7" s="21" t="s">
        <v>21</v>
      </c>
      <c r="D7" s="23">
        <v>1.778253741E9</v>
      </c>
      <c r="E7" s="18">
        <v>55.0</v>
      </c>
      <c r="F7" s="16">
        <v>1.0</v>
      </c>
      <c r="H7" s="12"/>
      <c r="I7" s="18">
        <v>11.0</v>
      </c>
      <c r="J7" s="21" t="s">
        <v>21</v>
      </c>
      <c r="K7" s="23">
        <v>2.163288965E9</v>
      </c>
      <c r="L7" s="18" t="s">
        <v>22</v>
      </c>
      <c r="M7" s="18" t="s">
        <v>9</v>
      </c>
    </row>
    <row r="8">
      <c r="B8" s="24" t="s">
        <v>23</v>
      </c>
      <c r="C8" s="21" t="s">
        <v>24</v>
      </c>
      <c r="D8" s="25">
        <v>1.599529543E9</v>
      </c>
      <c r="E8" s="18" t="s">
        <v>25</v>
      </c>
      <c r="F8" s="18">
        <v>1.0</v>
      </c>
      <c r="I8" s="24" t="s">
        <v>23</v>
      </c>
      <c r="J8" s="21" t="s">
        <v>24</v>
      </c>
      <c r="K8" s="22">
        <v>1.892549107E9</v>
      </c>
      <c r="L8" s="18" t="s">
        <v>26</v>
      </c>
      <c r="M8" s="18" t="s">
        <v>9</v>
      </c>
    </row>
    <row r="9">
      <c r="B9" s="26">
        <v>16.0</v>
      </c>
      <c r="C9" s="27" t="s">
        <v>27</v>
      </c>
      <c r="D9" s="28">
        <v>1.544951249E9</v>
      </c>
      <c r="E9" s="29" t="s">
        <v>28</v>
      </c>
      <c r="F9" s="18">
        <v>1.0</v>
      </c>
      <c r="I9" s="30">
        <v>16.0</v>
      </c>
      <c r="J9" s="27" t="s">
        <v>27</v>
      </c>
      <c r="K9" s="28">
        <v>1.783909426E9</v>
      </c>
      <c r="L9" s="31">
        <v>44773.0</v>
      </c>
      <c r="M9" s="18" t="s">
        <v>9</v>
      </c>
    </row>
    <row r="10">
      <c r="B10" s="20" t="s">
        <v>29</v>
      </c>
      <c r="C10" s="21" t="s">
        <v>30</v>
      </c>
      <c r="D10" s="22">
        <v>1.519508216E9</v>
      </c>
      <c r="E10" s="18" t="s">
        <v>31</v>
      </c>
      <c r="F10" s="18">
        <v>1.0</v>
      </c>
      <c r="I10" s="20" t="s">
        <v>29</v>
      </c>
      <c r="J10" s="21" t="s">
        <v>30</v>
      </c>
      <c r="K10" s="22">
        <v>1.761606377E9</v>
      </c>
      <c r="L10" s="32">
        <v>44592.0</v>
      </c>
      <c r="M10" s="18" t="s">
        <v>9</v>
      </c>
    </row>
    <row r="11">
      <c r="B11" s="20" t="s">
        <v>32</v>
      </c>
      <c r="C11" s="21" t="s">
        <v>33</v>
      </c>
      <c r="D11" s="22">
        <v>1.514723919E9</v>
      </c>
      <c r="E11" s="18" t="s">
        <v>34</v>
      </c>
      <c r="F11" s="18">
        <v>1.0</v>
      </c>
      <c r="I11" s="20" t="s">
        <v>32</v>
      </c>
      <c r="J11" s="21" t="s">
        <v>33</v>
      </c>
      <c r="K11" s="22">
        <v>1.768646516E9</v>
      </c>
      <c r="L11" s="18" t="s">
        <v>35</v>
      </c>
      <c r="M11" s="18" t="s">
        <v>9</v>
      </c>
    </row>
    <row r="12">
      <c r="B12" s="20" t="s">
        <v>36</v>
      </c>
      <c r="C12" s="21" t="s">
        <v>37</v>
      </c>
      <c r="D12" s="22">
        <v>1.427154833E9</v>
      </c>
      <c r="E12" s="18" t="s">
        <v>38</v>
      </c>
      <c r="F12" s="18">
        <v>1.0</v>
      </c>
      <c r="I12" s="20" t="s">
        <v>36</v>
      </c>
      <c r="J12" s="21" t="s">
        <v>37</v>
      </c>
      <c r="K12" s="22">
        <v>1.691166076E9</v>
      </c>
      <c r="L12" s="18" t="s">
        <v>39</v>
      </c>
      <c r="M12" s="18" t="s">
        <v>9</v>
      </c>
    </row>
    <row r="13">
      <c r="B13" s="18">
        <v>32.0</v>
      </c>
      <c r="C13" s="22" t="s">
        <v>40</v>
      </c>
      <c r="D13" s="25">
        <v>1.450328789E9</v>
      </c>
      <c r="E13" s="18" t="s">
        <v>41</v>
      </c>
      <c r="F13" s="18">
        <v>1.0</v>
      </c>
      <c r="I13" s="18">
        <v>32.0</v>
      </c>
      <c r="J13" s="22" t="s">
        <v>40</v>
      </c>
      <c r="K13" s="25">
        <v>1.635286613E9</v>
      </c>
      <c r="L13" s="32">
        <v>44590.0</v>
      </c>
      <c r="M13" s="18" t="s">
        <v>9</v>
      </c>
    </row>
    <row r="14">
      <c r="B14" s="20" t="s">
        <v>42</v>
      </c>
      <c r="C14" s="21" t="s">
        <v>43</v>
      </c>
      <c r="D14" s="22">
        <v>1.385239892E9</v>
      </c>
      <c r="E14" s="18" t="s">
        <v>44</v>
      </c>
      <c r="F14" s="18">
        <v>1.0</v>
      </c>
      <c r="I14" s="20" t="s">
        <v>42</v>
      </c>
      <c r="J14" s="21" t="s">
        <v>43</v>
      </c>
      <c r="K14" s="22">
        <v>1.572259613E9</v>
      </c>
      <c r="L14" s="32">
        <v>44589.0</v>
      </c>
      <c r="M14" s="18" t="s">
        <v>9</v>
      </c>
    </row>
    <row r="15">
      <c r="B15" s="18">
        <v>13.0</v>
      </c>
      <c r="C15" s="21" t="s">
        <v>45</v>
      </c>
      <c r="D15" s="22">
        <v>1.129235909E9</v>
      </c>
      <c r="E15" s="18" t="s">
        <v>46</v>
      </c>
      <c r="F15" s="16">
        <v>1.0</v>
      </c>
      <c r="I15" s="18">
        <v>13.0</v>
      </c>
      <c r="J15" s="21" t="s">
        <v>45</v>
      </c>
      <c r="K15" s="22">
        <v>1.267030589E9</v>
      </c>
      <c r="L15" s="32">
        <v>44703.0</v>
      </c>
      <c r="M15" s="18" t="s">
        <v>9</v>
      </c>
    </row>
    <row r="16">
      <c r="B16" s="30">
        <v>20.0</v>
      </c>
      <c r="C16" s="33" t="s">
        <v>47</v>
      </c>
      <c r="D16" s="25">
        <v>1.049796249E9</v>
      </c>
      <c r="E16" s="30" t="s">
        <v>48</v>
      </c>
      <c r="F16" s="18">
        <v>1.0</v>
      </c>
      <c r="I16" s="30">
        <v>20.0</v>
      </c>
      <c r="J16" s="33" t="s">
        <v>47</v>
      </c>
      <c r="K16" s="25">
        <v>1.185867288E9</v>
      </c>
      <c r="L16" s="34">
        <v>44641.0</v>
      </c>
      <c r="M16" s="18" t="s">
        <v>9</v>
      </c>
    </row>
    <row r="17">
      <c r="B17" s="18">
        <v>26.0</v>
      </c>
      <c r="C17" s="21" t="s">
        <v>49</v>
      </c>
      <c r="D17" s="22">
        <v>9.64118392E8</v>
      </c>
      <c r="E17" s="32">
        <v>44834.0</v>
      </c>
      <c r="F17" s="29">
        <v>1.0</v>
      </c>
      <c r="I17" s="18">
        <v>26.0</v>
      </c>
      <c r="J17" s="21" t="s">
        <v>49</v>
      </c>
      <c r="K17" s="22">
        <v>1.147276676E9</v>
      </c>
      <c r="L17" s="32">
        <v>44732.0</v>
      </c>
      <c r="M17" s="18" t="s">
        <v>9</v>
      </c>
    </row>
    <row r="18">
      <c r="B18" s="18">
        <v>23.0</v>
      </c>
      <c r="C18" s="22" t="s">
        <v>50</v>
      </c>
      <c r="D18" s="22">
        <v>9.55282783E8</v>
      </c>
      <c r="E18" s="32">
        <v>44650.0</v>
      </c>
      <c r="F18" s="30">
        <v>1.0</v>
      </c>
      <c r="I18" s="18">
        <v>23.0</v>
      </c>
      <c r="J18" s="22" t="s">
        <v>50</v>
      </c>
      <c r="K18" s="22">
        <v>9.06978064E8</v>
      </c>
      <c r="L18" s="32">
        <v>44820.0</v>
      </c>
      <c r="M18" s="18" t="s">
        <v>9</v>
      </c>
    </row>
    <row r="19">
      <c r="B19" s="18">
        <v>7.0</v>
      </c>
      <c r="C19" s="21" t="s">
        <v>51</v>
      </c>
      <c r="D19" s="22">
        <v>8.37685243E8</v>
      </c>
      <c r="E19" s="32">
        <v>44619.0</v>
      </c>
      <c r="F19" s="18">
        <v>1.0</v>
      </c>
      <c r="I19" s="18">
        <v>7.0</v>
      </c>
      <c r="J19" s="21" t="s">
        <v>51</v>
      </c>
      <c r="K19" s="22">
        <v>9.82715199E8</v>
      </c>
      <c r="L19" s="32">
        <v>44729.0</v>
      </c>
      <c r="M19" s="18" t="s">
        <v>9</v>
      </c>
    </row>
    <row r="20">
      <c r="B20" s="30">
        <v>1.0</v>
      </c>
      <c r="C20" s="33" t="s">
        <v>52</v>
      </c>
      <c r="D20" s="35">
        <v>8.23341516E8</v>
      </c>
      <c r="E20" s="34">
        <v>44830.0</v>
      </c>
      <c r="F20" s="18">
        <v>1.0</v>
      </c>
      <c r="I20" s="30">
        <v>1.0</v>
      </c>
      <c r="J20" s="33" t="s">
        <v>52</v>
      </c>
      <c r="K20" s="35">
        <v>9.71605251E8</v>
      </c>
      <c r="L20" s="34">
        <v>44698.0</v>
      </c>
      <c r="M20" s="18" t="s">
        <v>9</v>
      </c>
    </row>
    <row r="21">
      <c r="B21" s="20" t="s">
        <v>53</v>
      </c>
      <c r="C21" s="22" t="s">
        <v>54</v>
      </c>
      <c r="D21" s="22">
        <v>7.6901088E8</v>
      </c>
      <c r="E21" s="32">
        <v>44617.0</v>
      </c>
      <c r="F21" s="18">
        <v>1.0</v>
      </c>
      <c r="I21" s="20" t="s">
        <v>53</v>
      </c>
      <c r="J21" s="22" t="s">
        <v>54</v>
      </c>
      <c r="K21" s="25">
        <v>7.17881648E8</v>
      </c>
      <c r="L21" s="32">
        <v>44817.0</v>
      </c>
      <c r="M21" s="18" t="s">
        <v>9</v>
      </c>
    </row>
    <row r="22">
      <c r="B22" s="18">
        <v>28.0</v>
      </c>
      <c r="C22" s="21" t="s">
        <v>55</v>
      </c>
      <c r="D22" s="22">
        <v>5.54028982E8</v>
      </c>
      <c r="E22" s="32">
        <v>44580.0</v>
      </c>
      <c r="F22" s="18">
        <v>1.0</v>
      </c>
      <c r="I22" s="18">
        <v>28.0</v>
      </c>
      <c r="J22" s="21" t="s">
        <v>55</v>
      </c>
      <c r="K22" s="22">
        <v>4.87929279E8</v>
      </c>
      <c r="L22" s="32">
        <v>44751.0</v>
      </c>
      <c r="M22" s="18" t="s">
        <v>9</v>
      </c>
    </row>
    <row r="23">
      <c r="B23" s="18" t="s">
        <v>56</v>
      </c>
      <c r="C23" s="21" t="s">
        <v>57</v>
      </c>
      <c r="D23" s="22">
        <v>5.48814538E8</v>
      </c>
      <c r="E23" s="18">
        <v>19.0</v>
      </c>
      <c r="F23" s="18">
        <v>1.0</v>
      </c>
      <c r="I23" s="18" t="s">
        <v>56</v>
      </c>
      <c r="J23" s="21" t="s">
        <v>57</v>
      </c>
      <c r="K23" s="22">
        <v>4.78419618E8</v>
      </c>
      <c r="L23" s="32">
        <v>44660.0</v>
      </c>
      <c r="M23" s="18" t="s">
        <v>9</v>
      </c>
    </row>
    <row r="24">
      <c r="B24" s="18" t="s">
        <v>58</v>
      </c>
      <c r="C24" s="36" t="s">
        <v>59</v>
      </c>
      <c r="D24" s="35">
        <v>2.86180125E8</v>
      </c>
      <c r="E24" s="34">
        <v>44814.0</v>
      </c>
      <c r="F24" s="30">
        <v>1.0</v>
      </c>
      <c r="I24" s="18" t="s">
        <v>58</v>
      </c>
      <c r="J24" s="36" t="s">
        <v>59</v>
      </c>
      <c r="K24" s="35">
        <v>2.26027562E8</v>
      </c>
      <c r="L24" s="34">
        <v>44808.0</v>
      </c>
      <c r="M24" s="18" t="s">
        <v>9</v>
      </c>
    </row>
    <row r="25">
      <c r="B25" s="18" t="s">
        <v>60</v>
      </c>
      <c r="C25" s="21" t="s">
        <v>61</v>
      </c>
      <c r="D25" s="22">
        <v>1.39135022E8</v>
      </c>
      <c r="E25" s="32">
        <v>44597.0</v>
      </c>
      <c r="F25" s="18">
        <v>1.0</v>
      </c>
      <c r="I25" s="18" t="s">
        <v>60</v>
      </c>
      <c r="J25" s="21" t="s">
        <v>61</v>
      </c>
      <c r="K25" s="22">
        <v>1.5892004E8</v>
      </c>
      <c r="L25" s="32">
        <v>44807.0</v>
      </c>
      <c r="M25" s="18" t="s">
        <v>9</v>
      </c>
    </row>
    <row r="29">
      <c r="H29" s="37" t="s">
        <v>62</v>
      </c>
    </row>
    <row r="30">
      <c r="B30" s="37" t="s">
        <v>63</v>
      </c>
      <c r="H30" s="38" t="s">
        <v>64</v>
      </c>
      <c r="L30" s="5"/>
      <c r="M30" s="5"/>
      <c r="N30" s="5"/>
      <c r="O30" s="5"/>
    </row>
    <row r="31">
      <c r="B31" s="39" t="s">
        <v>64</v>
      </c>
      <c r="C31" s="3"/>
      <c r="D31" s="3"/>
      <c r="E31" s="3"/>
      <c r="H31" s="40" t="s">
        <v>65</v>
      </c>
      <c r="I31" s="3"/>
      <c r="J31" s="3"/>
      <c r="K31" s="3"/>
      <c r="L31" s="3"/>
      <c r="M31" s="3"/>
      <c r="N31" s="3"/>
      <c r="O31" s="3"/>
    </row>
    <row r="32">
      <c r="B32" s="41" t="s">
        <v>2</v>
      </c>
      <c r="C32" s="8" t="s">
        <v>3</v>
      </c>
      <c r="D32" s="8" t="s">
        <v>4</v>
      </c>
      <c r="E32" s="9" t="s">
        <v>5</v>
      </c>
      <c r="F32" s="5"/>
      <c r="H32" s="42" t="s">
        <v>66</v>
      </c>
      <c r="I32" s="43" t="s">
        <v>67</v>
      </c>
      <c r="J32" s="43" t="s">
        <v>68</v>
      </c>
      <c r="K32" s="44" t="s">
        <v>69</v>
      </c>
      <c r="L32" s="5"/>
      <c r="M32" s="5"/>
      <c r="N32" s="5"/>
      <c r="O32" s="5"/>
    </row>
    <row r="33">
      <c r="B33" s="45">
        <v>21.0</v>
      </c>
      <c r="C33" s="46" t="s">
        <v>7</v>
      </c>
      <c r="D33" s="47">
        <v>4.383517329E9</v>
      </c>
      <c r="E33" s="16">
        <v>124.0</v>
      </c>
      <c r="H33" s="48">
        <v>0.1</v>
      </c>
      <c r="I33" s="49" t="s">
        <v>70</v>
      </c>
      <c r="J33" s="50">
        <v>5.984890462E9</v>
      </c>
      <c r="K33" s="51">
        <v>196.0</v>
      </c>
      <c r="L33" s="5"/>
      <c r="M33" s="5"/>
      <c r="N33" s="5"/>
      <c r="O33" s="5"/>
    </row>
    <row r="34">
      <c r="B34" s="45">
        <v>26.0</v>
      </c>
      <c r="C34" s="46" t="s">
        <v>11</v>
      </c>
      <c r="D34" s="47">
        <v>3.542852521E9</v>
      </c>
      <c r="E34" s="16" t="s">
        <v>71</v>
      </c>
      <c r="H34" s="48">
        <v>0.2</v>
      </c>
      <c r="I34" s="52" t="s">
        <v>72</v>
      </c>
      <c r="J34" s="50">
        <v>5.494644509E9</v>
      </c>
      <c r="K34" s="51" t="s">
        <v>73</v>
      </c>
      <c r="L34" s="5"/>
      <c r="M34" s="5"/>
      <c r="N34" s="5"/>
      <c r="O34" s="5"/>
    </row>
    <row r="35">
      <c r="B35" s="45">
        <v>28.0</v>
      </c>
      <c r="C35" s="46" t="s">
        <v>74</v>
      </c>
      <c r="D35" s="47">
        <v>2.328098639E9</v>
      </c>
      <c r="E35" s="16" t="s">
        <v>75</v>
      </c>
      <c r="H35" s="48">
        <v>0.3</v>
      </c>
      <c r="I35" s="52" t="s">
        <v>40</v>
      </c>
      <c r="J35" s="50">
        <v>4.086898377E9</v>
      </c>
      <c r="K35" s="51">
        <v>117.0</v>
      </c>
      <c r="L35" s="5"/>
      <c r="M35" s="5"/>
      <c r="N35" s="5"/>
      <c r="O35" s="5"/>
    </row>
    <row r="36">
      <c r="B36" s="45">
        <v>30.0</v>
      </c>
      <c r="C36" s="46" t="s">
        <v>18</v>
      </c>
      <c r="D36" s="47">
        <v>2.178228329E9</v>
      </c>
      <c r="E36" s="16" t="s">
        <v>76</v>
      </c>
      <c r="H36" s="48">
        <v>0.4</v>
      </c>
      <c r="I36" s="52" t="s">
        <v>77</v>
      </c>
      <c r="J36" s="50">
        <v>3.562036966E9</v>
      </c>
      <c r="K36" s="51">
        <v>104.0</v>
      </c>
      <c r="L36" s="5"/>
      <c r="M36" s="5"/>
      <c r="N36" s="5"/>
      <c r="O36" s="5"/>
    </row>
    <row r="37">
      <c r="B37" s="45">
        <v>29.0</v>
      </c>
      <c r="C37" s="53" t="s">
        <v>78</v>
      </c>
      <c r="D37" s="54">
        <v>1.937218325E9</v>
      </c>
      <c r="E37" s="55" t="s">
        <v>79</v>
      </c>
      <c r="H37" s="48">
        <v>0.6</v>
      </c>
      <c r="I37" s="49" t="s">
        <v>80</v>
      </c>
      <c r="J37" s="50">
        <v>2.194719032E9</v>
      </c>
      <c r="K37" s="51">
        <v>65.0</v>
      </c>
      <c r="L37" s="5"/>
      <c r="M37" s="5"/>
      <c r="N37" s="5"/>
      <c r="O37" s="5"/>
    </row>
    <row r="38">
      <c r="B38" s="24">
        <v>23.0</v>
      </c>
      <c r="C38" s="53" t="s">
        <v>81</v>
      </c>
      <c r="D38" s="54">
        <v>1.711448746E9</v>
      </c>
      <c r="E38" s="55" t="s">
        <v>82</v>
      </c>
      <c r="H38" s="56">
        <v>0.7</v>
      </c>
      <c r="I38" s="57" t="s">
        <v>83</v>
      </c>
      <c r="J38" s="58">
        <v>1.507414612E9</v>
      </c>
      <c r="K38" s="59" t="s">
        <v>84</v>
      </c>
      <c r="L38" s="5"/>
      <c r="M38" s="5"/>
      <c r="N38" s="5"/>
      <c r="O38" s="5"/>
    </row>
    <row r="39">
      <c r="B39" s="24">
        <v>16.0</v>
      </c>
      <c r="C39" s="18" t="s">
        <v>40</v>
      </c>
      <c r="D39" s="60">
        <v>1.539824468E9</v>
      </c>
      <c r="E39" s="18" t="s">
        <v>85</v>
      </c>
      <c r="H39" s="56">
        <v>0.8</v>
      </c>
      <c r="I39" s="57" t="s">
        <v>86</v>
      </c>
      <c r="J39" s="58">
        <v>8.08067398E8</v>
      </c>
      <c r="K39" s="61">
        <v>44738.0</v>
      </c>
      <c r="L39" s="5"/>
      <c r="M39" s="5"/>
      <c r="N39" s="5"/>
      <c r="O39" s="5"/>
    </row>
    <row r="40">
      <c r="B40" s="24">
        <v>3.0</v>
      </c>
      <c r="C40" s="62" t="s">
        <v>87</v>
      </c>
      <c r="D40" s="35">
        <v>1.38489056E9</v>
      </c>
      <c r="E40" s="30" t="s">
        <v>13</v>
      </c>
      <c r="H40" s="63"/>
      <c r="I40" s="5"/>
      <c r="J40" s="64"/>
      <c r="K40" s="65"/>
      <c r="L40" s="5"/>
      <c r="M40" s="5"/>
      <c r="N40" s="5"/>
      <c r="O40" s="5"/>
    </row>
    <row r="41">
      <c r="B41" s="24">
        <v>12.0</v>
      </c>
      <c r="C41" s="53" t="s">
        <v>88</v>
      </c>
      <c r="D41" s="60">
        <v>1.053895593E9</v>
      </c>
      <c r="E41" s="18">
        <v>33.0</v>
      </c>
    </row>
    <row r="42">
      <c r="B42" s="66">
        <v>1.0</v>
      </c>
      <c r="C42" s="62" t="s">
        <v>89</v>
      </c>
      <c r="D42" s="35">
        <v>8.54224239E8</v>
      </c>
      <c r="E42" s="34">
        <v>44831.0</v>
      </c>
    </row>
    <row r="43">
      <c r="B43" s="24">
        <v>2.0</v>
      </c>
      <c r="C43" s="18" t="s">
        <v>90</v>
      </c>
      <c r="D43" s="60">
        <v>8.35650232E8</v>
      </c>
      <c r="E43" s="32">
        <v>44678.0</v>
      </c>
    </row>
    <row r="44">
      <c r="B44" s="24">
        <v>22.0</v>
      </c>
      <c r="C44" s="53" t="s">
        <v>91</v>
      </c>
      <c r="D44" s="60">
        <v>8.2866556E8</v>
      </c>
      <c r="E44" s="18">
        <v>27.0</v>
      </c>
      <c r="H44" s="67"/>
      <c r="I44" s="67"/>
      <c r="J44" s="5"/>
      <c r="K44" s="5"/>
      <c r="L44" s="68" t="s">
        <v>92</v>
      </c>
      <c r="M44" s="5"/>
      <c r="N44" s="5"/>
      <c r="O44" s="5"/>
      <c r="P44" s="5"/>
      <c r="Q44" s="5"/>
    </row>
    <row r="45">
      <c r="F45" s="69"/>
      <c r="G45" s="70"/>
      <c r="H45" s="71"/>
      <c r="I45" s="71"/>
      <c r="J45" s="72" t="s">
        <v>93</v>
      </c>
      <c r="L45" s="73" t="s">
        <v>94</v>
      </c>
      <c r="N45" s="74" t="s">
        <v>95</v>
      </c>
      <c r="P45" s="75" t="s">
        <v>96</v>
      </c>
      <c r="R45" s="76" t="s">
        <v>97</v>
      </c>
    </row>
    <row r="46">
      <c r="B46" s="37" t="s">
        <v>98</v>
      </c>
      <c r="F46" s="69"/>
      <c r="G46" s="70"/>
      <c r="J46" s="4" t="s">
        <v>3</v>
      </c>
      <c r="K46" s="4" t="s">
        <v>4</v>
      </c>
      <c r="L46" s="4" t="s">
        <v>3</v>
      </c>
      <c r="M46" s="4" t="s">
        <v>4</v>
      </c>
      <c r="N46" s="4" t="s">
        <v>3</v>
      </c>
      <c r="O46" s="4" t="s">
        <v>4</v>
      </c>
      <c r="P46" s="4" t="s">
        <v>3</v>
      </c>
      <c r="Q46" s="4" t="s">
        <v>4</v>
      </c>
      <c r="R46" s="4" t="s">
        <v>3</v>
      </c>
      <c r="S46" s="4" t="s">
        <v>4</v>
      </c>
    </row>
    <row r="47">
      <c r="B47" s="77" t="s">
        <v>64</v>
      </c>
      <c r="F47" s="69"/>
      <c r="G47" s="70"/>
      <c r="H47" s="78"/>
      <c r="I47" s="79"/>
      <c r="J47" s="14" t="s">
        <v>7</v>
      </c>
      <c r="K47" s="15">
        <v>19.2</v>
      </c>
      <c r="L47" s="46" t="s">
        <v>7</v>
      </c>
      <c r="M47" s="47">
        <v>43.8</v>
      </c>
      <c r="N47" s="49" t="s">
        <v>70</v>
      </c>
      <c r="O47" s="50">
        <v>59.8</v>
      </c>
      <c r="P47" s="15" t="s">
        <v>99</v>
      </c>
      <c r="Q47" s="28">
        <v>41.6</v>
      </c>
      <c r="R47" s="21" t="s">
        <v>18</v>
      </c>
      <c r="S47" s="22">
        <v>43.2</v>
      </c>
      <c r="U47" s="23" t="s">
        <v>100</v>
      </c>
    </row>
    <row r="48">
      <c r="B48" s="80"/>
      <c r="C48" s="3"/>
      <c r="D48" s="3"/>
      <c r="E48" s="3"/>
      <c r="F48" s="69"/>
      <c r="G48" s="67"/>
      <c r="H48" s="81"/>
      <c r="I48" s="82"/>
      <c r="J48" s="21" t="s">
        <v>11</v>
      </c>
      <c r="K48" s="22">
        <v>19.1</v>
      </c>
      <c r="L48" s="46" t="s">
        <v>11</v>
      </c>
      <c r="M48" s="47">
        <v>35.4</v>
      </c>
      <c r="N48" s="52" t="s">
        <v>72</v>
      </c>
      <c r="O48" s="50">
        <v>54.9</v>
      </c>
      <c r="P48" s="83" t="s">
        <v>101</v>
      </c>
      <c r="Q48" s="83">
        <v>40.8</v>
      </c>
      <c r="R48" s="21" t="s">
        <v>78</v>
      </c>
      <c r="S48" s="22">
        <v>40.0</v>
      </c>
      <c r="U48" s="23">
        <v>0.94</v>
      </c>
    </row>
    <row r="49">
      <c r="B49" s="41" t="s">
        <v>102</v>
      </c>
      <c r="C49" s="8" t="s">
        <v>3</v>
      </c>
      <c r="D49" s="8" t="s">
        <v>4</v>
      </c>
      <c r="E49" s="9" t="s">
        <v>5</v>
      </c>
      <c r="F49" s="81"/>
      <c r="G49" s="67"/>
      <c r="H49" s="81"/>
      <c r="I49" s="82"/>
      <c r="J49" s="21" t="s">
        <v>15</v>
      </c>
      <c r="K49" s="22">
        <v>18.9</v>
      </c>
      <c r="L49" s="46" t="s">
        <v>74</v>
      </c>
      <c r="M49" s="47">
        <v>23.2</v>
      </c>
      <c r="N49" s="52" t="s">
        <v>40</v>
      </c>
      <c r="O49" s="50">
        <v>40.0</v>
      </c>
      <c r="P49" s="84" t="s">
        <v>103</v>
      </c>
      <c r="Q49" s="35">
        <v>34.5</v>
      </c>
      <c r="R49" s="25" t="s">
        <v>77</v>
      </c>
      <c r="S49" s="35">
        <v>39.3</v>
      </c>
      <c r="U49" s="23">
        <v>67.0</v>
      </c>
    </row>
    <row r="50">
      <c r="B50" s="85">
        <v>8.0</v>
      </c>
      <c r="C50" s="15" t="s">
        <v>99</v>
      </c>
      <c r="D50" s="28">
        <v>4.167041574E9</v>
      </c>
      <c r="E50" s="29" t="s">
        <v>104</v>
      </c>
      <c r="F50" s="69"/>
      <c r="G50" s="67"/>
      <c r="H50" s="81"/>
      <c r="I50" s="82"/>
      <c r="J50" s="21" t="s">
        <v>18</v>
      </c>
      <c r="K50" s="22">
        <v>17.9</v>
      </c>
      <c r="L50" s="46" t="s">
        <v>18</v>
      </c>
      <c r="M50" s="47">
        <v>21.7</v>
      </c>
      <c r="N50" s="52" t="s">
        <v>77</v>
      </c>
      <c r="O50" s="50">
        <v>35.6</v>
      </c>
      <c r="P50" s="86"/>
      <c r="Q50" s="86"/>
      <c r="R50" s="15" t="s">
        <v>105</v>
      </c>
      <c r="S50" s="28">
        <v>38.1</v>
      </c>
      <c r="U50" s="23">
        <v>213.0</v>
      </c>
    </row>
    <row r="51">
      <c r="B51" s="45">
        <v>7.0</v>
      </c>
      <c r="C51" s="83" t="s">
        <v>101</v>
      </c>
      <c r="D51" s="83">
        <v>4.08721486E9</v>
      </c>
      <c r="E51" s="16" t="s">
        <v>106</v>
      </c>
      <c r="F51" s="81"/>
      <c r="G51" s="67"/>
      <c r="H51" s="81"/>
      <c r="I51" s="82"/>
      <c r="J51" s="21" t="s">
        <v>21</v>
      </c>
      <c r="K51" s="23">
        <v>17.7</v>
      </c>
      <c r="L51" s="53" t="s">
        <v>78</v>
      </c>
      <c r="M51" s="54">
        <v>19.3</v>
      </c>
      <c r="N51" s="49" t="s">
        <v>80</v>
      </c>
      <c r="O51" s="50">
        <v>21.9</v>
      </c>
      <c r="P51" s="49"/>
      <c r="Q51" s="49"/>
      <c r="R51" s="25" t="s">
        <v>107</v>
      </c>
      <c r="S51" s="35">
        <v>35.9</v>
      </c>
      <c r="U51" s="23" t="s">
        <v>108</v>
      </c>
    </row>
    <row r="52">
      <c r="B52" s="87">
        <v>3.0</v>
      </c>
      <c r="C52" s="84" t="s">
        <v>103</v>
      </c>
      <c r="D52" s="88">
        <v>3.456091235E9</v>
      </c>
      <c r="E52" s="89" t="s">
        <v>109</v>
      </c>
      <c r="F52" s="69"/>
      <c r="G52" s="70"/>
      <c r="H52" s="69"/>
      <c r="I52" s="23"/>
      <c r="J52" s="21" t="s">
        <v>24</v>
      </c>
      <c r="K52" s="25">
        <v>15.9</v>
      </c>
      <c r="L52" s="53" t="s">
        <v>81</v>
      </c>
      <c r="M52" s="54">
        <v>17.1</v>
      </c>
      <c r="N52" s="57" t="s">
        <v>83</v>
      </c>
      <c r="O52" s="58">
        <v>15.0</v>
      </c>
      <c r="P52" s="49"/>
      <c r="Q52" s="49"/>
      <c r="R52" s="15" t="s">
        <v>110</v>
      </c>
      <c r="S52" s="28">
        <v>35.7</v>
      </c>
    </row>
    <row r="53">
      <c r="B53" s="81"/>
      <c r="C53" s="82"/>
      <c r="D53" s="90"/>
      <c r="E53" s="67"/>
      <c r="F53" s="81"/>
      <c r="G53" s="67"/>
      <c r="H53" s="81"/>
      <c r="I53" s="82"/>
      <c r="J53" s="27" t="s">
        <v>27</v>
      </c>
      <c r="K53" s="28">
        <v>15.4</v>
      </c>
      <c r="L53" s="18" t="s">
        <v>40</v>
      </c>
      <c r="M53" s="60">
        <v>15.3</v>
      </c>
      <c r="N53" s="57" t="s">
        <v>86</v>
      </c>
      <c r="O53" s="58">
        <v>8.0</v>
      </c>
      <c r="P53" s="57"/>
      <c r="Q53" s="57"/>
      <c r="R53" s="83" t="s">
        <v>111</v>
      </c>
      <c r="S53" s="83">
        <v>31.6</v>
      </c>
    </row>
    <row r="54">
      <c r="B54" s="81"/>
      <c r="C54" s="82"/>
      <c r="D54" s="90"/>
      <c r="E54" s="67"/>
      <c r="F54" s="69"/>
      <c r="G54" s="70"/>
      <c r="H54" s="81"/>
      <c r="I54" s="82"/>
      <c r="J54" s="21" t="s">
        <v>30</v>
      </c>
      <c r="K54" s="22">
        <v>15.14</v>
      </c>
      <c r="L54" s="62" t="s">
        <v>87</v>
      </c>
      <c r="M54" s="35">
        <v>13.8</v>
      </c>
      <c r="N54" s="91"/>
      <c r="O54" s="91"/>
      <c r="P54" s="91"/>
      <c r="Q54" s="91"/>
      <c r="R54" s="91"/>
      <c r="S54" s="91"/>
      <c r="U54" s="23" t="s">
        <v>112</v>
      </c>
      <c r="V54" s="23" t="s">
        <v>113</v>
      </c>
      <c r="W54" s="23" t="s">
        <v>114</v>
      </c>
      <c r="X54" s="23" t="s">
        <v>115</v>
      </c>
    </row>
    <row r="55">
      <c r="A55" s="37" t="s">
        <v>116</v>
      </c>
      <c r="F55" s="69"/>
      <c r="G55" s="70"/>
      <c r="H55" s="69"/>
      <c r="I55" s="23"/>
      <c r="J55" s="21" t="s">
        <v>33</v>
      </c>
      <c r="K55" s="22">
        <v>15.1</v>
      </c>
      <c r="L55" s="53" t="s">
        <v>88</v>
      </c>
      <c r="M55" s="60">
        <v>10.5</v>
      </c>
      <c r="N55" s="91"/>
      <c r="O55" s="91"/>
      <c r="P55" s="91"/>
      <c r="Q55" s="91"/>
      <c r="R55" s="91"/>
      <c r="S55" s="91"/>
      <c r="U55" s="23" t="s">
        <v>117</v>
      </c>
      <c r="V55" s="23" t="s">
        <v>118</v>
      </c>
      <c r="W55" s="23" t="s">
        <v>119</v>
      </c>
      <c r="X55" s="23" t="s">
        <v>120</v>
      </c>
    </row>
    <row r="56">
      <c r="A56" s="77" t="s">
        <v>64</v>
      </c>
      <c r="F56" s="69"/>
      <c r="G56" s="70"/>
      <c r="H56" s="23"/>
      <c r="I56" s="23"/>
      <c r="J56" s="21" t="s">
        <v>37</v>
      </c>
      <c r="K56" s="22">
        <v>14.2</v>
      </c>
      <c r="L56" s="62" t="s">
        <v>89</v>
      </c>
      <c r="M56" s="35">
        <v>8.4</v>
      </c>
      <c r="N56" s="91"/>
      <c r="O56" s="91"/>
      <c r="P56" s="91"/>
      <c r="Q56" s="91"/>
      <c r="R56" s="91"/>
      <c r="S56" s="91"/>
    </row>
    <row r="57">
      <c r="B57" s="80"/>
      <c r="C57" s="3"/>
      <c r="D57" s="3"/>
      <c r="E57" s="3"/>
      <c r="F57" s="69"/>
      <c r="G57" s="70"/>
      <c r="J57" s="92" t="s">
        <v>43</v>
      </c>
      <c r="K57" s="93">
        <v>13.8</v>
      </c>
      <c r="L57" s="18" t="s">
        <v>90</v>
      </c>
      <c r="M57" s="60">
        <v>8.3</v>
      </c>
      <c r="N57" s="91"/>
      <c r="O57" s="91"/>
      <c r="P57" s="91"/>
      <c r="Q57" s="91"/>
      <c r="R57" s="91"/>
      <c r="S57" s="91"/>
    </row>
    <row r="58">
      <c r="A58" s="94" t="s">
        <v>121</v>
      </c>
      <c r="B58" s="95" t="s">
        <v>122</v>
      </c>
      <c r="C58" s="8" t="s">
        <v>3</v>
      </c>
      <c r="D58" s="8" t="s">
        <v>4</v>
      </c>
      <c r="E58" s="9" t="s">
        <v>5</v>
      </c>
      <c r="F58" s="96" t="s">
        <v>123</v>
      </c>
      <c r="G58" s="70"/>
      <c r="J58" s="97" t="s">
        <v>45</v>
      </c>
      <c r="K58" s="28">
        <v>11.2</v>
      </c>
      <c r="L58" s="53" t="s">
        <v>91</v>
      </c>
      <c r="M58" s="60">
        <v>8.2</v>
      </c>
      <c r="N58" s="91"/>
      <c r="O58" s="91"/>
      <c r="P58" s="91"/>
      <c r="Q58" s="91"/>
      <c r="R58" s="91"/>
      <c r="S58" s="91"/>
    </row>
    <row r="59">
      <c r="A59" s="24">
        <v>4.0</v>
      </c>
      <c r="B59" s="24">
        <v>9.0</v>
      </c>
      <c r="C59" s="21" t="s">
        <v>18</v>
      </c>
      <c r="D59" s="22">
        <v>4.325294556E9</v>
      </c>
      <c r="E59" s="18" t="s">
        <v>124</v>
      </c>
      <c r="F59" s="30">
        <v>2.0</v>
      </c>
      <c r="G59" s="70"/>
      <c r="J59" s="97" t="s">
        <v>47</v>
      </c>
      <c r="K59" s="28">
        <v>10.4</v>
      </c>
      <c r="L59" s="91"/>
      <c r="M59" s="91"/>
      <c r="N59" s="91"/>
      <c r="O59" s="91"/>
      <c r="P59" s="91"/>
      <c r="Q59" s="91"/>
      <c r="R59" s="91"/>
      <c r="S59" s="91"/>
    </row>
    <row r="60">
      <c r="A60" s="24">
        <v>5.0</v>
      </c>
      <c r="B60" s="24">
        <v>6.0</v>
      </c>
      <c r="C60" s="21" t="s">
        <v>78</v>
      </c>
      <c r="D60" s="22">
        <v>4.093986843E9</v>
      </c>
      <c r="E60" s="18" t="s">
        <v>106</v>
      </c>
      <c r="F60" s="29">
        <v>2.0</v>
      </c>
      <c r="G60" s="70"/>
      <c r="J60" s="97" t="s">
        <v>49</v>
      </c>
      <c r="K60" s="28">
        <v>9.6</v>
      </c>
      <c r="L60" s="91"/>
      <c r="M60" s="91"/>
      <c r="N60" s="91"/>
      <c r="O60" s="91"/>
      <c r="P60" s="91"/>
      <c r="Q60" s="91"/>
      <c r="R60" s="91"/>
      <c r="S60" s="91"/>
    </row>
    <row r="61">
      <c r="A61" s="66">
        <v>5.0</v>
      </c>
      <c r="B61" s="66">
        <v>5.0</v>
      </c>
      <c r="C61" s="25" t="s">
        <v>77</v>
      </c>
      <c r="D61" s="35">
        <v>3.932022278E9</v>
      </c>
      <c r="E61" s="30" t="s">
        <v>125</v>
      </c>
      <c r="F61" s="30">
        <v>2.0</v>
      </c>
      <c r="G61" s="70"/>
      <c r="H61" s="98"/>
      <c r="I61" s="70"/>
      <c r="J61" s="99" t="s">
        <v>50</v>
      </c>
      <c r="K61" s="28">
        <v>9.5</v>
      </c>
      <c r="L61" s="91"/>
      <c r="M61" s="91"/>
      <c r="N61" s="91"/>
      <c r="O61" s="91"/>
      <c r="P61" s="91"/>
      <c r="Q61" s="91"/>
      <c r="R61" s="91"/>
      <c r="S61" s="91"/>
    </row>
    <row r="62">
      <c r="A62" s="85">
        <v>3.0</v>
      </c>
      <c r="B62" s="85">
        <v>5.0</v>
      </c>
      <c r="C62" s="15" t="s">
        <v>105</v>
      </c>
      <c r="D62" s="28">
        <v>3.810768931E9</v>
      </c>
      <c r="E62" s="29" t="s">
        <v>126</v>
      </c>
      <c r="F62" s="30">
        <v>2.0</v>
      </c>
      <c r="G62" s="70"/>
      <c r="H62" s="98"/>
      <c r="I62" s="100"/>
      <c r="J62" s="97" t="s">
        <v>51</v>
      </c>
      <c r="K62" s="28">
        <v>8.3</v>
      </c>
      <c r="L62" s="91"/>
      <c r="M62" s="91"/>
      <c r="N62" s="91"/>
      <c r="O62" s="91"/>
      <c r="P62" s="91"/>
      <c r="Q62" s="91"/>
      <c r="R62" s="91"/>
      <c r="S62" s="91"/>
    </row>
    <row r="63">
      <c r="A63" s="66">
        <v>5.0</v>
      </c>
      <c r="B63" s="66">
        <v>3.0</v>
      </c>
      <c r="C63" s="25" t="s">
        <v>107</v>
      </c>
      <c r="D63" s="35">
        <v>3.592409153E9</v>
      </c>
      <c r="E63" s="30">
        <v>104.0</v>
      </c>
      <c r="F63" s="18">
        <v>2.0</v>
      </c>
      <c r="J63" s="97" t="s">
        <v>52</v>
      </c>
      <c r="K63" s="28">
        <v>8.2</v>
      </c>
      <c r="L63" s="24"/>
      <c r="M63" s="22"/>
      <c r="N63" s="22"/>
      <c r="O63" s="18"/>
      <c r="P63" s="91"/>
      <c r="Q63" s="91"/>
      <c r="R63" s="91"/>
      <c r="S63" s="91"/>
    </row>
    <row r="64">
      <c r="A64" s="85">
        <v>4.0</v>
      </c>
      <c r="B64" s="85">
        <v>3.0</v>
      </c>
      <c r="C64" s="15" t="s">
        <v>110</v>
      </c>
      <c r="D64" s="28">
        <v>3.579195493E9</v>
      </c>
      <c r="E64" s="29">
        <v>103.0</v>
      </c>
      <c r="F64" s="18">
        <v>2.0</v>
      </c>
      <c r="J64" s="99" t="s">
        <v>54</v>
      </c>
      <c r="K64" s="28">
        <v>7.6</v>
      </c>
      <c r="L64" s="24"/>
      <c r="M64" s="22"/>
      <c r="N64" s="22"/>
      <c r="O64" s="18"/>
      <c r="P64" s="91"/>
      <c r="Q64" s="91"/>
      <c r="R64" s="91"/>
      <c r="S64" s="91"/>
    </row>
    <row r="65">
      <c r="A65" s="45">
        <v>1.0</v>
      </c>
      <c r="B65" s="45">
        <v>4.0</v>
      </c>
      <c r="C65" s="83" t="s">
        <v>111</v>
      </c>
      <c r="D65" s="83">
        <v>3.186877379E9</v>
      </c>
      <c r="E65" s="16">
        <v>98.0</v>
      </c>
      <c r="F65" s="18">
        <v>2.0</v>
      </c>
      <c r="J65" s="97" t="s">
        <v>55</v>
      </c>
      <c r="K65" s="28">
        <v>5.5</v>
      </c>
      <c r="L65" s="66"/>
      <c r="M65" s="25"/>
      <c r="N65" s="35"/>
      <c r="O65" s="30"/>
      <c r="P65" s="91"/>
      <c r="Q65" s="91"/>
      <c r="R65" s="91"/>
      <c r="S65" s="91"/>
    </row>
    <row r="66">
      <c r="A66" s="81"/>
      <c r="B66" s="81"/>
      <c r="C66" s="82"/>
      <c r="D66" s="23"/>
      <c r="E66" s="70"/>
      <c r="J66" s="97" t="s">
        <v>57</v>
      </c>
      <c r="K66" s="28">
        <v>5.4</v>
      </c>
      <c r="L66" s="66"/>
      <c r="M66" s="25"/>
      <c r="N66" s="35"/>
      <c r="O66" s="30"/>
      <c r="P66" s="91"/>
      <c r="Q66" s="91"/>
      <c r="R66" s="91"/>
      <c r="S66" s="91"/>
    </row>
    <row r="67">
      <c r="A67" s="81"/>
      <c r="B67" s="81"/>
      <c r="C67" s="82"/>
      <c r="D67" s="23"/>
      <c r="E67" s="70"/>
      <c r="J67" s="99" t="s">
        <v>59</v>
      </c>
      <c r="K67" s="28">
        <v>2.8</v>
      </c>
      <c r="L67" s="91"/>
      <c r="M67" s="91"/>
      <c r="N67" s="91"/>
      <c r="O67" s="91"/>
      <c r="P67" s="91"/>
      <c r="Q67" s="91"/>
      <c r="R67" s="91"/>
      <c r="S67" s="91"/>
    </row>
    <row r="68">
      <c r="A68" s="81"/>
      <c r="B68" s="81"/>
      <c r="C68" s="82"/>
      <c r="D68" s="90"/>
      <c r="E68" s="67"/>
      <c r="J68" s="97" t="s">
        <v>61</v>
      </c>
      <c r="K68" s="28">
        <v>1.3</v>
      </c>
      <c r="L68" s="91"/>
      <c r="M68" s="91"/>
      <c r="N68" s="91"/>
      <c r="O68" s="91"/>
      <c r="P68" s="91"/>
      <c r="Q68" s="91"/>
      <c r="R68" s="91"/>
      <c r="S68" s="91"/>
    </row>
    <row r="69">
      <c r="A69" s="81"/>
      <c r="B69" s="81"/>
      <c r="C69" s="82"/>
      <c r="D69" s="90"/>
      <c r="E69" s="67"/>
      <c r="J69" s="16"/>
      <c r="K69" s="47"/>
      <c r="L69" s="91"/>
      <c r="M69" s="91"/>
      <c r="N69" s="91"/>
      <c r="O69" s="91"/>
      <c r="P69" s="91"/>
      <c r="Q69" s="91"/>
      <c r="R69" s="91"/>
      <c r="S69" s="91"/>
    </row>
    <row r="70">
      <c r="A70" s="81"/>
      <c r="B70" s="81"/>
      <c r="C70" s="82"/>
      <c r="D70" s="90"/>
      <c r="E70" s="67"/>
    </row>
    <row r="71">
      <c r="A71" s="81"/>
      <c r="B71" s="81"/>
      <c r="C71" s="82"/>
      <c r="D71" s="90"/>
      <c r="E71" s="67"/>
    </row>
    <row r="72">
      <c r="A72" s="81"/>
      <c r="B72" s="81"/>
      <c r="C72" s="82"/>
      <c r="D72" s="90"/>
      <c r="E72" s="67"/>
    </row>
    <row r="73">
      <c r="A73" s="69"/>
      <c r="B73" s="69"/>
      <c r="C73" s="23"/>
      <c r="D73" s="23"/>
      <c r="E73" s="70"/>
    </row>
    <row r="74">
      <c r="A74" s="81"/>
      <c r="B74" s="81"/>
      <c r="C74" s="82"/>
      <c r="D74" s="23"/>
      <c r="E74" s="70"/>
      <c r="J74" s="5"/>
      <c r="K74" s="5"/>
      <c r="L74" s="68" t="s">
        <v>92</v>
      </c>
      <c r="M74" s="5"/>
      <c r="N74" s="5"/>
      <c r="O74" s="5"/>
      <c r="P74" s="5"/>
      <c r="Q74" s="5"/>
    </row>
    <row r="75">
      <c r="A75" s="81"/>
      <c r="B75" s="81"/>
      <c r="C75" s="82"/>
      <c r="D75" s="23"/>
      <c r="E75" s="70"/>
      <c r="J75" s="72" t="s">
        <v>93</v>
      </c>
      <c r="L75" s="73" t="s">
        <v>94</v>
      </c>
      <c r="N75" s="74" t="s">
        <v>95</v>
      </c>
      <c r="P75" s="75" t="s">
        <v>96</v>
      </c>
      <c r="R75" s="76" t="s">
        <v>97</v>
      </c>
    </row>
    <row r="76">
      <c r="A76" s="69"/>
      <c r="B76" s="69"/>
      <c r="C76" s="23"/>
      <c r="D76" s="23"/>
      <c r="E76" s="70"/>
      <c r="J76" s="4" t="s">
        <v>3</v>
      </c>
      <c r="K76" s="4" t="s">
        <v>4</v>
      </c>
      <c r="L76" s="4" t="s">
        <v>3</v>
      </c>
      <c r="M76" s="4" t="s">
        <v>4</v>
      </c>
      <c r="N76" s="4" t="s">
        <v>3</v>
      </c>
      <c r="O76" s="4" t="s">
        <v>4</v>
      </c>
      <c r="P76" s="4" t="s">
        <v>3</v>
      </c>
      <c r="Q76" s="4" t="s">
        <v>4</v>
      </c>
      <c r="R76" s="4" t="s">
        <v>3</v>
      </c>
      <c r="S76" s="4" t="s">
        <v>4</v>
      </c>
    </row>
    <row r="77">
      <c r="A77" s="69"/>
      <c r="B77" s="69"/>
      <c r="C77" s="23"/>
      <c r="D77" s="23"/>
      <c r="E77" s="70"/>
      <c r="J77" s="83">
        <f t="shared" ref="J77:J98" si="1">(J47-0.13)/(0.936-0.13)</f>
        <v>0.9975186104</v>
      </c>
      <c r="K77" s="15">
        <f t="shared" ref="K77:K98" si="2">(K47-1.3)/(67-1.3)</f>
        <v>0.2724505327</v>
      </c>
      <c r="L77" s="16">
        <f t="shared" ref="L77:L88" si="3">(L47-0.13)/(0.936-0.13)</f>
        <v>0.9975186104</v>
      </c>
      <c r="M77" s="47">
        <f t="shared" ref="M77:M88" si="4">(M47-1.3)/(67-1.3)</f>
        <v>0.6468797565</v>
      </c>
      <c r="N77" s="49">
        <f t="shared" ref="N77:N83" si="5">(N47-0.13)/(0.936-0.13)</f>
        <v>0.9925558313</v>
      </c>
      <c r="O77" s="50">
        <f t="shared" ref="O77:O83" si="6">(O47-1.3)/(67-1.3)</f>
        <v>0.8904109589</v>
      </c>
      <c r="P77" s="15">
        <f t="shared" ref="P77:P79" si="7">(P47-0.13)/(0.936-0.13)</f>
        <v>0.8436724566</v>
      </c>
      <c r="Q77" s="28">
        <f t="shared" ref="Q77:Q79" si="8">(Q47-1.3)/(67-1.3)</f>
        <v>0.6133942161</v>
      </c>
      <c r="R77" s="22">
        <f t="shared" ref="R77:R83" si="9">(R47-0.13)/(0.936-0.13)</f>
        <v>0.9888337469</v>
      </c>
      <c r="S77" s="22">
        <f t="shared" ref="S77:S83" si="10">(S47-1.3)/(67-1.3)</f>
        <v>0.6377473364</v>
      </c>
    </row>
    <row r="78">
      <c r="A78" s="81"/>
      <c r="B78" s="81"/>
      <c r="C78" s="82"/>
      <c r="D78" s="90"/>
      <c r="E78" s="67"/>
      <c r="J78" s="83">
        <f t="shared" si="1"/>
        <v>0.9962779156</v>
      </c>
      <c r="K78" s="15">
        <f t="shared" si="2"/>
        <v>0.2709284627</v>
      </c>
      <c r="L78" s="16">
        <f t="shared" si="3"/>
        <v>0.9962779156</v>
      </c>
      <c r="M78" s="47">
        <f t="shared" si="4"/>
        <v>0.5190258752</v>
      </c>
      <c r="N78" s="49">
        <f t="shared" si="5"/>
        <v>0.9801488834</v>
      </c>
      <c r="O78" s="50">
        <f t="shared" si="6"/>
        <v>0.8158295282</v>
      </c>
      <c r="P78" s="15">
        <f t="shared" si="7"/>
        <v>0.7816377171</v>
      </c>
      <c r="Q78" s="28">
        <f t="shared" si="8"/>
        <v>0.601217656</v>
      </c>
      <c r="R78" s="22">
        <f t="shared" si="9"/>
        <v>0.9838709677</v>
      </c>
      <c r="S78" s="22">
        <f t="shared" si="10"/>
        <v>0.5890410959</v>
      </c>
    </row>
    <row r="79">
      <c r="A79" s="81"/>
      <c r="B79" s="81"/>
      <c r="C79" s="82"/>
      <c r="D79" s="90"/>
      <c r="E79" s="67"/>
      <c r="J79" s="83">
        <f t="shared" si="1"/>
        <v>0.9950372208</v>
      </c>
      <c r="K79" s="15">
        <f t="shared" si="2"/>
        <v>0.2678843227</v>
      </c>
      <c r="L79" s="16">
        <f t="shared" si="3"/>
        <v>0.9937965261</v>
      </c>
      <c r="M79" s="47">
        <f t="shared" si="4"/>
        <v>0.3333333333</v>
      </c>
      <c r="N79" s="49">
        <f t="shared" si="5"/>
        <v>0.9677419355</v>
      </c>
      <c r="O79" s="50">
        <f t="shared" si="6"/>
        <v>0.5890410959</v>
      </c>
      <c r="P79" s="15">
        <f t="shared" si="7"/>
        <v>0.3722084367</v>
      </c>
      <c r="Q79" s="28">
        <f t="shared" si="8"/>
        <v>0.5053272451</v>
      </c>
      <c r="R79" s="22">
        <f t="shared" si="9"/>
        <v>0.8933002481</v>
      </c>
      <c r="S79" s="22">
        <f t="shared" si="10"/>
        <v>0.5783866058</v>
      </c>
    </row>
    <row r="80">
      <c r="A80" s="81"/>
      <c r="B80" s="81"/>
      <c r="C80" s="82"/>
      <c r="D80" s="90"/>
      <c r="E80" s="67"/>
      <c r="J80" s="83">
        <f t="shared" si="1"/>
        <v>0.9888337469</v>
      </c>
      <c r="K80" s="15">
        <f t="shared" si="2"/>
        <v>0.2526636225</v>
      </c>
      <c r="L80" s="16">
        <f t="shared" si="3"/>
        <v>0.9888337469</v>
      </c>
      <c r="M80" s="47">
        <f t="shared" si="4"/>
        <v>0.3105022831</v>
      </c>
      <c r="N80" s="49">
        <f t="shared" si="5"/>
        <v>0.8933002481</v>
      </c>
      <c r="O80" s="50">
        <f t="shared" si="6"/>
        <v>0.5220700152</v>
      </c>
      <c r="P80" s="86"/>
      <c r="Q80" s="86"/>
      <c r="R80" s="22">
        <f t="shared" si="9"/>
        <v>0.8064516129</v>
      </c>
      <c r="S80" s="22">
        <f t="shared" si="10"/>
        <v>0.5601217656</v>
      </c>
    </row>
    <row r="81">
      <c r="A81" s="81"/>
      <c r="B81" s="81"/>
      <c r="C81" s="82"/>
      <c r="D81" s="90"/>
      <c r="E81" s="67"/>
      <c r="J81" s="83">
        <f t="shared" si="1"/>
        <v>0.9875930521</v>
      </c>
      <c r="K81" s="15">
        <f t="shared" si="2"/>
        <v>0.2496194825</v>
      </c>
      <c r="L81" s="16">
        <f t="shared" si="3"/>
        <v>0.9838709677</v>
      </c>
      <c r="M81" s="47">
        <f t="shared" si="4"/>
        <v>0.2739726027</v>
      </c>
      <c r="N81" s="49">
        <f t="shared" si="5"/>
        <v>0.6203473945</v>
      </c>
      <c r="O81" s="50">
        <f t="shared" si="6"/>
        <v>0.3135464231</v>
      </c>
      <c r="P81" s="49"/>
      <c r="Q81" s="49"/>
      <c r="R81" s="22">
        <f t="shared" si="9"/>
        <v>0.6575682382</v>
      </c>
      <c r="S81" s="22">
        <f t="shared" si="10"/>
        <v>0.5266362253</v>
      </c>
    </row>
    <row r="82">
      <c r="A82" s="81"/>
      <c r="B82" s="81"/>
      <c r="C82" s="82"/>
      <c r="D82" s="90"/>
      <c r="E82" s="67"/>
      <c r="J82" s="83">
        <f t="shared" si="1"/>
        <v>0.9751861042</v>
      </c>
      <c r="K82" s="15">
        <f t="shared" si="2"/>
        <v>0.2222222222</v>
      </c>
      <c r="L82" s="16">
        <f t="shared" si="3"/>
        <v>0.9776674938</v>
      </c>
      <c r="M82" s="47">
        <f t="shared" si="4"/>
        <v>0.2404870624</v>
      </c>
      <c r="N82" s="49">
        <f t="shared" si="5"/>
        <v>0.3970223325</v>
      </c>
      <c r="O82" s="50">
        <f t="shared" si="6"/>
        <v>0.2085235921</v>
      </c>
      <c r="P82" s="49"/>
      <c r="Q82" s="49"/>
      <c r="R82" s="22">
        <f t="shared" si="9"/>
        <v>0.6451612903</v>
      </c>
      <c r="S82" s="22">
        <f t="shared" si="10"/>
        <v>0.5235920852</v>
      </c>
    </row>
    <row r="83">
      <c r="A83" s="81"/>
      <c r="B83" s="81"/>
      <c r="C83" s="82"/>
      <c r="D83" s="90"/>
      <c r="E83" s="67"/>
      <c r="J83" s="83">
        <f t="shared" si="1"/>
        <v>0.9739454094</v>
      </c>
      <c r="K83" s="15">
        <f t="shared" si="2"/>
        <v>0.2146118721</v>
      </c>
      <c r="L83" s="16">
        <f t="shared" si="3"/>
        <v>0.9677419355</v>
      </c>
      <c r="M83" s="47">
        <f t="shared" si="4"/>
        <v>0.2130898021</v>
      </c>
      <c r="N83" s="49">
        <f t="shared" si="5"/>
        <v>0.1240694789</v>
      </c>
      <c r="O83" s="50">
        <f t="shared" si="6"/>
        <v>0.101978691</v>
      </c>
      <c r="P83" s="57"/>
      <c r="Q83" s="57"/>
      <c r="R83" s="22">
        <f t="shared" si="9"/>
        <v>0</v>
      </c>
      <c r="S83" s="22">
        <f t="shared" si="10"/>
        <v>0.4611872146</v>
      </c>
    </row>
    <row r="84">
      <c r="A84" s="81"/>
      <c r="B84" s="81"/>
      <c r="C84" s="82"/>
      <c r="D84" s="90"/>
      <c r="E84" s="67"/>
      <c r="J84" s="83">
        <f t="shared" si="1"/>
        <v>0.9727047146</v>
      </c>
      <c r="K84" s="15">
        <f t="shared" si="2"/>
        <v>0.2106544901</v>
      </c>
      <c r="L84" s="16">
        <f t="shared" si="3"/>
        <v>0.9602977667</v>
      </c>
      <c r="M84" s="47">
        <f t="shared" si="4"/>
        <v>0.1902587519</v>
      </c>
      <c r="N84" s="49"/>
      <c r="O84" s="91"/>
      <c r="P84" s="91"/>
      <c r="Q84" s="91"/>
      <c r="R84" s="91"/>
      <c r="S84" s="91"/>
    </row>
    <row r="85">
      <c r="A85" s="81"/>
      <c r="B85" s="81"/>
      <c r="C85" s="82"/>
      <c r="D85" s="90"/>
      <c r="E85" s="67"/>
      <c r="J85" s="83">
        <f t="shared" si="1"/>
        <v>0.9714640199</v>
      </c>
      <c r="K85" s="15">
        <f t="shared" si="2"/>
        <v>0.2100456621</v>
      </c>
      <c r="L85" s="16">
        <f t="shared" si="3"/>
        <v>0.9069478908</v>
      </c>
      <c r="M85" s="47">
        <f t="shared" si="4"/>
        <v>0.1400304414</v>
      </c>
      <c r="N85" s="91"/>
      <c r="O85" s="91"/>
      <c r="P85" s="91"/>
      <c r="Q85" s="91"/>
      <c r="R85" s="91"/>
      <c r="S85" s="91"/>
    </row>
    <row r="86">
      <c r="A86" s="69"/>
      <c r="B86" s="69"/>
      <c r="C86" s="23"/>
      <c r="D86" s="23"/>
      <c r="E86" s="70"/>
      <c r="J86" s="83">
        <f t="shared" si="1"/>
        <v>0.9702233251</v>
      </c>
      <c r="K86" s="15">
        <f t="shared" si="2"/>
        <v>0.196347032</v>
      </c>
      <c r="L86" s="16">
        <f t="shared" si="3"/>
        <v>0.8808933002</v>
      </c>
      <c r="M86" s="47">
        <f t="shared" si="4"/>
        <v>0.1080669711</v>
      </c>
      <c r="N86" s="91"/>
      <c r="O86" s="91"/>
      <c r="P86" s="91"/>
      <c r="Q86" s="91"/>
      <c r="R86" s="91"/>
      <c r="S86" s="91"/>
    </row>
    <row r="87">
      <c r="A87" s="69"/>
      <c r="B87" s="69"/>
      <c r="C87" s="23"/>
      <c r="D87" s="23"/>
      <c r="E87" s="70"/>
      <c r="J87" s="83">
        <f t="shared" si="1"/>
        <v>0.9640198511</v>
      </c>
      <c r="K87" s="15">
        <f t="shared" si="2"/>
        <v>0.1902587519</v>
      </c>
      <c r="L87" s="16">
        <f t="shared" si="3"/>
        <v>0.7071960298</v>
      </c>
      <c r="M87" s="47">
        <f t="shared" si="4"/>
        <v>0.1065449011</v>
      </c>
      <c r="N87" s="91"/>
      <c r="O87" s="91"/>
      <c r="P87" s="91"/>
      <c r="Q87" s="91"/>
      <c r="R87" s="91"/>
      <c r="S87" s="91"/>
    </row>
    <row r="88">
      <c r="A88" s="69"/>
      <c r="B88" s="69"/>
      <c r="C88" s="23"/>
      <c r="D88" s="23"/>
      <c r="E88" s="70"/>
      <c r="J88" s="83">
        <f t="shared" si="1"/>
        <v>0.9379652605</v>
      </c>
      <c r="K88" s="15">
        <f t="shared" si="2"/>
        <v>0.1506849315</v>
      </c>
      <c r="L88" s="16">
        <f t="shared" si="3"/>
        <v>0.5583126551</v>
      </c>
      <c r="M88" s="47">
        <f t="shared" si="4"/>
        <v>0.1050228311</v>
      </c>
      <c r="N88" s="91"/>
      <c r="O88" s="91"/>
      <c r="P88" s="91"/>
      <c r="Q88" s="91"/>
      <c r="R88" s="91"/>
      <c r="S88" s="91"/>
    </row>
    <row r="89">
      <c r="A89" s="69"/>
      <c r="B89" s="69"/>
      <c r="C89" s="23"/>
      <c r="D89" s="23"/>
      <c r="E89" s="70"/>
      <c r="J89" s="83">
        <f t="shared" si="1"/>
        <v>0.935483871</v>
      </c>
      <c r="K89" s="15">
        <f t="shared" si="2"/>
        <v>0.1385083714</v>
      </c>
      <c r="L89" s="16"/>
      <c r="M89" s="91"/>
      <c r="N89" s="91"/>
      <c r="O89" s="91"/>
      <c r="P89" s="91"/>
      <c r="Q89" s="91"/>
      <c r="R89" s="91"/>
      <c r="S89" s="91"/>
    </row>
    <row r="90">
      <c r="A90" s="69"/>
      <c r="B90" s="69"/>
      <c r="C90" s="23"/>
      <c r="D90" s="23"/>
      <c r="E90" s="70"/>
      <c r="J90" s="83">
        <f t="shared" si="1"/>
        <v>0.9243176179</v>
      </c>
      <c r="K90" s="15">
        <f t="shared" si="2"/>
        <v>0.1263318113</v>
      </c>
      <c r="L90" s="91"/>
      <c r="M90" s="91"/>
      <c r="N90" s="91"/>
      <c r="O90" s="91"/>
      <c r="P90" s="91"/>
      <c r="Q90" s="91"/>
      <c r="R90" s="91"/>
      <c r="S90" s="91"/>
    </row>
    <row r="91">
      <c r="A91" s="69"/>
      <c r="B91" s="69"/>
      <c r="C91" s="23"/>
      <c r="D91" s="23"/>
      <c r="E91" s="70"/>
      <c r="J91" s="83">
        <f t="shared" si="1"/>
        <v>0.905707196</v>
      </c>
      <c r="K91" s="15">
        <f t="shared" si="2"/>
        <v>0.1248097412</v>
      </c>
      <c r="L91" s="91"/>
      <c r="M91" s="91"/>
      <c r="N91" s="91"/>
      <c r="O91" s="91"/>
      <c r="P91" s="91"/>
      <c r="Q91" s="91"/>
      <c r="R91" s="91"/>
      <c r="S91" s="91"/>
    </row>
    <row r="92">
      <c r="A92" s="69"/>
      <c r="B92" s="69"/>
      <c r="C92" s="23"/>
      <c r="D92" s="23"/>
      <c r="E92" s="70"/>
      <c r="J92" s="83">
        <f t="shared" si="1"/>
        <v>0.9007444169</v>
      </c>
      <c r="K92" s="15">
        <f t="shared" si="2"/>
        <v>0.1065449011</v>
      </c>
      <c r="L92" s="91"/>
      <c r="M92" s="91"/>
      <c r="N92" s="91"/>
      <c r="O92" s="91"/>
      <c r="P92" s="91"/>
      <c r="Q92" s="91"/>
      <c r="R92" s="91"/>
      <c r="S92" s="91"/>
    </row>
    <row r="93">
      <c r="A93" s="69"/>
      <c r="B93" s="69"/>
      <c r="C93" s="23"/>
      <c r="D93" s="23"/>
      <c r="E93" s="70"/>
      <c r="J93" s="83">
        <f t="shared" si="1"/>
        <v>0.8746898263</v>
      </c>
      <c r="K93" s="15">
        <f t="shared" si="2"/>
        <v>0.1050228311</v>
      </c>
      <c r="L93" s="24"/>
      <c r="M93" s="22"/>
      <c r="N93" s="22"/>
      <c r="O93" s="18"/>
      <c r="P93" s="91"/>
      <c r="Q93" s="91"/>
      <c r="R93" s="91"/>
      <c r="S93" s="91"/>
    </row>
    <row r="94">
      <c r="A94" s="69"/>
      <c r="B94" s="69"/>
      <c r="C94" s="23"/>
      <c r="D94" s="23"/>
      <c r="E94" s="70"/>
      <c r="J94" s="83">
        <f t="shared" si="1"/>
        <v>0.8188585608</v>
      </c>
      <c r="K94" s="15">
        <f t="shared" si="2"/>
        <v>0.09589041096</v>
      </c>
      <c r="L94" s="24"/>
      <c r="M94" s="22"/>
      <c r="N94" s="22"/>
      <c r="O94" s="18"/>
      <c r="P94" s="91"/>
      <c r="Q94" s="91"/>
      <c r="R94" s="91"/>
      <c r="S94" s="91"/>
    </row>
    <row r="95">
      <c r="J95" s="83">
        <f t="shared" si="1"/>
        <v>0.6426799007</v>
      </c>
      <c r="K95" s="15">
        <f t="shared" si="2"/>
        <v>0.06392694064</v>
      </c>
      <c r="L95" s="66"/>
      <c r="M95" s="25"/>
      <c r="N95" s="35"/>
      <c r="O95" s="30"/>
      <c r="P95" s="91"/>
      <c r="Q95" s="91"/>
      <c r="R95" s="91"/>
      <c r="S95" s="91"/>
    </row>
    <row r="96">
      <c r="J96" s="83">
        <f t="shared" si="1"/>
        <v>0.4094292804</v>
      </c>
      <c r="K96" s="15">
        <f t="shared" si="2"/>
        <v>0.06240487062</v>
      </c>
      <c r="L96" s="66"/>
      <c r="M96" s="25"/>
      <c r="N96" s="35"/>
      <c r="O96" s="30"/>
      <c r="P96" s="91"/>
      <c r="Q96" s="91"/>
      <c r="R96" s="91"/>
      <c r="S96" s="91"/>
    </row>
    <row r="97">
      <c r="J97" s="83">
        <f t="shared" si="1"/>
        <v>0.2109181141</v>
      </c>
      <c r="K97" s="15">
        <f t="shared" si="2"/>
        <v>0.02283105023</v>
      </c>
      <c r="L97" s="91"/>
      <c r="M97" s="91"/>
      <c r="N97" s="91"/>
      <c r="O97" s="91"/>
      <c r="P97" s="91"/>
      <c r="Q97" s="91"/>
      <c r="R97" s="91"/>
      <c r="S97" s="91"/>
    </row>
    <row r="98">
      <c r="J98" s="83">
        <f t="shared" si="1"/>
        <v>0.1861042184</v>
      </c>
      <c r="K98" s="15">
        <f t="shared" si="2"/>
        <v>0</v>
      </c>
      <c r="L98" s="91"/>
      <c r="M98" s="91"/>
      <c r="N98" s="91"/>
      <c r="O98" s="91"/>
      <c r="P98" s="91"/>
      <c r="Q98" s="91"/>
      <c r="R98" s="91"/>
      <c r="S98" s="91"/>
    </row>
    <row r="99">
      <c r="J99" s="83"/>
      <c r="K99" s="22"/>
      <c r="L99" s="91"/>
      <c r="M99" s="91"/>
      <c r="N99" s="91"/>
      <c r="O99" s="91"/>
      <c r="P99" s="91"/>
      <c r="Q99" s="91"/>
      <c r="R99" s="91"/>
      <c r="S99" s="91"/>
    </row>
    <row r="100">
      <c r="J100" s="91"/>
      <c r="K100" s="91"/>
      <c r="L100" s="91"/>
      <c r="M100" s="91"/>
      <c r="N100" s="91"/>
      <c r="O100" s="91"/>
      <c r="P100" s="91"/>
      <c r="Q100" s="91"/>
      <c r="R100" s="91"/>
      <c r="S100" s="91"/>
    </row>
  </sheetData>
  <mergeCells count="24">
    <mergeCell ref="B1:E1"/>
    <mergeCell ref="I1:L1"/>
    <mergeCell ref="H29:K29"/>
    <mergeCell ref="B30:E30"/>
    <mergeCell ref="H30:K30"/>
    <mergeCell ref="B31:E31"/>
    <mergeCell ref="H31:O31"/>
    <mergeCell ref="J45:K45"/>
    <mergeCell ref="L45:M45"/>
    <mergeCell ref="N45:O45"/>
    <mergeCell ref="P45:Q45"/>
    <mergeCell ref="R45:S45"/>
    <mergeCell ref="B46:E46"/>
    <mergeCell ref="B47:E47"/>
    <mergeCell ref="N75:O75"/>
    <mergeCell ref="P75:Q75"/>
    <mergeCell ref="R75:S75"/>
    <mergeCell ref="B48:E48"/>
    <mergeCell ref="A55:E55"/>
    <mergeCell ref="A56:E56"/>
    <mergeCell ref="B57:E57"/>
    <mergeCell ref="E66:G66"/>
    <mergeCell ref="J75:K75"/>
    <mergeCell ref="L75:M7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4"/>
      <c r="G1" s="5"/>
      <c r="H1" s="6" t="s">
        <v>127</v>
      </c>
      <c r="I1" s="3"/>
      <c r="J1" s="3"/>
      <c r="K1" s="3"/>
      <c r="L1" s="4"/>
    </row>
    <row r="2">
      <c r="A2" s="7"/>
      <c r="B2" s="8" t="s">
        <v>2</v>
      </c>
      <c r="C2" s="8" t="s">
        <v>3</v>
      </c>
      <c r="D2" s="8" t="s">
        <v>4</v>
      </c>
      <c r="E2" s="9" t="s">
        <v>5</v>
      </c>
      <c r="F2" s="11" t="s">
        <v>6</v>
      </c>
      <c r="H2" s="8" t="s">
        <v>2</v>
      </c>
      <c r="I2" s="8" t="s">
        <v>3</v>
      </c>
      <c r="J2" s="8" t="s">
        <v>4</v>
      </c>
      <c r="K2" s="9" t="s">
        <v>5</v>
      </c>
      <c r="L2" s="11" t="s">
        <v>6</v>
      </c>
    </row>
    <row r="3">
      <c r="A3" s="12"/>
      <c r="B3" s="16">
        <v>12.0</v>
      </c>
      <c r="C3" s="14" t="s">
        <v>128</v>
      </c>
      <c r="D3" s="83">
        <v>6.41002176E8</v>
      </c>
      <c r="E3" s="101">
        <v>44642.0</v>
      </c>
      <c r="F3" s="83">
        <v>1.0</v>
      </c>
      <c r="H3" s="16">
        <v>12.0</v>
      </c>
      <c r="I3" s="14" t="s">
        <v>128</v>
      </c>
      <c r="J3" s="83">
        <v>8.07880525E8</v>
      </c>
      <c r="K3" s="102">
        <v>44636.0</v>
      </c>
      <c r="L3" s="103" t="s">
        <v>9</v>
      </c>
      <c r="M3" s="104" t="s">
        <v>129</v>
      </c>
    </row>
    <row r="4">
      <c r="A4" s="5"/>
      <c r="B4" s="45" t="s">
        <v>130</v>
      </c>
      <c r="C4" s="14" t="s">
        <v>131</v>
      </c>
      <c r="D4" s="83">
        <v>6.34639391E8</v>
      </c>
      <c r="E4" s="101">
        <v>44763.0</v>
      </c>
      <c r="F4" s="83"/>
      <c r="H4" s="45" t="s">
        <v>130</v>
      </c>
      <c r="I4" s="14" t="s">
        <v>131</v>
      </c>
      <c r="J4" s="83">
        <v>6.79869751E8</v>
      </c>
      <c r="K4" s="102">
        <v>44568.0</v>
      </c>
      <c r="L4" s="103" t="s">
        <v>9</v>
      </c>
      <c r="M4" s="104" t="s">
        <v>129</v>
      </c>
    </row>
    <row r="5">
      <c r="A5" s="12"/>
      <c r="B5" s="24" t="s">
        <v>132</v>
      </c>
      <c r="C5" s="105" t="s">
        <v>133</v>
      </c>
      <c r="D5" s="35">
        <v>5.1961445E8</v>
      </c>
      <c r="E5" s="106">
        <v>44610.0</v>
      </c>
      <c r="F5" s="22">
        <v>1.0</v>
      </c>
      <c r="H5" s="24" t="s">
        <v>132</v>
      </c>
      <c r="I5" s="105" t="s">
        <v>133</v>
      </c>
      <c r="J5" s="35">
        <v>6.91128892E8</v>
      </c>
      <c r="K5" s="34">
        <v>44779.0</v>
      </c>
      <c r="L5" s="18" t="s">
        <v>134</v>
      </c>
    </row>
    <row r="6">
      <c r="A6" s="12"/>
      <c r="B6" s="30">
        <v>9.0</v>
      </c>
      <c r="C6" s="33" t="s">
        <v>135</v>
      </c>
      <c r="D6" s="35">
        <v>4.10668164E8</v>
      </c>
      <c r="E6" s="106">
        <v>44818.0</v>
      </c>
      <c r="F6" s="86">
        <v>1.0</v>
      </c>
      <c r="H6" s="30">
        <v>9.0</v>
      </c>
      <c r="I6" s="33" t="s">
        <v>135</v>
      </c>
      <c r="J6" s="35">
        <v>5.63822844E8</v>
      </c>
      <c r="K6" s="30">
        <v>6.0</v>
      </c>
      <c r="L6" s="107" t="s">
        <v>134</v>
      </c>
    </row>
    <row r="7">
      <c r="A7" s="12"/>
      <c r="B7" s="24" t="s">
        <v>136</v>
      </c>
      <c r="C7" s="21" t="s">
        <v>137</v>
      </c>
      <c r="D7" s="22">
        <v>3.50949329E8</v>
      </c>
      <c r="E7" s="108">
        <v>44574.0</v>
      </c>
      <c r="F7" s="83">
        <v>1.0</v>
      </c>
      <c r="H7" s="24" t="s">
        <v>136</v>
      </c>
      <c r="I7" s="21" t="s">
        <v>137</v>
      </c>
      <c r="J7" s="22">
        <v>3.8198687E8</v>
      </c>
      <c r="K7" s="32">
        <v>44776.0</v>
      </c>
      <c r="L7" s="18" t="s">
        <v>134</v>
      </c>
    </row>
    <row r="8">
      <c r="B8" s="30" t="s">
        <v>138</v>
      </c>
      <c r="C8" s="33" t="s">
        <v>139</v>
      </c>
      <c r="D8" s="35">
        <v>1.76468174E8</v>
      </c>
      <c r="E8" s="106">
        <v>44779.0</v>
      </c>
      <c r="F8" s="109">
        <v>1.0</v>
      </c>
      <c r="H8" s="30" t="s">
        <v>138</v>
      </c>
      <c r="I8" s="33" t="s">
        <v>139</v>
      </c>
      <c r="J8" s="35">
        <v>1.4944962E8</v>
      </c>
      <c r="K8" s="34">
        <v>44713.0</v>
      </c>
      <c r="L8" s="107" t="s">
        <v>134</v>
      </c>
    </row>
    <row r="9">
      <c r="B9" s="18" t="s">
        <v>58</v>
      </c>
      <c r="C9" s="22" t="s">
        <v>140</v>
      </c>
      <c r="D9" s="22">
        <v>4.8921494E7</v>
      </c>
      <c r="E9" s="108">
        <v>44743.0</v>
      </c>
      <c r="F9" s="35">
        <v>1.0</v>
      </c>
      <c r="H9" s="18" t="s">
        <v>58</v>
      </c>
      <c r="I9" s="22" t="s">
        <v>140</v>
      </c>
      <c r="J9" s="22">
        <v>4.6123728E7</v>
      </c>
      <c r="K9" s="18" t="s">
        <v>140</v>
      </c>
      <c r="L9" s="107" t="s">
        <v>134</v>
      </c>
    </row>
    <row r="10">
      <c r="B10" s="30" t="s">
        <v>141</v>
      </c>
      <c r="C10" s="33" t="s">
        <v>142</v>
      </c>
      <c r="D10" s="25">
        <v>4.5156831E7</v>
      </c>
      <c r="E10" s="106">
        <v>44713.0</v>
      </c>
      <c r="F10" s="35">
        <v>1.0</v>
      </c>
      <c r="G10" s="23"/>
      <c r="H10" s="30" t="s">
        <v>141</v>
      </c>
      <c r="I10" s="33" t="s">
        <v>142</v>
      </c>
      <c r="J10" s="25">
        <v>4.0132288E7</v>
      </c>
      <c r="K10" s="30" t="s">
        <v>143</v>
      </c>
      <c r="L10" s="107" t="s">
        <v>134</v>
      </c>
    </row>
    <row r="11">
      <c r="B11" s="110"/>
      <c r="C11" s="21" t="s">
        <v>144</v>
      </c>
      <c r="D11" s="22">
        <v>0.0</v>
      </c>
      <c r="E11" s="22">
        <v>0.0</v>
      </c>
      <c r="F11" s="22">
        <v>1.0</v>
      </c>
      <c r="H11" s="110"/>
      <c r="I11" s="14" t="s">
        <v>144</v>
      </c>
      <c r="J11" s="22">
        <v>0.0</v>
      </c>
      <c r="K11" s="18">
        <v>0.0</v>
      </c>
      <c r="L11" s="18" t="s">
        <v>134</v>
      </c>
    </row>
    <row r="13">
      <c r="A13" s="5"/>
    </row>
    <row r="14">
      <c r="O14" s="5"/>
    </row>
    <row r="15">
      <c r="B15" s="5"/>
      <c r="C15" s="5"/>
      <c r="D15" s="5"/>
      <c r="E15" s="5"/>
      <c r="O15" s="5"/>
    </row>
    <row r="16">
      <c r="B16" s="37" t="s">
        <v>63</v>
      </c>
      <c r="G16" s="111" t="s">
        <v>62</v>
      </c>
      <c r="L16" s="5"/>
      <c r="O16" s="5"/>
    </row>
    <row r="17">
      <c r="B17" s="39" t="s">
        <v>64</v>
      </c>
      <c r="C17" s="3"/>
      <c r="D17" s="3"/>
      <c r="E17" s="3"/>
      <c r="G17" s="38" t="s">
        <v>64</v>
      </c>
      <c r="K17" s="5"/>
      <c r="L17" s="5"/>
      <c r="O17" s="5"/>
    </row>
    <row r="18">
      <c r="B18" s="41" t="s">
        <v>2</v>
      </c>
      <c r="C18" s="8" t="s">
        <v>3</v>
      </c>
      <c r="D18" s="8" t="s">
        <v>4</v>
      </c>
      <c r="E18" s="9" t="s">
        <v>5</v>
      </c>
      <c r="G18" s="112" t="s">
        <v>65</v>
      </c>
      <c r="H18" s="3"/>
      <c r="I18" s="3"/>
      <c r="J18" s="3"/>
      <c r="K18" s="3"/>
      <c r="L18" s="3"/>
      <c r="M18" s="3"/>
      <c r="N18" s="3"/>
      <c r="O18" s="5"/>
    </row>
    <row r="19">
      <c r="B19" s="26">
        <v>0.0</v>
      </c>
      <c r="C19" s="113" t="s">
        <v>128</v>
      </c>
      <c r="D19" s="28">
        <v>9.51765364E8</v>
      </c>
      <c r="E19" s="114">
        <v>44802.0</v>
      </c>
      <c r="G19" s="42" t="s">
        <v>66</v>
      </c>
      <c r="H19" s="43" t="s">
        <v>67</v>
      </c>
      <c r="I19" s="43" t="s">
        <v>68</v>
      </c>
      <c r="J19" s="44" t="s">
        <v>69</v>
      </c>
      <c r="K19" s="5"/>
      <c r="L19" s="5"/>
      <c r="M19" s="5"/>
      <c r="N19" s="5"/>
      <c r="O19" s="5"/>
    </row>
    <row r="20">
      <c r="B20" s="26">
        <v>2.0</v>
      </c>
      <c r="C20" s="113" t="s">
        <v>145</v>
      </c>
      <c r="D20" s="28">
        <v>8.92586938E8</v>
      </c>
      <c r="E20" s="114">
        <v>44830.0</v>
      </c>
      <c r="G20" s="48">
        <v>0.1</v>
      </c>
      <c r="H20" s="49" t="s">
        <v>146</v>
      </c>
      <c r="I20" s="86">
        <v>1.513988527E9</v>
      </c>
      <c r="J20" s="49" t="s">
        <v>147</v>
      </c>
      <c r="K20" s="5"/>
      <c r="L20" s="5"/>
      <c r="M20" s="5"/>
      <c r="N20" s="5"/>
      <c r="O20" s="5"/>
    </row>
    <row r="21">
      <c r="B21" s="18">
        <v>11.0</v>
      </c>
      <c r="C21" s="53" t="s">
        <v>133</v>
      </c>
      <c r="D21" s="22">
        <v>7.35587111E8</v>
      </c>
      <c r="E21" s="108">
        <v>44584.0</v>
      </c>
      <c r="F21" s="5"/>
      <c r="G21" s="48">
        <v>0.6</v>
      </c>
      <c r="H21" s="49" t="s">
        <v>148</v>
      </c>
      <c r="I21" s="115">
        <v>1.188293339E9</v>
      </c>
      <c r="J21" s="116" t="s">
        <v>149</v>
      </c>
      <c r="K21" s="5"/>
      <c r="L21" s="5"/>
      <c r="M21" s="5"/>
      <c r="N21" s="5"/>
      <c r="O21" s="5"/>
    </row>
    <row r="22">
      <c r="B22" s="13" t="s">
        <v>150</v>
      </c>
      <c r="C22" s="113" t="s">
        <v>151</v>
      </c>
      <c r="D22" s="86">
        <v>6.43218292E8</v>
      </c>
      <c r="E22" s="15">
        <v>21.0</v>
      </c>
      <c r="G22" s="48">
        <v>0.5</v>
      </c>
      <c r="H22" s="49" t="s">
        <v>152</v>
      </c>
      <c r="I22" s="115">
        <v>9.7809755E8</v>
      </c>
      <c r="J22" s="116" t="s">
        <v>153</v>
      </c>
      <c r="K22" s="5"/>
      <c r="L22" s="5"/>
      <c r="M22" s="5"/>
      <c r="N22" s="5"/>
      <c r="O22" s="5"/>
    </row>
    <row r="23">
      <c r="B23" s="26">
        <v>3.0</v>
      </c>
      <c r="C23" s="113" t="s">
        <v>154</v>
      </c>
      <c r="D23" s="28">
        <v>5.32685945E8</v>
      </c>
      <c r="E23" s="114">
        <v>44730.0</v>
      </c>
      <c r="G23" s="56">
        <v>0.7</v>
      </c>
      <c r="H23" s="57" t="s">
        <v>140</v>
      </c>
      <c r="I23" s="88">
        <v>6.93890825E8</v>
      </c>
      <c r="J23" s="84" t="s">
        <v>155</v>
      </c>
      <c r="K23" s="5"/>
      <c r="L23" s="5"/>
      <c r="M23" s="5"/>
      <c r="N23" s="5"/>
    </row>
    <row r="24">
      <c r="B24" s="18" t="s">
        <v>156</v>
      </c>
      <c r="C24" s="117" t="s">
        <v>148</v>
      </c>
      <c r="D24" s="109">
        <v>3.69084597E8</v>
      </c>
      <c r="E24" s="106">
        <v>44725.0</v>
      </c>
      <c r="G24" s="56">
        <v>0.8</v>
      </c>
      <c r="H24" s="57" t="s">
        <v>157</v>
      </c>
      <c r="I24" s="88">
        <v>1.21675263E8</v>
      </c>
      <c r="J24" s="84" t="s">
        <v>158</v>
      </c>
      <c r="K24" s="5"/>
      <c r="L24" s="5"/>
      <c r="M24" s="5"/>
      <c r="N24" s="5"/>
    </row>
    <row r="25">
      <c r="B25" s="26">
        <v>6.0</v>
      </c>
      <c r="C25" s="30" t="s">
        <v>140</v>
      </c>
      <c r="D25" s="93">
        <v>3.22289955E8</v>
      </c>
      <c r="E25" s="118">
        <v>44573.0</v>
      </c>
      <c r="G25" s="63"/>
      <c r="H25" s="5"/>
      <c r="I25" s="119"/>
      <c r="J25" s="120"/>
      <c r="K25" s="5"/>
      <c r="L25" s="5"/>
      <c r="M25" s="5"/>
      <c r="N25" s="5"/>
    </row>
    <row r="26">
      <c r="B26" s="34">
        <v>44564.0</v>
      </c>
      <c r="C26" s="89" t="s">
        <v>157</v>
      </c>
      <c r="D26" s="121">
        <v>2.89857234E8</v>
      </c>
      <c r="E26" s="93">
        <v>11.0</v>
      </c>
      <c r="G26" s="63"/>
      <c r="H26" s="5"/>
      <c r="I26" s="119"/>
      <c r="J26" s="120"/>
      <c r="K26" s="5"/>
      <c r="L26" s="5"/>
      <c r="M26" s="5"/>
      <c r="N26" s="5"/>
    </row>
    <row r="27">
      <c r="B27" s="18">
        <v>9.0</v>
      </c>
      <c r="C27" s="18" t="s">
        <v>159</v>
      </c>
      <c r="D27" s="122">
        <v>2.41065852E8</v>
      </c>
      <c r="E27" s="123">
        <v>44570.0</v>
      </c>
      <c r="G27" s="63"/>
      <c r="H27" s="5"/>
      <c r="I27" s="124"/>
      <c r="J27" s="5"/>
      <c r="K27" s="5"/>
      <c r="L27" s="5"/>
      <c r="M27" s="5"/>
      <c r="N27" s="5"/>
    </row>
    <row r="29">
      <c r="B29" s="5"/>
      <c r="C29" s="5"/>
      <c r="D29" s="5"/>
      <c r="E29" s="5"/>
      <c r="H29" s="67"/>
      <c r="I29" s="67"/>
      <c r="J29" s="67"/>
      <c r="K29" s="67"/>
    </row>
    <row r="30">
      <c r="B30" s="37" t="s">
        <v>98</v>
      </c>
      <c r="H30" s="71"/>
      <c r="L30" s="5"/>
      <c r="M30" s="5"/>
      <c r="N30" s="68" t="s">
        <v>92</v>
      </c>
      <c r="O30" s="5"/>
      <c r="P30" s="5"/>
      <c r="Q30" s="5"/>
      <c r="R30" s="5"/>
      <c r="S30" s="5"/>
    </row>
    <row r="31">
      <c r="B31" s="77" t="s">
        <v>64</v>
      </c>
      <c r="L31" s="72" t="s">
        <v>93</v>
      </c>
      <c r="N31" s="73" t="s">
        <v>94</v>
      </c>
      <c r="P31" s="74" t="s">
        <v>95</v>
      </c>
      <c r="R31" s="75" t="s">
        <v>96</v>
      </c>
      <c r="T31" s="76" t="s">
        <v>97</v>
      </c>
    </row>
    <row r="32">
      <c r="B32" s="80"/>
      <c r="C32" s="3"/>
      <c r="D32" s="3"/>
      <c r="E32" s="3"/>
      <c r="H32" s="78"/>
      <c r="I32" s="79"/>
      <c r="J32" s="79"/>
      <c r="K32" s="78"/>
      <c r="L32" s="4" t="s">
        <v>3</v>
      </c>
      <c r="M32" s="4" t="s">
        <v>4</v>
      </c>
      <c r="N32" s="4" t="s">
        <v>3</v>
      </c>
      <c r="O32" s="4" t="s">
        <v>4</v>
      </c>
      <c r="P32" s="4" t="s">
        <v>3</v>
      </c>
      <c r="Q32" s="4" t="s">
        <v>4</v>
      </c>
      <c r="R32" s="4" t="s">
        <v>3</v>
      </c>
      <c r="S32" s="4" t="s">
        <v>4</v>
      </c>
      <c r="T32" s="4" t="s">
        <v>3</v>
      </c>
      <c r="U32" s="4" t="s">
        <v>4</v>
      </c>
    </row>
    <row r="33">
      <c r="B33" s="41" t="s">
        <v>102</v>
      </c>
      <c r="C33" s="8" t="s">
        <v>3</v>
      </c>
      <c r="D33" s="8" t="s">
        <v>4</v>
      </c>
      <c r="E33" s="9" t="s">
        <v>5</v>
      </c>
      <c r="H33" s="81"/>
      <c r="I33" s="82"/>
      <c r="J33" s="90"/>
      <c r="K33" s="90"/>
      <c r="L33" s="14" t="s">
        <v>128</v>
      </c>
      <c r="M33" s="83">
        <v>6.4</v>
      </c>
      <c r="N33" s="113" t="s">
        <v>128</v>
      </c>
      <c r="O33" s="28">
        <v>9.5</v>
      </c>
      <c r="P33" s="49" t="s">
        <v>146</v>
      </c>
      <c r="Q33" s="28">
        <v>15.1</v>
      </c>
      <c r="R33" s="49" t="s">
        <v>146</v>
      </c>
      <c r="S33" s="28">
        <v>12.4</v>
      </c>
      <c r="T33" s="25" t="s">
        <v>146</v>
      </c>
      <c r="U33" s="35">
        <v>12.0</v>
      </c>
      <c r="W33" s="23">
        <v>0.54</v>
      </c>
    </row>
    <row r="34">
      <c r="B34" s="125">
        <v>7.0</v>
      </c>
      <c r="C34" s="49" t="s">
        <v>146</v>
      </c>
      <c r="D34" s="86">
        <v>1.247025679E9</v>
      </c>
      <c r="E34" s="49" t="s">
        <v>160</v>
      </c>
      <c r="H34" s="81"/>
      <c r="I34" s="82"/>
      <c r="J34" s="90"/>
      <c r="K34" s="90"/>
      <c r="L34" s="14" t="s">
        <v>131</v>
      </c>
      <c r="M34" s="83">
        <v>6.3</v>
      </c>
      <c r="N34" s="113" t="s">
        <v>145</v>
      </c>
      <c r="O34" s="28">
        <v>8.9</v>
      </c>
      <c r="P34" s="49" t="s">
        <v>148</v>
      </c>
      <c r="Q34" s="28">
        <v>11.8</v>
      </c>
      <c r="R34" s="57" t="s">
        <v>157</v>
      </c>
      <c r="S34" s="35">
        <v>7.6</v>
      </c>
      <c r="T34" s="21" t="s">
        <v>161</v>
      </c>
      <c r="U34" s="22">
        <v>10.3</v>
      </c>
      <c r="W34" s="23">
        <v>31.2</v>
      </c>
    </row>
    <row r="35">
      <c r="B35" s="126">
        <v>5.0</v>
      </c>
      <c r="C35" s="57" t="s">
        <v>157</v>
      </c>
      <c r="D35" s="109">
        <v>7.67284386E8</v>
      </c>
      <c r="E35" s="57" t="s">
        <v>162</v>
      </c>
      <c r="H35" s="71"/>
      <c r="I35" s="82"/>
      <c r="J35" s="90"/>
      <c r="K35" s="90"/>
      <c r="L35" s="105" t="s">
        <v>133</v>
      </c>
      <c r="M35" s="35">
        <v>5.1</v>
      </c>
      <c r="N35" s="53" t="s">
        <v>133</v>
      </c>
      <c r="O35" s="22">
        <v>7.3</v>
      </c>
      <c r="P35" s="49" t="s">
        <v>152</v>
      </c>
      <c r="Q35" s="28">
        <v>9.7</v>
      </c>
      <c r="R35" s="86"/>
      <c r="S35" s="86"/>
      <c r="T35" s="27" t="s">
        <v>163</v>
      </c>
      <c r="U35" s="28">
        <v>9.8</v>
      </c>
      <c r="W35" s="23">
        <v>98.4</v>
      </c>
    </row>
    <row r="36">
      <c r="B36" s="71"/>
      <c r="C36" s="5"/>
      <c r="D36" s="124"/>
      <c r="E36" s="5"/>
      <c r="H36" s="69"/>
      <c r="I36" s="23"/>
      <c r="J36" s="23"/>
      <c r="K36" s="98"/>
      <c r="L36" s="33" t="s">
        <v>135</v>
      </c>
      <c r="M36" s="35">
        <v>4.1</v>
      </c>
      <c r="N36" s="113" t="s">
        <v>151</v>
      </c>
      <c r="O36" s="28">
        <v>6.4</v>
      </c>
      <c r="P36" s="57" t="s">
        <v>140</v>
      </c>
      <c r="Q36" s="35">
        <v>6.9</v>
      </c>
      <c r="R36" s="86"/>
      <c r="S36" s="86"/>
      <c r="T36" s="15" t="s">
        <v>164</v>
      </c>
      <c r="U36" s="28">
        <v>9.1</v>
      </c>
      <c r="W36" s="23" t="s">
        <v>165</v>
      </c>
    </row>
    <row r="37">
      <c r="B37" s="71"/>
      <c r="C37" s="5"/>
      <c r="D37" s="124"/>
      <c r="E37" s="5"/>
      <c r="H37" s="69"/>
      <c r="I37" s="23"/>
      <c r="J37" s="23"/>
      <c r="K37" s="23"/>
      <c r="L37" s="21" t="s">
        <v>137</v>
      </c>
      <c r="M37" s="22">
        <v>3.5</v>
      </c>
      <c r="N37" s="113" t="s">
        <v>154</v>
      </c>
      <c r="O37" s="28">
        <v>5.3</v>
      </c>
      <c r="P37" s="57" t="s">
        <v>157</v>
      </c>
      <c r="Q37" s="35">
        <v>1.2</v>
      </c>
      <c r="R37" s="49"/>
      <c r="S37" s="49"/>
      <c r="T37" s="25" t="s">
        <v>166</v>
      </c>
      <c r="U37" s="35">
        <v>6.9</v>
      </c>
    </row>
    <row r="38">
      <c r="B38" s="71"/>
      <c r="C38" s="5"/>
      <c r="D38" s="124"/>
      <c r="E38" s="5"/>
      <c r="L38" s="33" t="s">
        <v>139</v>
      </c>
      <c r="M38" s="35">
        <v>1.7</v>
      </c>
      <c r="N38" s="117" t="s">
        <v>148</v>
      </c>
      <c r="O38" s="35">
        <v>3.6</v>
      </c>
      <c r="P38" s="49"/>
      <c r="Q38" s="49"/>
      <c r="R38" s="49"/>
      <c r="S38" s="49"/>
      <c r="T38" s="15" t="s">
        <v>167</v>
      </c>
      <c r="U38" s="28">
        <v>6.3</v>
      </c>
    </row>
    <row r="39">
      <c r="B39" s="37" t="s">
        <v>116</v>
      </c>
      <c r="L39" s="22" t="s">
        <v>140</v>
      </c>
      <c r="M39" s="22">
        <v>0.48</v>
      </c>
      <c r="N39" s="30" t="s">
        <v>140</v>
      </c>
      <c r="O39" s="93">
        <v>3.2</v>
      </c>
      <c r="P39" s="57"/>
      <c r="Q39" s="57"/>
      <c r="R39" s="57"/>
      <c r="S39" s="57"/>
      <c r="T39" s="91"/>
      <c r="U39" s="91"/>
      <c r="W39" s="23" t="s">
        <v>112</v>
      </c>
      <c r="X39" s="23" t="s">
        <v>113</v>
      </c>
      <c r="Y39" s="23" t="s">
        <v>114</v>
      </c>
      <c r="Z39" s="23" t="s">
        <v>115</v>
      </c>
    </row>
    <row r="40">
      <c r="B40" s="77" t="s">
        <v>64</v>
      </c>
      <c r="L40" s="33" t="s">
        <v>142</v>
      </c>
      <c r="M40" s="25">
        <v>0.45</v>
      </c>
      <c r="N40" s="89" t="s">
        <v>157</v>
      </c>
      <c r="O40" s="93">
        <v>2.8</v>
      </c>
      <c r="P40" s="91"/>
      <c r="Q40" s="91"/>
      <c r="R40" s="91"/>
      <c r="S40" s="91"/>
      <c r="T40" s="91"/>
      <c r="U40" s="91"/>
      <c r="W40" s="23" t="s">
        <v>168</v>
      </c>
      <c r="X40" s="23" t="s">
        <v>169</v>
      </c>
      <c r="Y40" s="23" t="s">
        <v>170</v>
      </c>
      <c r="Z40" s="23" t="s">
        <v>171</v>
      </c>
    </row>
    <row r="41">
      <c r="C41" s="80"/>
      <c r="D41" s="3"/>
      <c r="E41" s="3"/>
      <c r="F41" s="3"/>
      <c r="L41" s="21" t="s">
        <v>144</v>
      </c>
      <c r="M41" s="22">
        <v>0.0</v>
      </c>
      <c r="N41" s="18" t="s">
        <v>159</v>
      </c>
      <c r="O41" s="122">
        <v>2.4</v>
      </c>
      <c r="P41" s="91"/>
      <c r="Q41" s="91"/>
      <c r="R41" s="91"/>
      <c r="S41" s="91"/>
      <c r="T41" s="91"/>
      <c r="U41" s="91"/>
    </row>
    <row r="42">
      <c r="B42" s="94" t="s">
        <v>121</v>
      </c>
      <c r="C42" s="95" t="s">
        <v>122</v>
      </c>
      <c r="D42" s="8" t="s">
        <v>3</v>
      </c>
      <c r="E42" s="8" t="s">
        <v>4</v>
      </c>
      <c r="F42" s="9" t="s">
        <v>5</v>
      </c>
      <c r="G42" s="127" t="s">
        <v>123</v>
      </c>
      <c r="H42" s="78"/>
      <c r="I42" s="78"/>
      <c r="J42" s="79"/>
      <c r="K42" s="79"/>
      <c r="L42" s="91"/>
      <c r="M42" s="91"/>
      <c r="N42" s="91"/>
      <c r="O42" s="91"/>
      <c r="P42" s="91"/>
      <c r="Q42" s="91"/>
      <c r="R42" s="91"/>
      <c r="S42" s="91"/>
      <c r="T42" s="91"/>
      <c r="U42" s="91"/>
    </row>
    <row r="43">
      <c r="B43" s="66">
        <v>3.0</v>
      </c>
      <c r="C43" s="66">
        <v>6.0</v>
      </c>
      <c r="D43" s="25" t="s">
        <v>146</v>
      </c>
      <c r="E43" s="35">
        <v>1.206598507E9</v>
      </c>
      <c r="F43" s="30" t="s">
        <v>172</v>
      </c>
      <c r="G43" s="128">
        <v>2.0</v>
      </c>
      <c r="H43" s="69"/>
      <c r="I43" s="69"/>
      <c r="K43" s="23"/>
    </row>
    <row r="44">
      <c r="B44" s="24">
        <v>3.0</v>
      </c>
      <c r="C44" s="24">
        <v>7.0</v>
      </c>
      <c r="D44" s="21" t="s">
        <v>161</v>
      </c>
      <c r="E44" s="22">
        <v>1.039016598E9</v>
      </c>
      <c r="F44" s="18" t="s">
        <v>173</v>
      </c>
      <c r="G44" s="18">
        <v>4.0</v>
      </c>
      <c r="H44" s="81"/>
      <c r="I44" s="81"/>
      <c r="J44" s="82"/>
      <c r="K44" s="90"/>
    </row>
    <row r="45">
      <c r="B45" s="85">
        <v>2.0</v>
      </c>
      <c r="C45" s="85">
        <v>6.0</v>
      </c>
      <c r="D45" s="27" t="s">
        <v>163</v>
      </c>
      <c r="E45" s="28">
        <v>9.8622865E8</v>
      </c>
      <c r="F45" s="31">
        <v>44742.0</v>
      </c>
      <c r="G45" s="26">
        <v>6.0</v>
      </c>
      <c r="H45" s="81"/>
      <c r="I45" s="81"/>
      <c r="J45" s="82"/>
      <c r="K45" s="90"/>
    </row>
    <row r="46">
      <c r="B46" s="85">
        <v>3.0</v>
      </c>
      <c r="C46" s="85">
        <v>5.0</v>
      </c>
      <c r="D46" s="15" t="s">
        <v>164</v>
      </c>
      <c r="E46" s="28">
        <v>9.15775971E8</v>
      </c>
      <c r="F46" s="31">
        <v>44649.0</v>
      </c>
      <c r="G46" s="30">
        <v>6.0</v>
      </c>
      <c r="H46" s="81"/>
      <c r="I46" s="81"/>
      <c r="J46" s="82"/>
      <c r="K46" s="90"/>
      <c r="L46" s="5"/>
      <c r="M46" s="5"/>
      <c r="N46" s="5" t="s">
        <v>92</v>
      </c>
      <c r="O46" s="5" t="s">
        <v>174</v>
      </c>
      <c r="P46" s="5"/>
      <c r="Q46" s="5"/>
      <c r="R46" s="5"/>
      <c r="S46" s="5"/>
    </row>
    <row r="47">
      <c r="B47" s="66">
        <v>2.0</v>
      </c>
      <c r="C47" s="66">
        <v>1.0</v>
      </c>
      <c r="D47" s="25" t="s">
        <v>166</v>
      </c>
      <c r="E47" s="35">
        <v>6.95618266E8</v>
      </c>
      <c r="F47" s="34">
        <v>44735.0</v>
      </c>
      <c r="G47" s="30">
        <v>6.0</v>
      </c>
      <c r="H47" s="81"/>
      <c r="I47" s="81"/>
      <c r="J47" s="82"/>
      <c r="K47" s="90"/>
      <c r="L47" s="72" t="s">
        <v>93</v>
      </c>
      <c r="N47" s="73" t="s">
        <v>94</v>
      </c>
      <c r="P47" s="74" t="s">
        <v>95</v>
      </c>
      <c r="R47" s="75" t="s">
        <v>96</v>
      </c>
      <c r="T47" s="76" t="s">
        <v>97</v>
      </c>
    </row>
    <row r="48">
      <c r="B48" s="85">
        <v>1.0</v>
      </c>
      <c r="C48" s="85">
        <v>1.0</v>
      </c>
      <c r="D48" s="15" t="s">
        <v>167</v>
      </c>
      <c r="E48" s="28">
        <v>6.3671504E8</v>
      </c>
      <c r="F48" s="31">
        <v>44671.0</v>
      </c>
      <c r="G48" s="26">
        <v>6.0</v>
      </c>
      <c r="H48" s="81"/>
      <c r="I48" s="81"/>
      <c r="J48" s="82"/>
      <c r="K48" s="90"/>
      <c r="L48" s="129" t="s">
        <v>3</v>
      </c>
      <c r="M48" s="129" t="s">
        <v>4</v>
      </c>
      <c r="N48" s="4" t="s">
        <v>3</v>
      </c>
      <c r="O48" s="4" t="s">
        <v>4</v>
      </c>
      <c r="P48" s="4" t="s">
        <v>3</v>
      </c>
      <c r="Q48" s="4" t="s">
        <v>4</v>
      </c>
      <c r="R48" s="4" t="s">
        <v>3</v>
      </c>
      <c r="S48" s="4" t="s">
        <v>4</v>
      </c>
      <c r="T48" s="23" t="s">
        <v>3</v>
      </c>
      <c r="U48" s="23" t="s">
        <v>4</v>
      </c>
    </row>
    <row r="49">
      <c r="L49" s="130">
        <f t="shared" ref="L49:L57" si="1">(L33-0.19)/(0.54-0.19)</f>
        <v>1.02</v>
      </c>
      <c r="M49" s="115">
        <f t="shared" ref="M49:M57" si="2">M33/31.2</f>
        <v>0.2051282051</v>
      </c>
      <c r="N49" s="86">
        <f t="shared" ref="N49:N57" si="3">(N33-0.19)/(0.54-0.19)</f>
        <v>1.02</v>
      </c>
      <c r="O49" s="86">
        <f t="shared" ref="O49:O57" si="4">O33/31.2</f>
        <v>0.3044871795</v>
      </c>
      <c r="P49" s="86">
        <f t="shared" ref="P49:P53" si="5">(P33-0.19)/(0.54-0.19)</f>
        <v>1</v>
      </c>
      <c r="Q49" s="86">
        <f t="shared" ref="Q49:Q53" si="6">Q33/31.2</f>
        <v>0.483974359</v>
      </c>
      <c r="R49" s="86">
        <f t="shared" ref="R49:R50" si="7">(R33-0.19)/(0.54-0.19)</f>
        <v>1</v>
      </c>
      <c r="S49" s="86">
        <f t="shared" ref="S49:S50" si="8">S33/31.2</f>
        <v>0.3974358974</v>
      </c>
      <c r="T49" s="91">
        <f t="shared" ref="T49:T54" si="9">(T33-0.19)/(0.54-0.19)</f>
        <v>1</v>
      </c>
      <c r="U49" s="91">
        <f t="shared" ref="U49:U54" si="10">U33/31.2</f>
        <v>0.3846153846</v>
      </c>
    </row>
    <row r="50">
      <c r="L50" s="130">
        <f t="shared" si="1"/>
        <v>1.011428571</v>
      </c>
      <c r="M50" s="115">
        <f t="shared" si="2"/>
        <v>0.2019230769</v>
      </c>
      <c r="N50" s="86">
        <f t="shared" si="3"/>
        <v>1.008571429</v>
      </c>
      <c r="O50" s="86">
        <f t="shared" si="4"/>
        <v>0.2852564103</v>
      </c>
      <c r="P50" s="86">
        <f t="shared" si="5"/>
        <v>0.9428571429</v>
      </c>
      <c r="Q50" s="86">
        <f t="shared" si="6"/>
        <v>0.3782051282</v>
      </c>
      <c r="R50" s="86">
        <f t="shared" si="7"/>
        <v>0.8571428571</v>
      </c>
      <c r="S50" s="86">
        <f t="shared" si="8"/>
        <v>0.2435897436</v>
      </c>
      <c r="T50" s="91">
        <f t="shared" si="9"/>
        <v>0.9857142857</v>
      </c>
      <c r="U50" s="91">
        <f t="shared" si="10"/>
        <v>0.3301282051</v>
      </c>
    </row>
    <row r="51">
      <c r="L51" s="130">
        <f t="shared" si="1"/>
        <v>1.005714286</v>
      </c>
      <c r="M51" s="115">
        <f t="shared" si="2"/>
        <v>0.1634615385</v>
      </c>
      <c r="N51" s="86">
        <f t="shared" si="3"/>
        <v>1.005714286</v>
      </c>
      <c r="O51" s="86">
        <f t="shared" si="4"/>
        <v>0.233974359</v>
      </c>
      <c r="P51" s="86">
        <f t="shared" si="5"/>
        <v>0.9142857143</v>
      </c>
      <c r="Q51" s="86">
        <f t="shared" si="6"/>
        <v>0.3108974359</v>
      </c>
      <c r="R51" s="86"/>
      <c r="S51" s="86"/>
      <c r="T51" s="91">
        <f t="shared" si="9"/>
        <v>0.9828571429</v>
      </c>
      <c r="U51" s="91">
        <f t="shared" si="10"/>
        <v>0.3141025641</v>
      </c>
    </row>
    <row r="52">
      <c r="L52" s="130">
        <f t="shared" si="1"/>
        <v>0.9885714286</v>
      </c>
      <c r="M52" s="115">
        <f t="shared" si="2"/>
        <v>0.1314102564</v>
      </c>
      <c r="N52" s="86">
        <f t="shared" si="3"/>
        <v>0.9914285714</v>
      </c>
      <c r="O52" s="86">
        <f t="shared" si="4"/>
        <v>0.2051282051</v>
      </c>
      <c r="P52" s="86">
        <f t="shared" si="5"/>
        <v>0.8857142857</v>
      </c>
      <c r="Q52" s="86">
        <f t="shared" si="6"/>
        <v>0.2211538462</v>
      </c>
      <c r="R52" s="86"/>
      <c r="S52" s="86"/>
      <c r="T52" s="91">
        <f t="shared" si="9"/>
        <v>0.9714285714</v>
      </c>
      <c r="U52" s="91">
        <f t="shared" si="10"/>
        <v>0.2916666667</v>
      </c>
    </row>
    <row r="53">
      <c r="L53" s="130">
        <f t="shared" si="1"/>
        <v>0.98</v>
      </c>
      <c r="M53" s="115">
        <f t="shared" si="2"/>
        <v>0.1121794872</v>
      </c>
      <c r="N53" s="86">
        <f t="shared" si="3"/>
        <v>0.9514285714</v>
      </c>
      <c r="O53" s="86">
        <f t="shared" si="4"/>
        <v>0.1698717949</v>
      </c>
      <c r="P53" s="86">
        <f t="shared" si="5"/>
        <v>0.8571428571</v>
      </c>
      <c r="Q53" s="86">
        <f t="shared" si="6"/>
        <v>0.03846153846</v>
      </c>
      <c r="R53" s="49"/>
      <c r="S53" s="49"/>
      <c r="T53" s="91">
        <f t="shared" si="9"/>
        <v>0.02857142857</v>
      </c>
      <c r="U53" s="91">
        <f t="shared" si="10"/>
        <v>0.2211538462</v>
      </c>
    </row>
    <row r="54">
      <c r="L54" s="130">
        <f t="shared" si="1"/>
        <v>0.92</v>
      </c>
      <c r="M54" s="115">
        <f t="shared" si="2"/>
        <v>0.05448717949</v>
      </c>
      <c r="N54" s="86">
        <f t="shared" si="3"/>
        <v>0.9428571429</v>
      </c>
      <c r="O54" s="86">
        <f t="shared" si="4"/>
        <v>0.1153846154</v>
      </c>
      <c r="P54" s="86"/>
      <c r="Q54" s="49"/>
      <c r="R54" s="49"/>
      <c r="S54" s="49"/>
      <c r="T54" s="91">
        <f t="shared" si="9"/>
        <v>0</v>
      </c>
      <c r="U54" s="91">
        <f t="shared" si="10"/>
        <v>0.2019230769</v>
      </c>
    </row>
    <row r="55">
      <c r="L55" s="130">
        <f t="shared" si="1"/>
        <v>0.8857142857</v>
      </c>
      <c r="M55" s="115">
        <f t="shared" si="2"/>
        <v>0.01538461538</v>
      </c>
      <c r="N55" s="86">
        <f t="shared" si="3"/>
        <v>0.8857142857</v>
      </c>
      <c r="O55" s="86">
        <f t="shared" si="4"/>
        <v>0.1025641026</v>
      </c>
      <c r="P55" s="91"/>
      <c r="Q55" s="91"/>
      <c r="R55" s="91"/>
      <c r="S55" s="91"/>
      <c r="T55" s="91"/>
      <c r="U55" s="91"/>
    </row>
    <row r="56">
      <c r="L56" s="130">
        <f t="shared" si="1"/>
        <v>0.82</v>
      </c>
      <c r="M56" s="115">
        <f t="shared" si="2"/>
        <v>0.01442307692</v>
      </c>
      <c r="N56" s="86">
        <f t="shared" si="3"/>
        <v>0.8571428571</v>
      </c>
      <c r="O56" s="86">
        <f t="shared" si="4"/>
        <v>0.08974358974</v>
      </c>
      <c r="P56" s="91"/>
      <c r="Q56" s="91"/>
      <c r="R56" s="91"/>
      <c r="S56" s="91"/>
      <c r="T56" s="91"/>
      <c r="U56" s="91"/>
    </row>
    <row r="57">
      <c r="L57" s="130">
        <f t="shared" si="1"/>
        <v>0.7542857143</v>
      </c>
      <c r="M57" s="115">
        <f t="shared" si="2"/>
        <v>0</v>
      </c>
      <c r="N57" s="86">
        <f t="shared" si="3"/>
        <v>0.8</v>
      </c>
      <c r="O57" s="86">
        <f t="shared" si="4"/>
        <v>0.07692307692</v>
      </c>
      <c r="P57" s="91"/>
      <c r="Q57" s="91"/>
      <c r="R57" s="91"/>
      <c r="S57" s="91"/>
      <c r="T57" s="91"/>
      <c r="U57" s="91"/>
    </row>
    <row r="58">
      <c r="L58" s="130"/>
      <c r="M58" s="91"/>
      <c r="N58" s="86"/>
      <c r="O58" s="91"/>
      <c r="P58" s="91"/>
      <c r="Q58" s="91"/>
      <c r="R58" s="91"/>
      <c r="S58" s="91"/>
      <c r="T58" s="91"/>
      <c r="U58" s="91"/>
    </row>
    <row r="59">
      <c r="L59" s="91"/>
      <c r="M59" s="91"/>
      <c r="N59" s="91"/>
      <c r="O59" s="91"/>
      <c r="P59" s="91"/>
      <c r="Q59" s="91"/>
      <c r="R59" s="91"/>
      <c r="S59" s="91"/>
      <c r="T59" s="91"/>
      <c r="U59" s="91"/>
    </row>
  </sheetData>
  <mergeCells count="25">
    <mergeCell ref="B1:E1"/>
    <mergeCell ref="H1:K1"/>
    <mergeCell ref="B16:E16"/>
    <mergeCell ref="G16:K16"/>
    <mergeCell ref="B17:E17"/>
    <mergeCell ref="G17:J17"/>
    <mergeCell ref="G18:N18"/>
    <mergeCell ref="R31:S31"/>
    <mergeCell ref="T31:U31"/>
    <mergeCell ref="B30:E30"/>
    <mergeCell ref="H30:K30"/>
    <mergeCell ref="B31:E31"/>
    <mergeCell ref="H31:K31"/>
    <mergeCell ref="L31:M31"/>
    <mergeCell ref="N31:O31"/>
    <mergeCell ref="P31:Q31"/>
    <mergeCell ref="R47:S47"/>
    <mergeCell ref="T47:U47"/>
    <mergeCell ref="B32:E32"/>
    <mergeCell ref="B39:F39"/>
    <mergeCell ref="B40:F40"/>
    <mergeCell ref="C41:F41"/>
    <mergeCell ref="L47:M47"/>
    <mergeCell ref="N47:O47"/>
    <mergeCell ref="P47:Q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4"/>
      <c r="G1" s="5"/>
      <c r="H1" s="6" t="s">
        <v>127</v>
      </c>
      <c r="I1" s="3"/>
      <c r="J1" s="3"/>
      <c r="K1" s="3"/>
      <c r="L1" s="4"/>
    </row>
    <row r="2">
      <c r="A2" s="7"/>
      <c r="B2" s="8" t="s">
        <v>2</v>
      </c>
      <c r="C2" s="8" t="s">
        <v>3</v>
      </c>
      <c r="D2" s="8" t="s">
        <v>4</v>
      </c>
      <c r="E2" s="9" t="s">
        <v>5</v>
      </c>
      <c r="F2" s="11" t="s">
        <v>6</v>
      </c>
      <c r="H2" s="8" t="s">
        <v>2</v>
      </c>
      <c r="I2" s="8" t="s">
        <v>3</v>
      </c>
      <c r="J2" s="8" t="s">
        <v>4</v>
      </c>
      <c r="K2" s="9" t="s">
        <v>5</v>
      </c>
      <c r="L2" s="11" t="s">
        <v>6</v>
      </c>
    </row>
    <row r="3">
      <c r="A3" s="12"/>
      <c r="B3" s="131">
        <v>6.0</v>
      </c>
      <c r="C3" s="132" t="s">
        <v>175</v>
      </c>
      <c r="D3" s="133">
        <v>4.42353565E8</v>
      </c>
      <c r="E3" s="134">
        <v>44636.0</v>
      </c>
      <c r="F3" s="83">
        <v>1.0</v>
      </c>
      <c r="H3" s="131">
        <v>6.0</v>
      </c>
      <c r="I3" s="132" t="s">
        <v>175</v>
      </c>
      <c r="J3" s="16">
        <v>4.41148573E8</v>
      </c>
      <c r="K3" s="102">
        <v>44655.0</v>
      </c>
      <c r="L3" s="18" t="s">
        <v>134</v>
      </c>
      <c r="M3" s="23"/>
    </row>
    <row r="4">
      <c r="A4" s="5"/>
      <c r="B4" s="135">
        <v>3.0</v>
      </c>
      <c r="C4" s="136" t="s">
        <v>176</v>
      </c>
      <c r="D4" s="137">
        <v>3.23543974E8</v>
      </c>
      <c r="E4" s="138">
        <v>44815.0</v>
      </c>
      <c r="F4" s="35">
        <v>1.0</v>
      </c>
      <c r="H4" s="135">
        <v>3.0</v>
      </c>
      <c r="I4" s="136" t="s">
        <v>176</v>
      </c>
      <c r="J4" s="29">
        <v>2.65627361E8</v>
      </c>
      <c r="K4" s="31">
        <v>44775.0</v>
      </c>
      <c r="L4" s="107" t="s">
        <v>134</v>
      </c>
    </row>
    <row r="5">
      <c r="A5" s="12"/>
      <c r="B5" s="139" t="s">
        <v>60</v>
      </c>
      <c r="C5" s="140" t="s">
        <v>99</v>
      </c>
      <c r="D5" s="137">
        <v>7638670.0</v>
      </c>
      <c r="E5" s="137" t="s">
        <v>166</v>
      </c>
      <c r="F5" s="35">
        <v>1.0</v>
      </c>
      <c r="H5" s="139" t="s">
        <v>60</v>
      </c>
      <c r="I5" s="140" t="s">
        <v>99</v>
      </c>
      <c r="J5" s="30">
        <v>4761860.0</v>
      </c>
      <c r="K5" s="30" t="s">
        <v>177</v>
      </c>
      <c r="L5" s="18">
        <v>0.6</v>
      </c>
    </row>
    <row r="6">
      <c r="A6" s="12"/>
      <c r="B6" s="139" t="s">
        <v>178</v>
      </c>
      <c r="C6" s="140" t="s">
        <v>9</v>
      </c>
      <c r="D6" s="137">
        <v>5486960.0</v>
      </c>
      <c r="E6" s="137" t="s">
        <v>179</v>
      </c>
      <c r="F6" s="28">
        <v>1.0</v>
      </c>
      <c r="H6" s="139" t="s">
        <v>178</v>
      </c>
      <c r="I6" s="140" t="s">
        <v>9</v>
      </c>
      <c r="J6" s="30">
        <v>3773840.0</v>
      </c>
      <c r="K6" s="62" t="s">
        <v>180</v>
      </c>
      <c r="L6" s="107" t="s">
        <v>134</v>
      </c>
    </row>
    <row r="7">
      <c r="A7" s="12"/>
      <c r="B7" s="139" t="s">
        <v>181</v>
      </c>
      <c r="C7" s="140" t="s">
        <v>105</v>
      </c>
      <c r="D7" s="137">
        <v>1460920.0</v>
      </c>
      <c r="E7" s="137" t="s">
        <v>182</v>
      </c>
      <c r="F7" s="83">
        <v>1.0</v>
      </c>
      <c r="H7" s="139" t="s">
        <v>181</v>
      </c>
      <c r="I7" s="140" t="s">
        <v>105</v>
      </c>
      <c r="J7" s="18">
        <v>1275280.0</v>
      </c>
      <c r="K7" s="53" t="s">
        <v>183</v>
      </c>
      <c r="L7" s="107" t="s">
        <v>134</v>
      </c>
    </row>
    <row r="8">
      <c r="B8" s="139" t="s">
        <v>184</v>
      </c>
      <c r="C8" s="140" t="s">
        <v>185</v>
      </c>
      <c r="D8" s="137">
        <v>1046860.0</v>
      </c>
      <c r="E8" s="137" t="s">
        <v>186</v>
      </c>
      <c r="F8" s="22">
        <v>1.0</v>
      </c>
      <c r="H8" s="139" t="s">
        <v>184</v>
      </c>
      <c r="I8" s="140" t="s">
        <v>185</v>
      </c>
      <c r="J8" s="30">
        <v>1046860.0</v>
      </c>
      <c r="K8" s="62" t="s">
        <v>187</v>
      </c>
      <c r="L8" s="107" t="s">
        <v>134</v>
      </c>
    </row>
    <row r="9">
      <c r="B9" s="141" t="s">
        <v>188</v>
      </c>
      <c r="C9" s="142" t="s">
        <v>110</v>
      </c>
      <c r="D9" s="141">
        <v>627920.0</v>
      </c>
      <c r="E9" s="141" t="s">
        <v>186</v>
      </c>
      <c r="F9" s="22">
        <v>1.0</v>
      </c>
      <c r="H9" s="141" t="s">
        <v>188</v>
      </c>
      <c r="I9" s="142" t="s">
        <v>110</v>
      </c>
      <c r="J9" s="18">
        <v>627920.0</v>
      </c>
      <c r="K9" s="53" t="s">
        <v>189</v>
      </c>
      <c r="L9" s="18" t="s">
        <v>134</v>
      </c>
    </row>
    <row r="10">
      <c r="B10" s="143"/>
      <c r="C10" s="142" t="s">
        <v>190</v>
      </c>
      <c r="D10" s="107">
        <v>0.0</v>
      </c>
      <c r="E10" s="141">
        <v>0.0</v>
      </c>
      <c r="F10" s="35">
        <v>1.0</v>
      </c>
      <c r="G10" s="23"/>
      <c r="H10" s="143"/>
      <c r="I10" s="142" t="s">
        <v>190</v>
      </c>
      <c r="J10" s="107">
        <v>0.0</v>
      </c>
      <c r="K10" s="141">
        <v>0.0</v>
      </c>
      <c r="L10" s="30" t="s">
        <v>134</v>
      </c>
    </row>
    <row r="11">
      <c r="B11" s="144"/>
      <c r="C11" s="145"/>
      <c r="D11" s="145"/>
      <c r="E11" s="145"/>
      <c r="F11" s="23"/>
    </row>
    <row r="12">
      <c r="B12" s="37" t="s">
        <v>63</v>
      </c>
      <c r="F12" s="23"/>
      <c r="H12" s="111" t="s">
        <v>62</v>
      </c>
      <c r="M12" s="5"/>
    </row>
    <row r="13">
      <c r="A13" s="5"/>
      <c r="B13" s="39" t="s">
        <v>64</v>
      </c>
      <c r="C13" s="3"/>
      <c r="D13" s="3"/>
      <c r="E13" s="3"/>
      <c r="F13" s="23"/>
      <c r="H13" s="38" t="s">
        <v>64</v>
      </c>
      <c r="L13" s="5"/>
      <c r="M13" s="5"/>
    </row>
    <row r="14">
      <c r="B14" s="41" t="s">
        <v>2</v>
      </c>
      <c r="C14" s="8" t="s">
        <v>3</v>
      </c>
      <c r="D14" s="8" t="s">
        <v>4</v>
      </c>
      <c r="E14" s="9" t="s">
        <v>5</v>
      </c>
      <c r="F14" s="90"/>
      <c r="H14" s="112" t="s">
        <v>65</v>
      </c>
      <c r="I14" s="3"/>
      <c r="J14" s="3"/>
      <c r="K14" s="3"/>
      <c r="L14" s="3"/>
      <c r="M14" s="3"/>
      <c r="N14" s="3"/>
      <c r="O14" s="3"/>
    </row>
    <row r="15">
      <c r="B15" s="143">
        <v>2.0</v>
      </c>
      <c r="C15" s="146" t="s">
        <v>176</v>
      </c>
      <c r="D15" s="132">
        <v>4.0994527E8</v>
      </c>
      <c r="E15" s="147">
        <v>44635.0</v>
      </c>
      <c r="F15" s="23"/>
      <c r="H15" s="42" t="s">
        <v>66</v>
      </c>
      <c r="I15" s="43" t="s">
        <v>67</v>
      </c>
      <c r="J15" s="43" t="s">
        <v>68</v>
      </c>
      <c r="K15" s="44" t="s">
        <v>69</v>
      </c>
      <c r="L15" s="5"/>
      <c r="M15" s="5"/>
      <c r="N15" s="5"/>
      <c r="O15" s="5"/>
    </row>
    <row r="16">
      <c r="B16" s="148">
        <v>13.0</v>
      </c>
      <c r="C16" s="140" t="s">
        <v>9</v>
      </c>
      <c r="D16" s="140">
        <v>3.97550067E8</v>
      </c>
      <c r="E16" s="149">
        <v>44726.0</v>
      </c>
      <c r="F16" s="23"/>
      <c r="H16" s="150">
        <v>0.2</v>
      </c>
      <c r="I16" s="132" t="s">
        <v>191</v>
      </c>
      <c r="J16" s="132">
        <v>9.12952872E8</v>
      </c>
      <c r="K16" s="147">
        <v>44681.0</v>
      </c>
      <c r="L16" s="5"/>
      <c r="M16" s="5"/>
      <c r="N16" s="5"/>
      <c r="O16" s="5"/>
    </row>
    <row r="17">
      <c r="B17" s="148">
        <v>0.0</v>
      </c>
      <c r="C17" s="140" t="s">
        <v>54</v>
      </c>
      <c r="D17" s="140">
        <v>3.61027603E8</v>
      </c>
      <c r="E17" s="149">
        <v>44664.0</v>
      </c>
      <c r="F17" s="90"/>
      <c r="H17" s="151">
        <v>0.3</v>
      </c>
      <c r="I17" s="140" t="s">
        <v>9</v>
      </c>
      <c r="J17" s="140">
        <v>8.82952872E8</v>
      </c>
      <c r="K17" s="149">
        <v>44649.0</v>
      </c>
      <c r="L17" s="5"/>
      <c r="M17" s="5"/>
      <c r="N17" s="5"/>
      <c r="O17" s="5"/>
    </row>
    <row r="18">
      <c r="B18" s="148">
        <v>0.0</v>
      </c>
      <c r="C18" s="136" t="s">
        <v>192</v>
      </c>
      <c r="D18" s="140">
        <v>2.0825387E8</v>
      </c>
      <c r="E18" s="149">
        <v>44780.0</v>
      </c>
      <c r="F18" s="23"/>
      <c r="H18" s="151">
        <v>0.6</v>
      </c>
      <c r="I18" s="140" t="s">
        <v>185</v>
      </c>
      <c r="J18" s="140">
        <v>3.92957998E8</v>
      </c>
      <c r="K18" s="149">
        <v>44606.0</v>
      </c>
      <c r="L18" s="5"/>
      <c r="M18" s="5"/>
      <c r="N18" s="5"/>
      <c r="O18" s="5"/>
    </row>
    <row r="19">
      <c r="B19" s="148">
        <v>7.0</v>
      </c>
      <c r="C19" s="140" t="s">
        <v>134</v>
      </c>
      <c r="D19" s="140">
        <v>1.96500505E8</v>
      </c>
      <c r="E19" s="149">
        <v>44658.0</v>
      </c>
      <c r="H19" s="150">
        <v>0.7</v>
      </c>
      <c r="I19" s="142" t="s">
        <v>159</v>
      </c>
      <c r="J19" s="142">
        <v>1.9187587E7</v>
      </c>
      <c r="K19" s="142" t="s">
        <v>90</v>
      </c>
      <c r="L19" s="5"/>
      <c r="M19" s="5"/>
      <c r="N19" s="5"/>
      <c r="O19" s="5"/>
    </row>
    <row r="20">
      <c r="B20" s="143">
        <v>9.0</v>
      </c>
      <c r="C20" s="142" t="s">
        <v>146</v>
      </c>
      <c r="D20" s="142">
        <v>0.0</v>
      </c>
      <c r="E20" s="142">
        <v>0.0</v>
      </c>
      <c r="H20" s="63"/>
      <c r="I20" s="5"/>
      <c r="J20" s="119"/>
      <c r="K20" s="120"/>
      <c r="L20" s="5"/>
      <c r="M20" s="5"/>
      <c r="N20" s="5"/>
      <c r="O20" s="5"/>
    </row>
    <row r="21">
      <c r="B21" s="67"/>
      <c r="C21" s="67"/>
      <c r="D21" s="90"/>
      <c r="E21" s="152"/>
      <c r="O21" s="5"/>
    </row>
    <row r="22">
      <c r="B22" s="153"/>
      <c r="C22" s="154"/>
      <c r="D22" s="119"/>
      <c r="E22" s="90"/>
      <c r="O22" s="5"/>
    </row>
    <row r="23">
      <c r="B23" s="155" t="s">
        <v>193</v>
      </c>
      <c r="H23" s="67"/>
      <c r="I23" s="67"/>
      <c r="J23" s="67"/>
      <c r="K23" s="67"/>
    </row>
    <row r="24">
      <c r="B24" s="77" t="s">
        <v>64</v>
      </c>
      <c r="H24" s="67"/>
      <c r="I24" s="67"/>
      <c r="J24" s="67"/>
      <c r="K24" s="5"/>
      <c r="L24" s="5"/>
      <c r="M24" s="68" t="s">
        <v>92</v>
      </c>
      <c r="N24" s="5"/>
      <c r="O24" s="5"/>
      <c r="P24" s="5"/>
      <c r="Q24" s="5"/>
      <c r="R24" s="5"/>
    </row>
    <row r="25">
      <c r="B25" s="80"/>
      <c r="C25" s="3"/>
      <c r="D25" s="3"/>
      <c r="E25" s="3"/>
      <c r="H25" s="67"/>
      <c r="I25" s="67"/>
      <c r="J25" s="67"/>
      <c r="K25" s="72" t="s">
        <v>93</v>
      </c>
      <c r="M25" s="73" t="s">
        <v>94</v>
      </c>
      <c r="O25" s="74" t="s">
        <v>95</v>
      </c>
      <c r="Q25" s="75" t="s">
        <v>96</v>
      </c>
      <c r="S25" s="76" t="s">
        <v>97</v>
      </c>
    </row>
    <row r="26">
      <c r="B26" s="41" t="s">
        <v>102</v>
      </c>
      <c r="C26" s="8" t="s">
        <v>3</v>
      </c>
      <c r="D26" s="8" t="s">
        <v>4</v>
      </c>
      <c r="E26" s="9" t="s">
        <v>5</v>
      </c>
      <c r="H26" s="67"/>
      <c r="I26" s="67"/>
      <c r="J26" s="67"/>
      <c r="K26" s="4" t="s">
        <v>3</v>
      </c>
      <c r="L26" s="4" t="s">
        <v>4</v>
      </c>
      <c r="M26" s="4" t="s">
        <v>3</v>
      </c>
      <c r="N26" s="4" t="s">
        <v>4</v>
      </c>
      <c r="O26" s="4" t="s">
        <v>3</v>
      </c>
      <c r="P26" s="4" t="s">
        <v>4</v>
      </c>
      <c r="Q26" s="4" t="s">
        <v>3</v>
      </c>
      <c r="R26" s="4" t="s">
        <v>4</v>
      </c>
      <c r="S26" s="4" t="s">
        <v>3</v>
      </c>
      <c r="T26" s="4" t="s">
        <v>4</v>
      </c>
    </row>
    <row r="27">
      <c r="B27" s="125">
        <v>8.0</v>
      </c>
      <c r="C27" s="49" t="s">
        <v>194</v>
      </c>
      <c r="D27" s="86">
        <v>1.19952463E9</v>
      </c>
      <c r="E27" s="49" t="s">
        <v>195</v>
      </c>
      <c r="H27" s="67"/>
      <c r="I27" s="67"/>
      <c r="J27" s="67"/>
      <c r="K27" s="142" t="s">
        <v>175</v>
      </c>
      <c r="L27" s="133">
        <v>4.4</v>
      </c>
      <c r="M27" s="146" t="s">
        <v>176</v>
      </c>
      <c r="N27" s="132">
        <v>4.0</v>
      </c>
      <c r="O27" s="132" t="s">
        <v>191</v>
      </c>
      <c r="P27" s="132">
        <v>9.1</v>
      </c>
      <c r="Q27" s="49" t="s">
        <v>194</v>
      </c>
      <c r="R27" s="28">
        <v>11.9</v>
      </c>
      <c r="S27" s="33" t="s">
        <v>176</v>
      </c>
      <c r="T27" s="35">
        <v>7.1</v>
      </c>
      <c r="V27" s="23">
        <v>0.83</v>
      </c>
    </row>
    <row r="28">
      <c r="B28" s="125">
        <v>7.0</v>
      </c>
      <c r="C28" s="49" t="s">
        <v>196</v>
      </c>
      <c r="D28" s="86">
        <v>1.135965796E9</v>
      </c>
      <c r="E28" s="49" t="s">
        <v>197</v>
      </c>
      <c r="H28" s="67"/>
      <c r="I28" s="67"/>
      <c r="J28" s="67"/>
      <c r="K28" s="156" t="s">
        <v>176</v>
      </c>
      <c r="L28" s="137">
        <v>3.2</v>
      </c>
      <c r="M28" s="140" t="s">
        <v>9</v>
      </c>
      <c r="N28" s="140">
        <v>3.9</v>
      </c>
      <c r="O28" s="140" t="s">
        <v>9</v>
      </c>
      <c r="P28" s="140">
        <v>8.8</v>
      </c>
      <c r="Q28" s="49" t="s">
        <v>196</v>
      </c>
      <c r="R28" s="28">
        <v>11.3</v>
      </c>
      <c r="S28" s="15" t="s">
        <v>54</v>
      </c>
      <c r="T28" s="28">
        <v>6.21</v>
      </c>
      <c r="V28" s="23">
        <v>13.1</v>
      </c>
    </row>
    <row r="29">
      <c r="B29" s="125">
        <v>9.0</v>
      </c>
      <c r="C29" s="49" t="s">
        <v>101</v>
      </c>
      <c r="D29" s="86">
        <v>7.44850314E8</v>
      </c>
      <c r="E29" s="49" t="s">
        <v>198</v>
      </c>
      <c r="H29" s="67"/>
      <c r="I29" s="67"/>
      <c r="J29" s="67"/>
      <c r="K29" s="142" t="s">
        <v>99</v>
      </c>
      <c r="L29" s="137">
        <v>0.07</v>
      </c>
      <c r="M29" s="140" t="s">
        <v>54</v>
      </c>
      <c r="N29" s="140">
        <v>3.6</v>
      </c>
      <c r="O29" s="140" t="s">
        <v>185</v>
      </c>
      <c r="P29" s="140">
        <v>3.9</v>
      </c>
      <c r="Q29" s="49" t="s">
        <v>101</v>
      </c>
      <c r="R29" s="28">
        <v>7.4</v>
      </c>
      <c r="S29" s="15" t="s">
        <v>199</v>
      </c>
      <c r="T29" s="28">
        <v>6.2</v>
      </c>
      <c r="V29" s="23">
        <v>40.8</v>
      </c>
    </row>
    <row r="30">
      <c r="B30" s="126">
        <v>3.0</v>
      </c>
      <c r="C30" s="57" t="s">
        <v>140</v>
      </c>
      <c r="D30" s="109">
        <v>1.626949E7</v>
      </c>
      <c r="E30" s="57" t="s">
        <v>200</v>
      </c>
      <c r="H30" s="67"/>
      <c r="I30" s="67"/>
      <c r="J30" s="67"/>
      <c r="K30" s="142" t="s">
        <v>9</v>
      </c>
      <c r="L30" s="137">
        <v>0.05</v>
      </c>
      <c r="M30" s="136" t="s">
        <v>192</v>
      </c>
      <c r="N30" s="140">
        <v>2.0</v>
      </c>
      <c r="O30" s="142" t="s">
        <v>159</v>
      </c>
      <c r="P30" s="142">
        <v>0.19</v>
      </c>
      <c r="Q30" s="57" t="s">
        <v>140</v>
      </c>
      <c r="R30" s="35">
        <v>0.16</v>
      </c>
      <c r="S30" s="25" t="s">
        <v>201</v>
      </c>
      <c r="T30" s="35">
        <v>5.0</v>
      </c>
      <c r="V30" s="23" t="s">
        <v>202</v>
      </c>
    </row>
    <row r="31">
      <c r="B31" s="71"/>
      <c r="C31" s="5"/>
      <c r="D31" s="90"/>
      <c r="E31" s="5"/>
      <c r="H31" s="67"/>
      <c r="I31" s="67"/>
      <c r="J31" s="67"/>
      <c r="K31" s="142" t="s">
        <v>105</v>
      </c>
      <c r="L31" s="137">
        <v>0.014</v>
      </c>
      <c r="M31" s="140" t="s">
        <v>134</v>
      </c>
      <c r="N31" s="140">
        <v>1.9</v>
      </c>
      <c r="O31" s="57"/>
      <c r="P31" s="35"/>
      <c r="Q31" s="49"/>
      <c r="R31" s="49"/>
      <c r="S31" s="22" t="s">
        <v>167</v>
      </c>
      <c r="T31" s="22">
        <v>0.9</v>
      </c>
    </row>
    <row r="32">
      <c r="B32" s="71"/>
      <c r="C32" s="5"/>
      <c r="D32" s="124"/>
      <c r="E32" s="5"/>
      <c r="K32" s="142" t="s">
        <v>185</v>
      </c>
      <c r="L32" s="137">
        <v>0.01</v>
      </c>
      <c r="M32" s="142" t="s">
        <v>146</v>
      </c>
      <c r="N32" s="142">
        <v>0.0</v>
      </c>
      <c r="O32" s="49"/>
      <c r="P32" s="49"/>
      <c r="Q32" s="49"/>
      <c r="R32" s="49"/>
      <c r="S32" s="15"/>
      <c r="T32" s="28"/>
    </row>
    <row r="33">
      <c r="B33" s="71"/>
      <c r="C33" s="5"/>
      <c r="D33" s="124"/>
      <c r="E33" s="5"/>
      <c r="K33" s="142" t="s">
        <v>110</v>
      </c>
      <c r="L33" s="141">
        <v>0.006</v>
      </c>
      <c r="M33" s="30"/>
      <c r="N33" s="93"/>
      <c r="O33" s="57"/>
      <c r="P33" s="57"/>
      <c r="Q33" s="57"/>
      <c r="R33" s="57"/>
      <c r="S33" s="91"/>
      <c r="T33" s="91"/>
    </row>
    <row r="34">
      <c r="B34" s="37" t="s">
        <v>116</v>
      </c>
      <c r="K34" s="142" t="s">
        <v>190</v>
      </c>
      <c r="L34" s="107">
        <v>0.0</v>
      </c>
      <c r="M34" s="89"/>
      <c r="N34" s="93"/>
      <c r="O34" s="91"/>
      <c r="P34" s="91"/>
      <c r="Q34" s="91"/>
      <c r="R34" s="91"/>
      <c r="S34" s="91"/>
      <c r="T34" s="91"/>
    </row>
    <row r="35">
      <c r="B35" s="77" t="s">
        <v>64</v>
      </c>
      <c r="K35" s="22"/>
      <c r="L35" s="22"/>
      <c r="M35" s="18"/>
      <c r="N35" s="122"/>
      <c r="O35" s="91"/>
      <c r="P35" s="91"/>
      <c r="Q35" s="91"/>
      <c r="R35" s="91"/>
      <c r="S35" s="91"/>
      <c r="T35" s="91"/>
      <c r="V35" s="23" t="s">
        <v>112</v>
      </c>
      <c r="W35" s="23" t="s">
        <v>113</v>
      </c>
      <c r="X35" s="23" t="s">
        <v>114</v>
      </c>
      <c r="Y35" s="23" t="s">
        <v>115</v>
      </c>
    </row>
    <row r="36">
      <c r="C36" s="80"/>
      <c r="D36" s="3"/>
      <c r="E36" s="3"/>
      <c r="F36" s="3"/>
      <c r="K36" s="91"/>
      <c r="L36" s="91"/>
      <c r="M36" s="91"/>
      <c r="N36" s="91"/>
      <c r="O36" s="91"/>
      <c r="P36" s="91"/>
      <c r="Q36" s="91"/>
      <c r="R36" s="91"/>
      <c r="S36" s="91"/>
      <c r="T36" s="91"/>
      <c r="V36" s="23" t="s">
        <v>203</v>
      </c>
      <c r="W36" s="23" t="s">
        <v>204</v>
      </c>
      <c r="X36" s="23" t="s">
        <v>117</v>
      </c>
      <c r="Y36" s="23" t="s">
        <v>120</v>
      </c>
    </row>
    <row r="37">
      <c r="B37" s="94" t="s">
        <v>121</v>
      </c>
      <c r="C37" s="95" t="s">
        <v>122</v>
      </c>
      <c r="D37" s="8" t="s">
        <v>3</v>
      </c>
      <c r="E37" s="8" t="s">
        <v>4</v>
      </c>
      <c r="F37" s="9" t="s">
        <v>5</v>
      </c>
      <c r="G37" s="96" t="s">
        <v>123</v>
      </c>
      <c r="I37" s="78"/>
      <c r="J37" s="78"/>
      <c r="K37" s="157"/>
      <c r="L37" s="157"/>
      <c r="M37" s="158"/>
      <c r="N37" s="66"/>
      <c r="O37" s="91"/>
      <c r="P37" s="91"/>
      <c r="Q37" s="91"/>
      <c r="R37" s="91"/>
      <c r="S37" s="91"/>
    </row>
    <row r="38">
      <c r="B38" s="66">
        <v>3.0</v>
      </c>
      <c r="C38" s="66">
        <v>3.0</v>
      </c>
      <c r="D38" s="33" t="s">
        <v>176</v>
      </c>
      <c r="E38" s="35">
        <v>7.19360502E8</v>
      </c>
      <c r="F38" s="30">
        <v>24.0</v>
      </c>
      <c r="G38" s="30">
        <v>2.0</v>
      </c>
      <c r="I38" s="81"/>
      <c r="J38" s="81"/>
      <c r="K38" s="25"/>
      <c r="L38" s="35"/>
      <c r="M38" s="34"/>
      <c r="N38" s="30"/>
      <c r="O38" s="91"/>
      <c r="P38" s="91"/>
      <c r="Q38" s="91"/>
      <c r="R38" s="91"/>
      <c r="S38" s="91"/>
    </row>
    <row r="39">
      <c r="B39" s="85">
        <v>3.0</v>
      </c>
      <c r="C39" s="85">
        <v>3.0</v>
      </c>
      <c r="D39" s="15" t="s">
        <v>54</v>
      </c>
      <c r="E39" s="28">
        <v>6.21331442E8</v>
      </c>
      <c r="F39" s="31">
        <v>44613.0</v>
      </c>
      <c r="G39" s="29">
        <v>6.0</v>
      </c>
      <c r="I39" s="81"/>
      <c r="J39" s="81"/>
      <c r="K39" s="25"/>
      <c r="L39" s="35"/>
      <c r="M39" s="34"/>
      <c r="N39" s="30"/>
      <c r="O39" s="91"/>
      <c r="P39" s="91"/>
      <c r="Q39" s="91"/>
      <c r="R39" s="91"/>
      <c r="S39" s="91"/>
    </row>
    <row r="40">
      <c r="B40" s="85">
        <v>2.0</v>
      </c>
      <c r="C40" s="85">
        <v>3.0</v>
      </c>
      <c r="D40" s="15" t="s">
        <v>199</v>
      </c>
      <c r="E40" s="28">
        <v>6.206555E8</v>
      </c>
      <c r="F40" s="31">
        <v>44641.0</v>
      </c>
      <c r="G40" s="30">
        <v>6.0</v>
      </c>
      <c r="I40" s="81"/>
      <c r="J40" s="81"/>
      <c r="K40" s="82"/>
      <c r="L40" s="90"/>
      <c r="M40" s="67"/>
      <c r="N40" s="67"/>
    </row>
    <row r="41">
      <c r="B41" s="66">
        <v>1.0</v>
      </c>
      <c r="C41" s="66">
        <v>3.0</v>
      </c>
      <c r="D41" s="25" t="s">
        <v>201</v>
      </c>
      <c r="E41" s="35">
        <v>5.02218947E8</v>
      </c>
      <c r="F41" s="34">
        <v>44668.0</v>
      </c>
      <c r="G41" s="30">
        <v>6.0</v>
      </c>
      <c r="H41" s="5"/>
      <c r="I41" s="69"/>
      <c r="J41" s="69"/>
      <c r="K41" s="23"/>
      <c r="L41" s="23"/>
      <c r="M41" s="70"/>
      <c r="N41" s="70"/>
    </row>
    <row r="42">
      <c r="B42" s="24">
        <v>3.0</v>
      </c>
      <c r="C42" s="24">
        <v>1.0</v>
      </c>
      <c r="D42" s="22" t="s">
        <v>167</v>
      </c>
      <c r="E42" s="22">
        <v>9.0316079E7</v>
      </c>
      <c r="F42" s="18" t="s">
        <v>166</v>
      </c>
      <c r="G42" s="18">
        <v>6.0</v>
      </c>
      <c r="I42" s="81"/>
      <c r="J42" s="81"/>
      <c r="K42" s="82"/>
      <c r="L42" s="90"/>
      <c r="M42" s="153"/>
      <c r="N42" s="67"/>
    </row>
    <row r="43">
      <c r="G43" s="67"/>
      <c r="I43" s="81"/>
      <c r="J43" s="81"/>
      <c r="K43" s="5"/>
      <c r="L43" s="5"/>
      <c r="M43" s="68" t="s">
        <v>92</v>
      </c>
      <c r="N43" s="5"/>
      <c r="O43" s="5"/>
      <c r="P43" s="5"/>
      <c r="Q43" s="5"/>
      <c r="R43" s="5"/>
    </row>
    <row r="44">
      <c r="G44" s="67"/>
      <c r="I44" s="81"/>
      <c r="J44" s="81"/>
      <c r="K44" s="72" t="s">
        <v>93</v>
      </c>
      <c r="M44" s="73" t="s">
        <v>94</v>
      </c>
      <c r="O44" s="74" t="s">
        <v>95</v>
      </c>
      <c r="Q44" s="75" t="s">
        <v>96</v>
      </c>
      <c r="S44" s="76" t="s">
        <v>97</v>
      </c>
    </row>
    <row r="45">
      <c r="G45" s="70"/>
      <c r="I45" s="69"/>
      <c r="J45" s="69"/>
      <c r="K45" s="4" t="s">
        <v>3</v>
      </c>
      <c r="L45" s="4" t="s">
        <v>4</v>
      </c>
      <c r="M45" s="4" t="s">
        <v>3</v>
      </c>
      <c r="N45" s="4" t="s">
        <v>4</v>
      </c>
      <c r="O45" s="4" t="s">
        <v>3</v>
      </c>
      <c r="P45" s="4" t="s">
        <v>4</v>
      </c>
      <c r="Q45" s="4" t="s">
        <v>3</v>
      </c>
      <c r="R45" s="4" t="s">
        <v>4</v>
      </c>
      <c r="S45" s="4" t="s">
        <v>3</v>
      </c>
      <c r="T45" s="4" t="s">
        <v>4</v>
      </c>
    </row>
    <row r="46">
      <c r="G46" s="67"/>
      <c r="I46" s="81"/>
      <c r="J46" s="81"/>
      <c r="K46" s="142">
        <f t="shared" ref="K46:K53" si="1">(K27-0.19)/(0.83-0.19)</f>
        <v>1.0625</v>
      </c>
      <c r="L46" s="133">
        <f t="shared" ref="L46:L53" si="2">L27/13.1</f>
        <v>0.3358778626</v>
      </c>
      <c r="M46" s="132">
        <f t="shared" ref="M46:M51" si="3">(M27-0.19)/(0.83-0.19)</f>
        <v>1.0125</v>
      </c>
      <c r="N46" s="132">
        <f t="shared" ref="N46:N51" si="4">N27/13.1</f>
        <v>0.3053435115</v>
      </c>
      <c r="O46" s="132">
        <f t="shared" ref="O46:O49" si="5">(O27-0.19)/(0.83-0.19)</f>
        <v>1</v>
      </c>
      <c r="P46" s="132">
        <f t="shared" ref="P46:P49" si="6">P27/13.1</f>
        <v>0.6946564885</v>
      </c>
      <c r="Q46" s="49">
        <f t="shared" ref="Q46:Q49" si="7">(Q27-0.19)/(0.83-0.19)</f>
        <v>0.984375</v>
      </c>
      <c r="R46" s="28">
        <f t="shared" ref="R46:R49" si="8">R27/13.1</f>
        <v>0.9083969466</v>
      </c>
      <c r="S46" s="25">
        <f t="shared" ref="S46:S50" si="9">(S27-0.19)/(0.83-0.19)</f>
        <v>1.0125</v>
      </c>
      <c r="T46" s="35">
        <f t="shared" ref="T46:T50" si="10">T27/13.1</f>
        <v>0.5419847328</v>
      </c>
    </row>
    <row r="47">
      <c r="G47" s="67"/>
      <c r="I47" s="81"/>
      <c r="J47" s="81"/>
      <c r="K47" s="142">
        <f t="shared" si="1"/>
        <v>1.0125</v>
      </c>
      <c r="L47" s="133">
        <f t="shared" si="2"/>
        <v>0.2442748092</v>
      </c>
      <c r="M47" s="132">
        <f t="shared" si="3"/>
        <v>0.953125</v>
      </c>
      <c r="N47" s="132">
        <f t="shared" si="4"/>
        <v>0.2977099237</v>
      </c>
      <c r="O47" s="132">
        <f t="shared" si="5"/>
        <v>0.953125</v>
      </c>
      <c r="P47" s="132">
        <f t="shared" si="6"/>
        <v>0.6717557252</v>
      </c>
      <c r="Q47" s="49">
        <f t="shared" si="7"/>
        <v>0.90625</v>
      </c>
      <c r="R47" s="28">
        <f t="shared" si="8"/>
        <v>0.8625954198</v>
      </c>
      <c r="S47" s="25">
        <f t="shared" si="9"/>
        <v>0.9375</v>
      </c>
      <c r="T47" s="35">
        <f t="shared" si="10"/>
        <v>0.4740458015</v>
      </c>
    </row>
    <row r="48">
      <c r="G48" s="70"/>
      <c r="I48" s="69"/>
      <c r="J48" s="69"/>
      <c r="K48" s="142">
        <f t="shared" si="1"/>
        <v>0.96875</v>
      </c>
      <c r="L48" s="133">
        <f t="shared" si="2"/>
        <v>0.00534351145</v>
      </c>
      <c r="M48" s="132">
        <f t="shared" si="3"/>
        <v>0.9375</v>
      </c>
      <c r="N48" s="132">
        <f t="shared" si="4"/>
        <v>0.2748091603</v>
      </c>
      <c r="O48" s="132">
        <f t="shared" si="5"/>
        <v>0.828125</v>
      </c>
      <c r="P48" s="132">
        <f t="shared" si="6"/>
        <v>0.2977099237</v>
      </c>
      <c r="Q48" s="49">
        <f t="shared" si="7"/>
        <v>0.890625</v>
      </c>
      <c r="R48" s="28">
        <f t="shared" si="8"/>
        <v>0.5648854962</v>
      </c>
      <c r="S48" s="25">
        <f t="shared" si="9"/>
        <v>0.84375</v>
      </c>
      <c r="T48" s="35">
        <f t="shared" si="10"/>
        <v>0.4732824427</v>
      </c>
    </row>
    <row r="49">
      <c r="G49" s="153"/>
      <c r="I49" s="81"/>
      <c r="J49" s="81"/>
      <c r="K49" s="142">
        <f t="shared" si="1"/>
        <v>0.953125</v>
      </c>
      <c r="L49" s="133">
        <f t="shared" si="2"/>
        <v>0.003816793893</v>
      </c>
      <c r="M49" s="132">
        <f t="shared" si="3"/>
        <v>0.79375</v>
      </c>
      <c r="N49" s="132">
        <f t="shared" si="4"/>
        <v>0.1526717557</v>
      </c>
      <c r="O49" s="132">
        <f t="shared" si="5"/>
        <v>0.4375</v>
      </c>
      <c r="P49" s="132">
        <f t="shared" si="6"/>
        <v>0.01450381679</v>
      </c>
      <c r="Q49" s="49">
        <f t="shared" si="7"/>
        <v>0.484375</v>
      </c>
      <c r="R49" s="28">
        <f t="shared" si="8"/>
        <v>0.01221374046</v>
      </c>
      <c r="S49" s="25">
        <f t="shared" si="9"/>
        <v>0.625</v>
      </c>
      <c r="T49" s="35">
        <f t="shared" si="10"/>
        <v>0.3816793893</v>
      </c>
    </row>
    <row r="50">
      <c r="G50" s="100"/>
      <c r="I50" s="69"/>
      <c r="J50" s="69"/>
      <c r="K50" s="142">
        <f t="shared" si="1"/>
        <v>0.921875</v>
      </c>
      <c r="L50" s="133">
        <f t="shared" si="2"/>
        <v>0.00106870229</v>
      </c>
      <c r="M50" s="132">
        <f t="shared" si="3"/>
        <v>0.640625</v>
      </c>
      <c r="N50" s="132">
        <f t="shared" si="4"/>
        <v>0.1450381679</v>
      </c>
      <c r="O50" s="57"/>
      <c r="P50" s="35"/>
      <c r="Q50" s="49"/>
      <c r="R50" s="49"/>
      <c r="S50" s="25">
        <f t="shared" si="9"/>
        <v>0</v>
      </c>
      <c r="T50" s="35">
        <f t="shared" si="10"/>
        <v>0.06870229008</v>
      </c>
    </row>
    <row r="51">
      <c r="K51" s="142">
        <f t="shared" si="1"/>
        <v>0.828125</v>
      </c>
      <c r="L51" s="133">
        <f t="shared" si="2"/>
        <v>0.0007633587786</v>
      </c>
      <c r="M51" s="132">
        <f t="shared" si="3"/>
        <v>0.546875</v>
      </c>
      <c r="N51" s="132">
        <f t="shared" si="4"/>
        <v>0</v>
      </c>
      <c r="O51" s="49"/>
      <c r="P51" s="49"/>
      <c r="Q51" s="49"/>
      <c r="R51" s="49"/>
      <c r="S51" s="15"/>
      <c r="T51" s="28"/>
    </row>
    <row r="52">
      <c r="K52" s="142">
        <f t="shared" si="1"/>
        <v>0.71875</v>
      </c>
      <c r="L52" s="133">
        <f t="shared" si="2"/>
        <v>0.0004580152672</v>
      </c>
      <c r="M52" s="132"/>
      <c r="N52" s="93"/>
      <c r="O52" s="57"/>
      <c r="P52" s="57"/>
      <c r="Q52" s="57"/>
      <c r="R52" s="57"/>
      <c r="S52" s="91"/>
      <c r="T52" s="91"/>
    </row>
    <row r="53">
      <c r="K53" s="142">
        <f t="shared" si="1"/>
        <v>0.5625</v>
      </c>
      <c r="L53" s="133">
        <f t="shared" si="2"/>
        <v>0</v>
      </c>
      <c r="M53" s="89"/>
      <c r="N53" s="93"/>
      <c r="O53" s="91"/>
      <c r="P53" s="91"/>
      <c r="Q53" s="91"/>
      <c r="R53" s="91"/>
      <c r="S53" s="91"/>
      <c r="T53" s="91"/>
    </row>
    <row r="54">
      <c r="K54" s="142"/>
      <c r="L54" s="22"/>
      <c r="M54" s="18"/>
      <c r="N54" s="122"/>
      <c r="O54" s="91"/>
      <c r="P54" s="91"/>
      <c r="Q54" s="91"/>
      <c r="R54" s="91"/>
      <c r="S54" s="91"/>
      <c r="T54" s="91"/>
    </row>
    <row r="55">
      <c r="K55" s="91"/>
      <c r="L55" s="91"/>
      <c r="M55" s="91"/>
      <c r="N55" s="91"/>
      <c r="O55" s="91"/>
      <c r="P55" s="91"/>
      <c r="Q55" s="91"/>
      <c r="R55" s="91"/>
      <c r="S55" s="91"/>
      <c r="T55" s="91"/>
    </row>
    <row r="56">
      <c r="K56" s="157"/>
      <c r="L56" s="157"/>
      <c r="M56" s="158"/>
      <c r="N56" s="66"/>
      <c r="O56" s="91"/>
      <c r="P56" s="91"/>
      <c r="Q56" s="91"/>
      <c r="R56" s="91"/>
      <c r="S56" s="91"/>
    </row>
    <row r="57">
      <c r="K57" s="25"/>
      <c r="L57" s="35"/>
      <c r="M57" s="34"/>
      <c r="N57" s="30"/>
      <c r="O57" s="91"/>
      <c r="P57" s="91"/>
      <c r="Q57" s="91"/>
      <c r="R57" s="91"/>
      <c r="S57" s="91"/>
    </row>
    <row r="58">
      <c r="K58" s="25"/>
      <c r="L58" s="35"/>
      <c r="M58" s="34"/>
      <c r="N58" s="30"/>
      <c r="O58" s="91"/>
      <c r="P58" s="91"/>
      <c r="Q58" s="91"/>
      <c r="R58" s="91"/>
      <c r="S58" s="91"/>
    </row>
    <row r="59">
      <c r="K59" s="82"/>
      <c r="L59" s="90"/>
      <c r="M59" s="67"/>
      <c r="N59" s="67"/>
    </row>
  </sheetData>
  <mergeCells count="23">
    <mergeCell ref="B1:E1"/>
    <mergeCell ref="H1:K1"/>
    <mergeCell ref="B12:E12"/>
    <mergeCell ref="H12:L12"/>
    <mergeCell ref="B13:E13"/>
    <mergeCell ref="H13:K13"/>
    <mergeCell ref="H14:O14"/>
    <mergeCell ref="B23:E23"/>
    <mergeCell ref="B24:E24"/>
    <mergeCell ref="K25:L25"/>
    <mergeCell ref="M25:N25"/>
    <mergeCell ref="O25:P25"/>
    <mergeCell ref="Q25:R25"/>
    <mergeCell ref="S25:T25"/>
    <mergeCell ref="Q44:R44"/>
    <mergeCell ref="S44:T44"/>
    <mergeCell ref="B25:E25"/>
    <mergeCell ref="B34:F34"/>
    <mergeCell ref="B35:F35"/>
    <mergeCell ref="C36:F36"/>
    <mergeCell ref="K44:L44"/>
    <mergeCell ref="M44:N44"/>
    <mergeCell ref="O44:P4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3"/>
      <c r="C1" s="3"/>
      <c r="D1" s="3"/>
      <c r="E1" s="4"/>
      <c r="G1" s="6" t="s">
        <v>205</v>
      </c>
      <c r="H1" s="3"/>
      <c r="I1" s="3"/>
      <c r="J1" s="3"/>
      <c r="K1" s="4"/>
    </row>
    <row r="2">
      <c r="A2" s="8" t="s">
        <v>2</v>
      </c>
      <c r="B2" s="8" t="s">
        <v>3</v>
      </c>
      <c r="C2" s="8" t="s">
        <v>4</v>
      </c>
      <c r="D2" s="9" t="s">
        <v>5</v>
      </c>
      <c r="E2" s="11" t="s">
        <v>6</v>
      </c>
      <c r="G2" s="8" t="s">
        <v>2</v>
      </c>
      <c r="H2" s="8" t="s">
        <v>3</v>
      </c>
      <c r="I2" s="8" t="s">
        <v>4</v>
      </c>
      <c r="J2" s="9" t="s">
        <v>5</v>
      </c>
      <c r="K2" s="11" t="s">
        <v>6</v>
      </c>
    </row>
    <row r="3">
      <c r="A3" s="139" t="s">
        <v>206</v>
      </c>
      <c r="B3" s="140" t="s">
        <v>134</v>
      </c>
      <c r="C3" s="140">
        <v>2.50735682E8</v>
      </c>
      <c r="D3" s="138">
        <v>44812.0</v>
      </c>
      <c r="E3" s="18">
        <v>1.0</v>
      </c>
      <c r="G3" s="139" t="s">
        <v>206</v>
      </c>
      <c r="H3" s="140" t="s">
        <v>134</v>
      </c>
      <c r="I3" s="140">
        <v>2.26306647E8</v>
      </c>
      <c r="J3" s="138">
        <v>44622.0</v>
      </c>
      <c r="K3" s="18" t="s">
        <v>134</v>
      </c>
    </row>
    <row r="4">
      <c r="A4" s="139" t="s">
        <v>207</v>
      </c>
      <c r="B4" s="140" t="s">
        <v>201</v>
      </c>
      <c r="C4" s="140">
        <v>1.92990129E8</v>
      </c>
      <c r="D4" s="138">
        <v>44658.0</v>
      </c>
      <c r="E4" s="30">
        <v>1.0</v>
      </c>
      <c r="G4" s="139" t="s">
        <v>207</v>
      </c>
      <c r="H4" s="140" t="s">
        <v>201</v>
      </c>
      <c r="I4" s="140">
        <v>1.69148551E8</v>
      </c>
      <c r="J4" s="138">
        <v>44805.0</v>
      </c>
      <c r="K4" s="30" t="s">
        <v>134</v>
      </c>
    </row>
    <row r="5">
      <c r="A5" s="139" t="s">
        <v>208</v>
      </c>
      <c r="B5" s="140" t="s">
        <v>91</v>
      </c>
      <c r="C5" s="140">
        <v>1.38651343E8</v>
      </c>
      <c r="D5" s="138">
        <v>44625.0</v>
      </c>
      <c r="E5" s="30">
        <v>1.0</v>
      </c>
      <c r="G5" s="139" t="s">
        <v>208</v>
      </c>
      <c r="H5" s="140" t="s">
        <v>91</v>
      </c>
      <c r="I5" s="140">
        <v>1.25476192E8</v>
      </c>
      <c r="J5" s="138">
        <v>44652.0</v>
      </c>
      <c r="K5" s="30" t="s">
        <v>134</v>
      </c>
    </row>
    <row r="6">
      <c r="A6" s="139" t="s">
        <v>209</v>
      </c>
      <c r="B6" s="140" t="s">
        <v>190</v>
      </c>
      <c r="C6" s="140">
        <v>1.16906515E8</v>
      </c>
      <c r="D6" s="138">
        <v>44685.0</v>
      </c>
      <c r="E6" s="26">
        <v>1.0</v>
      </c>
      <c r="G6" s="139" t="s">
        <v>209</v>
      </c>
      <c r="H6" s="140" t="s">
        <v>190</v>
      </c>
      <c r="I6" s="140">
        <v>1.05625851E8</v>
      </c>
      <c r="J6" s="138">
        <v>44593.0</v>
      </c>
      <c r="K6" s="26" t="s">
        <v>134</v>
      </c>
    </row>
    <row r="7">
      <c r="A7" s="139" t="s">
        <v>138</v>
      </c>
      <c r="B7" s="136" t="s">
        <v>210</v>
      </c>
      <c r="C7" s="140">
        <v>6.5116852E7</v>
      </c>
      <c r="D7" s="138">
        <v>44622.0</v>
      </c>
      <c r="E7" s="13">
        <v>1.0</v>
      </c>
      <c r="F7" s="144"/>
      <c r="G7" s="139" t="s">
        <v>138</v>
      </c>
      <c r="H7" s="136" t="s">
        <v>210</v>
      </c>
      <c r="I7" s="140">
        <v>5.6955925E7</v>
      </c>
      <c r="J7" s="137" t="s">
        <v>134</v>
      </c>
      <c r="K7" s="13" t="s">
        <v>134</v>
      </c>
    </row>
    <row r="8">
      <c r="A8" s="139" t="s">
        <v>58</v>
      </c>
      <c r="B8" s="140" t="s">
        <v>83</v>
      </c>
      <c r="C8" s="140">
        <v>3.3169775E7</v>
      </c>
      <c r="D8" s="137">
        <v>1.0</v>
      </c>
      <c r="E8" s="18">
        <v>1.0</v>
      </c>
      <c r="F8" s="144"/>
      <c r="G8" s="139" t="s">
        <v>58</v>
      </c>
      <c r="H8" s="140" t="s">
        <v>83</v>
      </c>
      <c r="I8" s="140">
        <v>3.2261203E7</v>
      </c>
      <c r="J8" s="137" t="s">
        <v>59</v>
      </c>
      <c r="K8" s="18" t="s">
        <v>134</v>
      </c>
    </row>
    <row r="9">
      <c r="A9" s="139" t="s">
        <v>211</v>
      </c>
      <c r="B9" s="140" t="s">
        <v>103</v>
      </c>
      <c r="C9" s="140">
        <v>6065240.0</v>
      </c>
      <c r="D9" s="137" t="s">
        <v>166</v>
      </c>
      <c r="E9" s="18">
        <v>1.0</v>
      </c>
      <c r="F9" s="144"/>
      <c r="G9" s="139" t="s">
        <v>211</v>
      </c>
      <c r="H9" s="140" t="s">
        <v>103</v>
      </c>
      <c r="I9" s="140">
        <v>4409000.0</v>
      </c>
      <c r="J9" s="137" t="s">
        <v>177</v>
      </c>
      <c r="K9" s="18" t="s">
        <v>134</v>
      </c>
    </row>
    <row r="10">
      <c r="A10" s="139" t="s">
        <v>60</v>
      </c>
      <c r="B10" s="140" t="s">
        <v>143</v>
      </c>
      <c r="C10" s="140">
        <v>0.0</v>
      </c>
      <c r="D10" s="137">
        <v>0.0</v>
      </c>
      <c r="E10" s="30">
        <v>1.0</v>
      </c>
      <c r="F10" s="144"/>
      <c r="G10" s="139" t="s">
        <v>60</v>
      </c>
      <c r="H10" s="140" t="s">
        <v>143</v>
      </c>
      <c r="I10" s="140">
        <v>0.0</v>
      </c>
      <c r="J10" s="137">
        <v>0.0</v>
      </c>
      <c r="K10" s="30" t="s">
        <v>134</v>
      </c>
    </row>
    <row r="11">
      <c r="F11" s="144"/>
      <c r="G11" s="145"/>
      <c r="H11" s="145"/>
      <c r="I11" s="159"/>
    </row>
    <row r="12">
      <c r="A12" s="69" t="s">
        <v>212</v>
      </c>
      <c r="F12" s="144"/>
      <c r="G12" s="145"/>
      <c r="H12" s="145"/>
      <c r="I12" s="160"/>
    </row>
    <row r="13">
      <c r="F13" s="144"/>
      <c r="G13" s="145"/>
      <c r="H13" s="145"/>
      <c r="I13" s="161"/>
    </row>
    <row r="14">
      <c r="B14" s="37" t="s">
        <v>63</v>
      </c>
      <c r="F14" s="23"/>
      <c r="H14" s="111" t="s">
        <v>62</v>
      </c>
      <c r="M14" s="5"/>
    </row>
    <row r="15">
      <c r="A15" s="5"/>
      <c r="B15" s="39" t="s">
        <v>64</v>
      </c>
      <c r="C15" s="3"/>
      <c r="D15" s="3"/>
      <c r="E15" s="3"/>
      <c r="F15" s="23"/>
      <c r="H15" s="38" t="s">
        <v>64</v>
      </c>
      <c r="L15" s="5"/>
      <c r="M15" s="5"/>
    </row>
    <row r="16">
      <c r="B16" s="41" t="s">
        <v>2</v>
      </c>
      <c r="C16" s="8" t="s">
        <v>3</v>
      </c>
      <c r="D16" s="8" t="s">
        <v>4</v>
      </c>
      <c r="E16" s="9" t="s">
        <v>5</v>
      </c>
      <c r="F16" s="90"/>
      <c r="H16" s="112" t="s">
        <v>65</v>
      </c>
      <c r="I16" s="3"/>
      <c r="J16" s="3"/>
      <c r="K16" s="3"/>
      <c r="L16" s="3"/>
      <c r="M16" s="3"/>
      <c r="N16" s="3"/>
      <c r="O16" s="3"/>
    </row>
    <row r="17">
      <c r="B17" s="143">
        <v>10.0</v>
      </c>
      <c r="C17" s="132" t="s">
        <v>201</v>
      </c>
      <c r="D17" s="132">
        <v>3.0536351E8</v>
      </c>
      <c r="E17" s="147">
        <v>44722.0</v>
      </c>
      <c r="F17" s="23"/>
      <c r="H17" s="42" t="s">
        <v>66</v>
      </c>
      <c r="I17" s="43" t="s">
        <v>67</v>
      </c>
      <c r="J17" s="43" t="s">
        <v>68</v>
      </c>
      <c r="K17" s="44" t="s">
        <v>69</v>
      </c>
      <c r="L17" s="5"/>
      <c r="M17" s="5"/>
      <c r="N17" s="5"/>
      <c r="O17" s="5"/>
    </row>
    <row r="18">
      <c r="B18" s="148">
        <v>3.0</v>
      </c>
      <c r="C18" s="136" t="s">
        <v>213</v>
      </c>
      <c r="D18" s="162">
        <v>2.65804742E8</v>
      </c>
      <c r="E18" s="149">
        <v>44690.0</v>
      </c>
      <c r="F18" s="23"/>
      <c r="H18" s="56">
        <v>0.1</v>
      </c>
      <c r="I18" s="163" t="s">
        <v>214</v>
      </c>
      <c r="J18" s="164">
        <v>9.69546102E8</v>
      </c>
      <c r="K18" s="165" t="s">
        <v>215</v>
      </c>
      <c r="L18" s="5"/>
      <c r="M18" s="5"/>
      <c r="N18" s="5"/>
      <c r="O18" s="5"/>
    </row>
    <row r="19">
      <c r="B19" s="148"/>
      <c r="C19" s="140" t="s">
        <v>148</v>
      </c>
      <c r="D19" s="140">
        <v>1.99215107E8</v>
      </c>
      <c r="E19" s="149">
        <v>44780.0</v>
      </c>
      <c r="F19" s="90"/>
      <c r="H19" s="48">
        <v>0.4</v>
      </c>
      <c r="I19" s="49" t="s">
        <v>146</v>
      </c>
      <c r="J19" s="86">
        <v>5.00224961E8</v>
      </c>
      <c r="K19" s="31">
        <v>44668.0</v>
      </c>
      <c r="L19" s="5"/>
      <c r="M19" s="5"/>
      <c r="N19" s="5"/>
      <c r="O19" s="5"/>
    </row>
    <row r="20">
      <c r="B20" s="166"/>
      <c r="C20" s="167" t="s">
        <v>143</v>
      </c>
      <c r="D20" s="167">
        <v>0.0</v>
      </c>
      <c r="E20" s="167">
        <v>0.0</v>
      </c>
      <c r="F20" s="23"/>
      <c r="H20" s="56">
        <v>0.5</v>
      </c>
      <c r="I20" s="163" t="s">
        <v>57</v>
      </c>
      <c r="J20" s="164">
        <v>3.43976079E8</v>
      </c>
      <c r="K20" s="168">
        <v>44574.0</v>
      </c>
      <c r="L20" s="5"/>
      <c r="M20" s="5"/>
      <c r="N20" s="5"/>
      <c r="O20" s="5"/>
    </row>
    <row r="21">
      <c r="B21" s="169"/>
      <c r="C21" s="170"/>
      <c r="D21" s="170"/>
      <c r="E21" s="171"/>
      <c r="H21" s="48">
        <v>0.6</v>
      </c>
      <c r="I21" s="49" t="s">
        <v>83</v>
      </c>
      <c r="J21" s="86">
        <v>8.4145812E7</v>
      </c>
      <c r="K21" s="31">
        <v>44595.0</v>
      </c>
      <c r="L21" s="5"/>
      <c r="M21" s="5"/>
      <c r="N21" s="5"/>
      <c r="O21" s="5"/>
    </row>
    <row r="22">
      <c r="B22" s="144"/>
      <c r="C22" s="145"/>
      <c r="D22" s="145"/>
      <c r="E22" s="145"/>
      <c r="H22" s="48">
        <v>0.7</v>
      </c>
      <c r="I22" s="116" t="s">
        <v>103</v>
      </c>
      <c r="J22" s="115">
        <v>4.4228987E7</v>
      </c>
      <c r="K22" s="31">
        <v>44743.0</v>
      </c>
      <c r="L22" s="5"/>
      <c r="M22" s="5"/>
      <c r="N22" s="5"/>
      <c r="O22" s="5"/>
    </row>
    <row r="23">
      <c r="H23" s="172">
        <v>0.8</v>
      </c>
      <c r="I23" s="173" t="s">
        <v>143</v>
      </c>
      <c r="J23" s="174">
        <v>0.0</v>
      </c>
      <c r="K23" s="175">
        <v>0.0</v>
      </c>
    </row>
    <row r="24">
      <c r="B24" s="37" t="s">
        <v>216</v>
      </c>
      <c r="H24" s="176"/>
      <c r="I24" s="177"/>
      <c r="J24" s="178"/>
      <c r="K24" s="179"/>
    </row>
    <row r="25">
      <c r="B25" s="77" t="s">
        <v>64</v>
      </c>
      <c r="H25" s="67"/>
      <c r="I25" s="67"/>
      <c r="J25" s="67"/>
      <c r="K25" s="67"/>
    </row>
    <row r="26">
      <c r="B26" s="80"/>
      <c r="C26" s="3"/>
      <c r="D26" s="3"/>
      <c r="E26" s="3"/>
      <c r="H26" s="71"/>
      <c r="I26" s="71"/>
      <c r="J26" s="71"/>
      <c r="K26" s="71"/>
    </row>
    <row r="27">
      <c r="B27" s="41" t="s">
        <v>102</v>
      </c>
      <c r="C27" s="8" t="s">
        <v>3</v>
      </c>
      <c r="D27" s="8" t="s">
        <v>4</v>
      </c>
      <c r="E27" s="8" t="s">
        <v>217</v>
      </c>
      <c r="J27" s="5"/>
      <c r="K27" s="5"/>
      <c r="L27" s="68" t="s">
        <v>92</v>
      </c>
      <c r="M27" s="5"/>
      <c r="N27" s="5"/>
      <c r="O27" s="5"/>
      <c r="P27" s="5"/>
      <c r="Q27" s="5"/>
    </row>
    <row r="28">
      <c r="B28" s="125">
        <v>4.0</v>
      </c>
      <c r="C28" s="15" t="s">
        <v>218</v>
      </c>
      <c r="D28" s="86">
        <v>7.94191203E8</v>
      </c>
      <c r="E28" s="29" t="s">
        <v>219</v>
      </c>
      <c r="H28" s="78"/>
      <c r="I28" s="79"/>
      <c r="J28" s="72" t="s">
        <v>93</v>
      </c>
      <c r="L28" s="73" t="s">
        <v>94</v>
      </c>
      <c r="N28" s="74" t="s">
        <v>95</v>
      </c>
      <c r="P28" s="75" t="s">
        <v>96</v>
      </c>
      <c r="R28" s="76" t="s">
        <v>97</v>
      </c>
    </row>
    <row r="29">
      <c r="B29" s="125">
        <v>3.0</v>
      </c>
      <c r="C29" s="180" t="s">
        <v>190</v>
      </c>
      <c r="D29" s="86">
        <v>3.91993093E8</v>
      </c>
      <c r="E29" s="31">
        <v>44665.0</v>
      </c>
      <c r="H29" s="144"/>
      <c r="I29" s="145"/>
      <c r="J29" s="4" t="s">
        <v>3</v>
      </c>
      <c r="K29" s="4" t="s">
        <v>4</v>
      </c>
      <c r="L29" s="4" t="s">
        <v>3</v>
      </c>
      <c r="M29" s="4" t="s">
        <v>4</v>
      </c>
      <c r="N29" s="4" t="s">
        <v>3</v>
      </c>
      <c r="O29" s="4" t="s">
        <v>4</v>
      </c>
      <c r="P29" s="4" t="s">
        <v>3</v>
      </c>
      <c r="Q29" s="4" t="s">
        <v>4</v>
      </c>
      <c r="R29" s="4" t="s">
        <v>3</v>
      </c>
      <c r="S29" s="4" t="s">
        <v>4</v>
      </c>
    </row>
    <row r="30">
      <c r="B30" s="181">
        <v>2.0</v>
      </c>
      <c r="C30" s="12" t="s">
        <v>143</v>
      </c>
      <c r="D30" s="182">
        <v>0.0</v>
      </c>
      <c r="E30" s="183">
        <v>0.0</v>
      </c>
      <c r="H30" s="144"/>
      <c r="I30" s="145"/>
      <c r="J30" s="142" t="s">
        <v>134</v>
      </c>
      <c r="K30" s="140">
        <v>2.5</v>
      </c>
      <c r="L30" s="132" t="s">
        <v>201</v>
      </c>
      <c r="M30" s="132">
        <v>3.0</v>
      </c>
      <c r="N30" s="163" t="s">
        <v>214</v>
      </c>
      <c r="O30" s="93">
        <v>9.6</v>
      </c>
      <c r="P30" s="15" t="s">
        <v>218</v>
      </c>
      <c r="Q30" s="28">
        <v>7.9</v>
      </c>
      <c r="R30" s="22" t="s">
        <v>218</v>
      </c>
      <c r="S30" s="22">
        <v>4.9</v>
      </c>
      <c r="U30" s="23">
        <v>0.56</v>
      </c>
    </row>
    <row r="31">
      <c r="B31" s="184"/>
      <c r="C31" s="185"/>
      <c r="D31" s="186"/>
      <c r="E31" s="185"/>
      <c r="H31" s="144"/>
      <c r="I31" s="145"/>
      <c r="J31" s="142" t="s">
        <v>201</v>
      </c>
      <c r="K31" s="140">
        <v>1.9</v>
      </c>
      <c r="L31" s="136" t="s">
        <v>213</v>
      </c>
      <c r="M31" s="162">
        <v>2.6</v>
      </c>
      <c r="N31" s="49" t="s">
        <v>146</v>
      </c>
      <c r="O31" s="28">
        <v>5.0</v>
      </c>
      <c r="P31" s="180" t="s">
        <v>190</v>
      </c>
      <c r="Q31" s="28">
        <v>3.9</v>
      </c>
      <c r="R31" s="22" t="s">
        <v>148</v>
      </c>
      <c r="S31" s="22">
        <v>4.6</v>
      </c>
      <c r="U31" s="23">
        <v>17.6</v>
      </c>
    </row>
    <row r="32">
      <c r="B32" s="71"/>
      <c r="C32" s="187"/>
      <c r="D32" s="124"/>
      <c r="E32" s="5"/>
      <c r="H32" s="188"/>
      <c r="I32" s="145"/>
      <c r="J32" s="142" t="s">
        <v>91</v>
      </c>
      <c r="K32" s="140">
        <v>1.3</v>
      </c>
      <c r="L32" s="140" t="s">
        <v>148</v>
      </c>
      <c r="M32" s="140">
        <v>1.9</v>
      </c>
      <c r="N32" s="163" t="s">
        <v>57</v>
      </c>
      <c r="O32" s="93">
        <v>3.4</v>
      </c>
      <c r="P32" s="12" t="s">
        <v>143</v>
      </c>
      <c r="Q32" s="182">
        <v>0.0</v>
      </c>
      <c r="R32" s="25"/>
      <c r="S32" s="35"/>
      <c r="U32" s="23">
        <v>53.3</v>
      </c>
    </row>
    <row r="33">
      <c r="B33" s="71"/>
      <c r="C33" s="5"/>
      <c r="D33" s="124"/>
      <c r="E33" s="5"/>
      <c r="H33" s="144"/>
      <c r="I33" s="145"/>
      <c r="J33" s="142" t="s">
        <v>190</v>
      </c>
      <c r="K33" s="142">
        <v>1.1</v>
      </c>
      <c r="L33" s="142" t="s">
        <v>143</v>
      </c>
      <c r="M33" s="142">
        <v>0.0</v>
      </c>
      <c r="N33" s="49" t="s">
        <v>83</v>
      </c>
      <c r="O33" s="28">
        <v>0.84</v>
      </c>
      <c r="P33" s="57"/>
      <c r="Q33" s="35"/>
      <c r="R33" s="25"/>
      <c r="S33" s="35"/>
    </row>
    <row r="34">
      <c r="B34" s="71"/>
      <c r="C34" s="5"/>
      <c r="D34" s="124"/>
      <c r="E34" s="5"/>
      <c r="H34" s="144"/>
      <c r="I34" s="145"/>
      <c r="J34" s="156" t="s">
        <v>210</v>
      </c>
      <c r="K34" s="142">
        <v>0.65</v>
      </c>
      <c r="L34" s="142"/>
      <c r="M34" s="142"/>
      <c r="N34" s="116" t="s">
        <v>103</v>
      </c>
      <c r="O34" s="28">
        <v>0.44</v>
      </c>
      <c r="P34" s="49"/>
      <c r="Q34" s="49"/>
      <c r="R34" s="22"/>
      <c r="S34" s="22"/>
      <c r="U34" s="23" t="s">
        <v>220</v>
      </c>
    </row>
    <row r="35">
      <c r="B35" s="37" t="s">
        <v>116</v>
      </c>
      <c r="H35" s="188"/>
      <c r="I35" s="145"/>
      <c r="J35" s="142" t="s">
        <v>83</v>
      </c>
      <c r="K35" s="140">
        <v>0.33</v>
      </c>
      <c r="L35" s="142"/>
      <c r="M35" s="142"/>
      <c r="N35" s="49"/>
      <c r="O35" s="49"/>
      <c r="P35" s="49"/>
      <c r="Q35" s="49"/>
      <c r="R35" s="15"/>
      <c r="S35" s="28"/>
    </row>
    <row r="36">
      <c r="B36" s="77" t="s">
        <v>64</v>
      </c>
      <c r="H36" s="144"/>
      <c r="I36" s="189"/>
      <c r="J36" s="142" t="s">
        <v>103</v>
      </c>
      <c r="K36" s="140">
        <v>0.06</v>
      </c>
      <c r="L36" s="30"/>
      <c r="M36" s="93"/>
      <c r="N36" s="57"/>
      <c r="O36" s="57"/>
      <c r="P36" s="57"/>
      <c r="Q36" s="57"/>
      <c r="R36" s="91"/>
      <c r="S36" s="91"/>
    </row>
    <row r="37">
      <c r="C37" s="80"/>
      <c r="D37" s="3"/>
      <c r="E37" s="3"/>
      <c r="F37" s="3"/>
      <c r="J37" s="142" t="s">
        <v>143</v>
      </c>
      <c r="K37" s="140">
        <v>0.0</v>
      </c>
      <c r="L37" s="89"/>
      <c r="M37" s="93"/>
      <c r="N37" s="91"/>
      <c r="O37" s="91"/>
      <c r="P37" s="91"/>
      <c r="Q37" s="91"/>
      <c r="R37" s="91"/>
      <c r="S37" s="91"/>
      <c r="U37" s="23" t="s">
        <v>112</v>
      </c>
      <c r="V37" s="23" t="s">
        <v>113</v>
      </c>
      <c r="W37" s="23" t="s">
        <v>114</v>
      </c>
      <c r="X37" s="23" t="s">
        <v>115</v>
      </c>
    </row>
    <row r="38">
      <c r="B38" s="94" t="s">
        <v>121</v>
      </c>
      <c r="C38" s="95" t="s">
        <v>122</v>
      </c>
      <c r="D38" s="8" t="s">
        <v>3</v>
      </c>
      <c r="E38" s="8" t="s">
        <v>4</v>
      </c>
      <c r="F38" s="9" t="s">
        <v>5</v>
      </c>
      <c r="G38" s="94" t="s">
        <v>123</v>
      </c>
      <c r="J38" s="190"/>
      <c r="K38" s="190"/>
      <c r="L38" s="128"/>
      <c r="M38" s="191"/>
      <c r="N38" s="192"/>
      <c r="O38" s="192"/>
      <c r="P38" s="192"/>
      <c r="Q38" s="192"/>
      <c r="R38" s="192"/>
      <c r="S38" s="192"/>
      <c r="U38" s="23" t="s">
        <v>221</v>
      </c>
      <c r="V38" s="23" t="s">
        <v>222</v>
      </c>
      <c r="W38" s="23" t="s">
        <v>120</v>
      </c>
      <c r="X38" s="23" t="s">
        <v>223</v>
      </c>
    </row>
    <row r="39">
      <c r="B39" s="24">
        <v>1.0</v>
      </c>
      <c r="C39" s="24">
        <v>3.0</v>
      </c>
      <c r="D39" s="22" t="s">
        <v>218</v>
      </c>
      <c r="E39" s="22">
        <v>4.95831769E8</v>
      </c>
      <c r="F39" s="32">
        <v>44698.0</v>
      </c>
      <c r="G39" s="18">
        <v>6.0</v>
      </c>
    </row>
    <row r="40">
      <c r="B40" s="193">
        <v>1.0</v>
      </c>
      <c r="C40" s="193">
        <v>2.0</v>
      </c>
      <c r="D40" s="190" t="s">
        <v>148</v>
      </c>
      <c r="E40" s="190">
        <v>4.68968976E8</v>
      </c>
      <c r="F40" s="194">
        <v>44697.0</v>
      </c>
      <c r="G40" s="18">
        <v>6.0</v>
      </c>
      <c r="J40" s="79"/>
      <c r="K40" s="79"/>
      <c r="L40" s="78"/>
      <c r="M40" s="81"/>
    </row>
    <row r="41">
      <c r="B41" s="195"/>
      <c r="C41" s="195"/>
      <c r="D41" s="196"/>
      <c r="E41" s="197"/>
      <c r="F41" s="198"/>
      <c r="J41" s="5"/>
      <c r="K41" s="82" t="s">
        <v>224</v>
      </c>
      <c r="L41" s="68" t="s">
        <v>92</v>
      </c>
      <c r="M41" s="5"/>
      <c r="N41" s="5"/>
      <c r="O41" s="5"/>
      <c r="P41" s="5"/>
      <c r="Q41" s="5"/>
    </row>
    <row r="42">
      <c r="B42" s="81"/>
      <c r="C42" s="81"/>
      <c r="D42" s="82"/>
      <c r="E42" s="90"/>
      <c r="F42" s="153"/>
      <c r="J42" s="72" t="s">
        <v>93</v>
      </c>
      <c r="L42" s="73" t="s">
        <v>94</v>
      </c>
      <c r="N42" s="74" t="s">
        <v>95</v>
      </c>
      <c r="P42" s="75" t="s">
        <v>96</v>
      </c>
      <c r="R42" s="76" t="s">
        <v>97</v>
      </c>
    </row>
    <row r="43">
      <c r="B43" s="81"/>
      <c r="C43" s="81"/>
      <c r="D43" s="82"/>
      <c r="E43" s="90"/>
      <c r="F43" s="153"/>
      <c r="J43" s="4" t="s">
        <v>3</v>
      </c>
      <c r="K43" s="4" t="s">
        <v>4</v>
      </c>
      <c r="L43" s="4" t="s">
        <v>3</v>
      </c>
      <c r="M43" s="4" t="s">
        <v>4</v>
      </c>
      <c r="N43" s="4" t="s">
        <v>3</v>
      </c>
      <c r="O43" s="4" t="s">
        <v>4</v>
      </c>
      <c r="P43" s="4" t="s">
        <v>3</v>
      </c>
      <c r="Q43" s="4" t="s">
        <v>4</v>
      </c>
      <c r="R43" s="4" t="s">
        <v>3</v>
      </c>
      <c r="S43" s="4" t="s">
        <v>4</v>
      </c>
    </row>
    <row r="44">
      <c r="B44" s="67"/>
      <c r="J44" s="142">
        <f t="shared" ref="J44:J51" si="1">(J30-0.4)/(0.56-0.4)</f>
        <v>1.25</v>
      </c>
      <c r="K44" s="140">
        <f t="shared" ref="K44:K51" si="2">K30/17.6</f>
        <v>0.1420454545</v>
      </c>
      <c r="L44" s="132">
        <f t="shared" ref="L44:L47" si="3">(L30-0.4)/(0.56-0.4)</f>
        <v>1.1875</v>
      </c>
      <c r="M44" s="132">
        <f t="shared" ref="M44:M47" si="4">M30/17.6</f>
        <v>0.1704545455</v>
      </c>
      <c r="N44" s="163">
        <f t="shared" ref="N44:N48" si="5">(N30-0.4)/(0.56-0.4)</f>
        <v>1</v>
      </c>
      <c r="O44" s="93">
        <f t="shared" ref="O44:O48" si="6">O30/17.6</f>
        <v>0.5454545455</v>
      </c>
      <c r="P44" s="15">
        <f t="shared" ref="P44:P46" si="7">(P30-0.4)/(0.56-0.4)</f>
        <v>1.0625</v>
      </c>
      <c r="Q44" s="28">
        <f t="shared" ref="Q44:Q46" si="8">Q30/17.6</f>
        <v>0.4488636364</v>
      </c>
      <c r="R44" s="22">
        <f t="shared" ref="R44:R45" si="9">(R30-0.4)/(0.56-0.4)</f>
        <v>1.0625</v>
      </c>
      <c r="S44" s="22">
        <f t="shared" ref="S44:S45" si="10">S30/17.6</f>
        <v>0.2784090909</v>
      </c>
    </row>
    <row r="45">
      <c r="B45" s="71"/>
      <c r="J45" s="142">
        <f t="shared" si="1"/>
        <v>1.1875</v>
      </c>
      <c r="K45" s="140">
        <f t="shared" si="2"/>
        <v>0.1079545455</v>
      </c>
      <c r="L45" s="132">
        <f t="shared" si="3"/>
        <v>1.10625</v>
      </c>
      <c r="M45" s="132">
        <f t="shared" si="4"/>
        <v>0.1477272727</v>
      </c>
      <c r="N45" s="163">
        <f t="shared" si="5"/>
        <v>0.875</v>
      </c>
      <c r="O45" s="93">
        <f t="shared" si="6"/>
        <v>0.2840909091</v>
      </c>
      <c r="P45" s="15">
        <f t="shared" si="7"/>
        <v>0.9375</v>
      </c>
      <c r="Q45" s="28">
        <f t="shared" si="8"/>
        <v>0.2215909091</v>
      </c>
      <c r="R45" s="22">
        <f t="shared" si="9"/>
        <v>0.75</v>
      </c>
      <c r="S45" s="22">
        <f t="shared" si="10"/>
        <v>0.2613636364</v>
      </c>
    </row>
    <row r="46">
      <c r="J46" s="142">
        <f t="shared" si="1"/>
        <v>1.125</v>
      </c>
      <c r="K46" s="140">
        <f t="shared" si="2"/>
        <v>0.07386363636</v>
      </c>
      <c r="L46" s="132">
        <f t="shared" si="3"/>
        <v>0.75</v>
      </c>
      <c r="M46" s="132">
        <f t="shared" si="4"/>
        <v>0.1079545455</v>
      </c>
      <c r="N46" s="163">
        <f t="shared" si="5"/>
        <v>0.375</v>
      </c>
      <c r="O46" s="93">
        <f t="shared" si="6"/>
        <v>0.1931818182</v>
      </c>
      <c r="P46" s="15">
        <f t="shared" si="7"/>
        <v>0</v>
      </c>
      <c r="Q46" s="28">
        <f t="shared" si="8"/>
        <v>0</v>
      </c>
      <c r="R46" s="25"/>
      <c r="S46" s="35"/>
    </row>
    <row r="47">
      <c r="B47" s="78"/>
      <c r="C47" s="78"/>
      <c r="D47" s="79"/>
      <c r="E47" s="79"/>
      <c r="F47" s="78"/>
      <c r="G47" s="81"/>
      <c r="J47" s="142">
        <f t="shared" si="1"/>
        <v>0.9375</v>
      </c>
      <c r="K47" s="140">
        <f t="shared" si="2"/>
        <v>0.0625</v>
      </c>
      <c r="L47" s="132">
        <f t="shared" si="3"/>
        <v>0</v>
      </c>
      <c r="M47" s="132">
        <f t="shared" si="4"/>
        <v>0</v>
      </c>
      <c r="N47" s="163">
        <f t="shared" si="5"/>
        <v>0.3125</v>
      </c>
      <c r="O47" s="93">
        <f t="shared" si="6"/>
        <v>0.04772727273</v>
      </c>
      <c r="P47" s="57"/>
      <c r="Q47" s="35"/>
      <c r="R47" s="25"/>
      <c r="S47" s="35"/>
    </row>
    <row r="48">
      <c r="B48" s="81"/>
      <c r="C48" s="81"/>
      <c r="D48" s="82"/>
      <c r="E48" s="90"/>
      <c r="F48" s="153"/>
      <c r="G48" s="67"/>
      <c r="J48" s="142">
        <f t="shared" si="1"/>
        <v>0.3875</v>
      </c>
      <c r="K48" s="140">
        <f t="shared" si="2"/>
        <v>0.03693181818</v>
      </c>
      <c r="L48" s="142"/>
      <c r="M48" s="142"/>
      <c r="N48" s="163">
        <f t="shared" si="5"/>
        <v>0.1875</v>
      </c>
      <c r="O48" s="93">
        <f t="shared" si="6"/>
        <v>0.025</v>
      </c>
      <c r="P48" s="49"/>
      <c r="Q48" s="49"/>
      <c r="R48" s="22"/>
      <c r="S48" s="22"/>
    </row>
    <row r="49">
      <c r="B49" s="81"/>
      <c r="C49" s="81"/>
      <c r="D49" s="82"/>
      <c r="E49" s="90"/>
      <c r="F49" s="67"/>
      <c r="G49" s="67"/>
      <c r="J49" s="142">
        <f t="shared" si="1"/>
        <v>0.3125</v>
      </c>
      <c r="K49" s="140">
        <f t="shared" si="2"/>
        <v>0.01875</v>
      </c>
      <c r="L49" s="142"/>
      <c r="M49" s="142"/>
      <c r="N49" s="49"/>
      <c r="O49" s="49"/>
      <c r="P49" s="49"/>
      <c r="Q49" s="49"/>
      <c r="R49" s="15"/>
      <c r="S49" s="28"/>
    </row>
    <row r="50">
      <c r="B50" s="81"/>
      <c r="C50" s="81"/>
      <c r="D50" s="82"/>
      <c r="E50" s="90"/>
      <c r="F50" s="153"/>
      <c r="G50" s="67"/>
      <c r="J50" s="142">
        <f t="shared" si="1"/>
        <v>0.1875</v>
      </c>
      <c r="K50" s="140">
        <f t="shared" si="2"/>
        <v>0.003409090909</v>
      </c>
      <c r="L50" s="30"/>
      <c r="M50" s="93"/>
      <c r="N50" s="57"/>
      <c r="O50" s="57"/>
      <c r="P50" s="57"/>
      <c r="Q50" s="57"/>
      <c r="R50" s="91"/>
      <c r="S50" s="91"/>
    </row>
    <row r="51">
      <c r="B51" s="81"/>
      <c r="C51" s="81"/>
      <c r="D51" s="82"/>
      <c r="E51" s="90"/>
      <c r="F51" s="153"/>
      <c r="G51" s="67"/>
      <c r="J51" s="142">
        <f t="shared" si="1"/>
        <v>0</v>
      </c>
      <c r="K51" s="140">
        <f t="shared" si="2"/>
        <v>0</v>
      </c>
      <c r="L51" s="89"/>
      <c r="M51" s="93"/>
      <c r="N51" s="91"/>
      <c r="O51" s="91"/>
      <c r="P51" s="91"/>
      <c r="Q51" s="91"/>
      <c r="R51" s="91"/>
      <c r="S51" s="91"/>
    </row>
    <row r="52">
      <c r="B52" s="81"/>
      <c r="C52" s="81"/>
      <c r="D52" s="82"/>
      <c r="E52" s="90"/>
      <c r="F52" s="153"/>
      <c r="G52" s="67"/>
      <c r="J52" s="190"/>
      <c r="K52" s="190"/>
      <c r="L52" s="128"/>
      <c r="M52" s="191"/>
      <c r="N52" s="192"/>
      <c r="O52" s="192"/>
      <c r="P52" s="192"/>
      <c r="Q52" s="192"/>
      <c r="R52" s="192"/>
      <c r="S52" s="192"/>
    </row>
    <row r="53">
      <c r="B53" s="69"/>
      <c r="C53" s="69"/>
      <c r="D53" s="23"/>
      <c r="E53" s="23"/>
      <c r="F53" s="100"/>
      <c r="G53" s="70"/>
    </row>
    <row r="54">
      <c r="B54" s="81"/>
      <c r="C54" s="81"/>
      <c r="D54" s="82"/>
      <c r="E54" s="90"/>
      <c r="F54" s="153"/>
      <c r="G54" s="67"/>
    </row>
    <row r="55">
      <c r="B55" s="81"/>
      <c r="C55" s="81"/>
      <c r="D55" s="82"/>
      <c r="E55" s="90"/>
      <c r="F55" s="153"/>
      <c r="G55" s="67"/>
    </row>
    <row r="56">
      <c r="B56" s="81"/>
      <c r="C56" s="81"/>
      <c r="D56" s="82"/>
      <c r="E56" s="90"/>
      <c r="F56" s="153"/>
      <c r="G56" s="67"/>
    </row>
    <row r="57">
      <c r="B57" s="69"/>
      <c r="C57" s="69"/>
      <c r="D57" s="23"/>
      <c r="E57" s="23"/>
      <c r="F57" s="70"/>
      <c r="G57" s="70"/>
    </row>
  </sheetData>
  <mergeCells count="27">
    <mergeCell ref="A1:D1"/>
    <mergeCell ref="G1:J1"/>
    <mergeCell ref="A12:E12"/>
    <mergeCell ref="B14:E14"/>
    <mergeCell ref="H14:L14"/>
    <mergeCell ref="H15:K15"/>
    <mergeCell ref="H16:O16"/>
    <mergeCell ref="P28:Q28"/>
    <mergeCell ref="R28:S28"/>
    <mergeCell ref="B15:E15"/>
    <mergeCell ref="B24:E24"/>
    <mergeCell ref="B25:E25"/>
    <mergeCell ref="B26:E26"/>
    <mergeCell ref="J28:K28"/>
    <mergeCell ref="L28:M28"/>
    <mergeCell ref="N28:O28"/>
    <mergeCell ref="J42:K42"/>
    <mergeCell ref="B44:F44"/>
    <mergeCell ref="B45:F45"/>
    <mergeCell ref="C46:F46"/>
    <mergeCell ref="B35:F35"/>
    <mergeCell ref="B36:F36"/>
    <mergeCell ref="C37:F37"/>
    <mergeCell ref="L42:M42"/>
    <mergeCell ref="N42:O42"/>
    <mergeCell ref="P42:Q42"/>
    <mergeCell ref="R42:S4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3"/>
      <c r="C1" s="3"/>
      <c r="D1" s="3"/>
      <c r="E1" s="4"/>
      <c r="G1" s="6" t="s">
        <v>205</v>
      </c>
      <c r="H1" s="3"/>
      <c r="I1" s="3"/>
      <c r="J1" s="3"/>
      <c r="K1" s="4"/>
    </row>
    <row r="2">
      <c r="A2" s="8" t="s">
        <v>2</v>
      </c>
      <c r="B2" s="8" t="s">
        <v>3</v>
      </c>
      <c r="C2" s="8" t="s">
        <v>4</v>
      </c>
      <c r="D2" s="9" t="s">
        <v>5</v>
      </c>
      <c r="E2" s="11" t="s">
        <v>6</v>
      </c>
      <c r="G2" s="8" t="s">
        <v>2</v>
      </c>
      <c r="H2" s="8" t="s">
        <v>3</v>
      </c>
      <c r="I2" s="8" t="s">
        <v>4</v>
      </c>
      <c r="J2" s="9" t="s">
        <v>5</v>
      </c>
      <c r="K2" s="11" t="s">
        <v>6</v>
      </c>
    </row>
    <row r="3">
      <c r="A3" s="141" t="s">
        <v>225</v>
      </c>
      <c r="B3" s="133" t="s">
        <v>226</v>
      </c>
      <c r="C3" s="133">
        <v>5.12569464E8</v>
      </c>
      <c r="D3" s="134">
        <v>44610.0</v>
      </c>
      <c r="E3" s="18">
        <v>1.0</v>
      </c>
      <c r="G3" s="141" t="s">
        <v>225</v>
      </c>
      <c r="H3" s="133" t="s">
        <v>226</v>
      </c>
      <c r="I3" s="133">
        <v>6.1409793E8</v>
      </c>
      <c r="J3" s="134">
        <v>44809.0</v>
      </c>
      <c r="K3" s="18" t="s">
        <v>134</v>
      </c>
    </row>
    <row r="4">
      <c r="A4" s="139" t="s">
        <v>178</v>
      </c>
      <c r="B4" s="29" t="s">
        <v>175</v>
      </c>
      <c r="C4" s="199">
        <v>4.53314032E8</v>
      </c>
      <c r="D4" s="31">
        <v>44636.0</v>
      </c>
      <c r="E4" s="18">
        <v>1.0</v>
      </c>
      <c r="G4" s="139" t="s">
        <v>178</v>
      </c>
      <c r="H4" s="29" t="s">
        <v>175</v>
      </c>
      <c r="I4" s="29">
        <v>5.25197774E8</v>
      </c>
      <c r="J4" s="31">
        <v>44566.0</v>
      </c>
      <c r="K4" s="18" t="s">
        <v>134</v>
      </c>
    </row>
    <row r="5">
      <c r="A5" s="135" t="s">
        <v>184</v>
      </c>
      <c r="B5" s="137" t="s">
        <v>50</v>
      </c>
      <c r="C5" s="137">
        <v>4.38139744E8</v>
      </c>
      <c r="D5" s="138">
        <v>44788.0</v>
      </c>
      <c r="E5" s="30">
        <v>1.0</v>
      </c>
      <c r="G5" s="135" t="s">
        <v>184</v>
      </c>
      <c r="H5" s="137" t="s">
        <v>50</v>
      </c>
      <c r="I5" s="137">
        <v>3.65039255E8</v>
      </c>
      <c r="J5" s="138">
        <v>44745.0</v>
      </c>
      <c r="K5" s="30" t="s">
        <v>134</v>
      </c>
    </row>
    <row r="6">
      <c r="A6" s="139" t="s">
        <v>227</v>
      </c>
      <c r="B6" s="137" t="s">
        <v>191</v>
      </c>
      <c r="C6" s="137">
        <v>3.56146667E8</v>
      </c>
      <c r="D6" s="137">
        <v>13.2</v>
      </c>
      <c r="E6" s="13">
        <v>1.0</v>
      </c>
      <c r="G6" s="139" t="s">
        <v>227</v>
      </c>
      <c r="H6" s="137" t="s">
        <v>191</v>
      </c>
      <c r="I6" s="137">
        <v>2.92890049E8</v>
      </c>
      <c r="J6" s="138">
        <v>44564.0</v>
      </c>
      <c r="K6" s="13" t="s">
        <v>134</v>
      </c>
    </row>
    <row r="7">
      <c r="A7" s="18" t="s">
        <v>141</v>
      </c>
      <c r="B7" s="18" t="s">
        <v>9</v>
      </c>
      <c r="C7" s="200">
        <v>2.71572195E8</v>
      </c>
      <c r="D7" s="32">
        <v>44661.0</v>
      </c>
      <c r="E7" s="18">
        <v>1.0</v>
      </c>
      <c r="F7" s="144"/>
      <c r="G7" s="18" t="s">
        <v>141</v>
      </c>
      <c r="H7" s="18" t="s">
        <v>9</v>
      </c>
      <c r="I7" s="18">
        <v>2.15349107E8</v>
      </c>
      <c r="J7" s="32">
        <v>44622.0</v>
      </c>
      <c r="K7" s="18" t="s">
        <v>134</v>
      </c>
    </row>
    <row r="8">
      <c r="A8" s="131" t="s">
        <v>206</v>
      </c>
      <c r="B8" s="141" t="s">
        <v>54</v>
      </c>
      <c r="C8" s="141">
        <v>2.01372939E8</v>
      </c>
      <c r="D8" s="201">
        <v>44658.0</v>
      </c>
      <c r="E8" s="202">
        <v>1.0</v>
      </c>
      <c r="F8" s="144"/>
      <c r="G8" s="131" t="s">
        <v>206</v>
      </c>
      <c r="H8" s="141" t="s">
        <v>54</v>
      </c>
      <c r="I8" s="141">
        <v>1.78161941E8</v>
      </c>
      <c r="J8" s="141">
        <v>2.0</v>
      </c>
      <c r="K8" s="202" t="s">
        <v>134</v>
      </c>
    </row>
    <row r="9">
      <c r="A9" s="18" t="s">
        <v>181</v>
      </c>
      <c r="B9" s="18" t="s">
        <v>196</v>
      </c>
      <c r="C9" s="18">
        <v>0.0</v>
      </c>
      <c r="D9" s="18">
        <v>0.0</v>
      </c>
      <c r="E9" s="18">
        <v>1.0</v>
      </c>
      <c r="F9" s="144"/>
      <c r="G9" s="18" t="s">
        <v>181</v>
      </c>
      <c r="H9" s="18" t="s">
        <v>196</v>
      </c>
      <c r="I9" s="18">
        <v>0.0</v>
      </c>
      <c r="J9" s="18">
        <v>0.0</v>
      </c>
      <c r="K9" s="18" t="s">
        <v>134</v>
      </c>
    </row>
    <row r="13">
      <c r="E13" s="144"/>
      <c r="F13" s="145"/>
      <c r="G13" s="145"/>
      <c r="H13" s="161"/>
    </row>
    <row r="14">
      <c r="A14" s="37" t="s">
        <v>63</v>
      </c>
      <c r="E14" s="23"/>
      <c r="G14" s="111" t="s">
        <v>62</v>
      </c>
      <c r="L14" s="5"/>
    </row>
    <row r="15">
      <c r="A15" s="39" t="s">
        <v>64</v>
      </c>
      <c r="B15" s="3"/>
      <c r="C15" s="3"/>
      <c r="D15" s="3"/>
      <c r="E15" s="23"/>
      <c r="G15" s="38" t="s">
        <v>64</v>
      </c>
      <c r="K15" s="5"/>
      <c r="L15" s="5"/>
    </row>
    <row r="16">
      <c r="A16" s="41" t="s">
        <v>2</v>
      </c>
      <c r="B16" s="8" t="s">
        <v>3</v>
      </c>
      <c r="C16" s="8" t="s">
        <v>4</v>
      </c>
      <c r="D16" s="9" t="s">
        <v>5</v>
      </c>
      <c r="E16" s="90"/>
      <c r="G16" s="112" t="s">
        <v>65</v>
      </c>
      <c r="H16" s="3"/>
      <c r="I16" s="3"/>
      <c r="J16" s="3"/>
      <c r="K16" s="3"/>
      <c r="L16" s="3"/>
      <c r="M16" s="3"/>
      <c r="N16" s="3"/>
    </row>
    <row r="17">
      <c r="A17" s="148">
        <v>1.0</v>
      </c>
      <c r="B17" s="136" t="s">
        <v>226</v>
      </c>
      <c r="C17" s="140">
        <v>5.79521888E8</v>
      </c>
      <c r="D17" s="149">
        <v>44823.0</v>
      </c>
      <c r="E17" s="23"/>
      <c r="G17" s="42" t="s">
        <v>66</v>
      </c>
      <c r="H17" s="43" t="s">
        <v>67</v>
      </c>
      <c r="I17" s="43" t="s">
        <v>68</v>
      </c>
      <c r="J17" s="44" t="s">
        <v>69</v>
      </c>
      <c r="K17" s="5"/>
      <c r="L17" s="5"/>
      <c r="M17" s="5"/>
      <c r="N17" s="5"/>
    </row>
    <row r="18">
      <c r="A18" s="148">
        <v>2.0</v>
      </c>
      <c r="B18" s="140" t="s">
        <v>54</v>
      </c>
      <c r="C18" s="140">
        <v>2.60046398E8</v>
      </c>
      <c r="D18" s="149">
        <v>44813.0</v>
      </c>
      <c r="E18" s="23"/>
      <c r="G18" s="203">
        <v>0.2</v>
      </c>
      <c r="H18" s="204" t="s">
        <v>226</v>
      </c>
      <c r="I18" s="93">
        <v>1.689644666E9</v>
      </c>
      <c r="J18" s="165" t="s">
        <v>228</v>
      </c>
      <c r="K18" s="5"/>
      <c r="L18" s="5"/>
      <c r="M18" s="5"/>
      <c r="N18" s="5"/>
      <c r="P18" s="69"/>
      <c r="Q18" s="23"/>
      <c r="R18" s="23"/>
      <c r="S18" s="70"/>
    </row>
    <row r="19">
      <c r="A19" s="148"/>
      <c r="B19" s="140"/>
      <c r="C19" s="140"/>
      <c r="D19" s="149"/>
      <c r="E19" s="90"/>
      <c r="G19" s="205">
        <v>0.3</v>
      </c>
      <c r="H19" s="15" t="s">
        <v>175</v>
      </c>
      <c r="I19" s="28">
        <v>1.430322368E9</v>
      </c>
      <c r="J19" s="29" t="s">
        <v>229</v>
      </c>
      <c r="K19" s="5"/>
      <c r="L19" s="5"/>
      <c r="M19" s="5"/>
      <c r="N19" s="5"/>
      <c r="P19" s="69"/>
      <c r="Q19" s="23"/>
      <c r="R19" s="23"/>
      <c r="S19" s="70"/>
    </row>
    <row r="20">
      <c r="A20" s="144"/>
      <c r="B20" s="145"/>
      <c r="C20" s="145"/>
      <c r="D20" s="160"/>
      <c r="E20" s="23"/>
      <c r="G20" s="205">
        <v>0.4</v>
      </c>
      <c r="H20" s="15" t="s">
        <v>50</v>
      </c>
      <c r="I20" s="28">
        <v>1.225741716E9</v>
      </c>
      <c r="J20" s="29" t="s">
        <v>230</v>
      </c>
      <c r="K20" s="5"/>
      <c r="L20" s="5"/>
      <c r="M20" s="5"/>
      <c r="N20" s="5"/>
      <c r="P20" s="81"/>
      <c r="Q20" s="82"/>
      <c r="R20" s="90"/>
      <c r="S20" s="67"/>
    </row>
    <row r="21">
      <c r="A21" s="144"/>
      <c r="B21" s="145"/>
      <c r="C21" s="145"/>
      <c r="D21" s="160"/>
      <c r="G21" s="206">
        <v>0.5</v>
      </c>
      <c r="H21" s="207" t="s">
        <v>99</v>
      </c>
      <c r="I21" s="208">
        <v>8.6096599E8</v>
      </c>
      <c r="J21" s="209">
        <v>44740.0</v>
      </c>
      <c r="K21" s="5"/>
      <c r="L21" s="5"/>
      <c r="M21" s="5"/>
      <c r="N21" s="5"/>
      <c r="P21" s="81"/>
      <c r="Q21" s="82"/>
      <c r="R21" s="90"/>
      <c r="S21" s="67"/>
    </row>
    <row r="22">
      <c r="A22" s="144"/>
      <c r="B22" s="145"/>
      <c r="C22" s="145"/>
      <c r="D22" s="160"/>
      <c r="G22" s="203">
        <v>0.7</v>
      </c>
      <c r="H22" s="25" t="s">
        <v>9</v>
      </c>
      <c r="I22" s="35">
        <v>4.86793209E8</v>
      </c>
      <c r="J22" s="34">
        <v>44668.0</v>
      </c>
      <c r="K22" s="5"/>
      <c r="L22" s="5"/>
      <c r="M22" s="5"/>
      <c r="N22" s="5"/>
      <c r="P22" s="81"/>
      <c r="Q22" s="82"/>
      <c r="R22" s="90"/>
      <c r="S22" s="67"/>
    </row>
    <row r="23">
      <c r="A23" s="144"/>
      <c r="B23" s="145"/>
      <c r="C23" s="145"/>
      <c r="D23" s="160"/>
      <c r="G23" s="210">
        <v>0.8</v>
      </c>
      <c r="H23" s="211" t="s">
        <v>196</v>
      </c>
      <c r="I23" s="212">
        <v>2.16100224E8</v>
      </c>
      <c r="J23" s="213">
        <v>44600.0</v>
      </c>
      <c r="P23" s="81"/>
      <c r="Q23" s="82"/>
      <c r="R23" s="90"/>
      <c r="S23" s="67"/>
    </row>
    <row r="24">
      <c r="A24" s="37" t="s">
        <v>216</v>
      </c>
      <c r="G24" s="214"/>
      <c r="H24" s="196"/>
      <c r="I24" s="197"/>
      <c r="J24" s="198"/>
      <c r="N24" s="69"/>
      <c r="P24" s="69"/>
      <c r="Q24" s="23"/>
      <c r="R24" s="23"/>
      <c r="S24" s="70"/>
    </row>
    <row r="25">
      <c r="A25" s="77" t="s">
        <v>64</v>
      </c>
      <c r="G25" s="215"/>
      <c r="H25" s="82"/>
      <c r="I25" s="90"/>
      <c r="J25" s="153"/>
      <c r="N25" s="69"/>
    </row>
    <row r="26">
      <c r="A26" s="80"/>
      <c r="B26" s="3"/>
      <c r="C26" s="3"/>
      <c r="D26" s="3"/>
      <c r="J26" s="5"/>
      <c r="K26" s="5"/>
      <c r="L26" s="68" t="s">
        <v>92</v>
      </c>
      <c r="M26" s="5"/>
      <c r="N26" s="5"/>
      <c r="O26" s="5"/>
      <c r="P26" s="5"/>
      <c r="Q26" s="5"/>
    </row>
    <row r="27">
      <c r="A27" s="41" t="s">
        <v>102</v>
      </c>
      <c r="B27" s="8" t="s">
        <v>3</v>
      </c>
      <c r="C27" s="8" t="s">
        <v>4</v>
      </c>
      <c r="D27" s="8" t="s">
        <v>217</v>
      </c>
      <c r="J27" s="72" t="s">
        <v>93</v>
      </c>
      <c r="L27" s="73" t="s">
        <v>94</v>
      </c>
      <c r="N27" s="74" t="s">
        <v>95</v>
      </c>
      <c r="P27" s="75" t="s">
        <v>96</v>
      </c>
      <c r="R27" s="76" t="s">
        <v>97</v>
      </c>
    </row>
    <row r="28">
      <c r="A28" s="143">
        <v>3.0</v>
      </c>
      <c r="B28" s="141" t="s">
        <v>226</v>
      </c>
      <c r="C28" s="216">
        <v>1.14879104E9</v>
      </c>
      <c r="D28" s="141" t="s">
        <v>231</v>
      </c>
      <c r="J28" s="4" t="s">
        <v>3</v>
      </c>
      <c r="K28" s="4" t="s">
        <v>4</v>
      </c>
      <c r="L28" s="4" t="s">
        <v>3</v>
      </c>
      <c r="M28" s="4" t="s">
        <v>4</v>
      </c>
      <c r="N28" s="4" t="s">
        <v>3</v>
      </c>
      <c r="O28" s="4" t="s">
        <v>4</v>
      </c>
      <c r="P28" s="4" t="s">
        <v>3</v>
      </c>
      <c r="Q28" s="4" t="s">
        <v>4</v>
      </c>
      <c r="R28" s="4" t="s">
        <v>3</v>
      </c>
      <c r="S28" s="4" t="s">
        <v>4</v>
      </c>
    </row>
    <row r="29">
      <c r="A29" s="24">
        <v>7.0</v>
      </c>
      <c r="B29" s="18" t="s">
        <v>89</v>
      </c>
      <c r="C29" s="217">
        <v>7.14118542E8</v>
      </c>
      <c r="D29" s="18">
        <v>24.0</v>
      </c>
      <c r="F29" s="67"/>
      <c r="J29" s="141" t="s">
        <v>226</v>
      </c>
      <c r="K29" s="133">
        <v>5.1</v>
      </c>
      <c r="L29" s="136" t="s">
        <v>226</v>
      </c>
      <c r="M29" s="140">
        <v>5.7</v>
      </c>
      <c r="N29" s="204" t="s">
        <v>226</v>
      </c>
      <c r="O29" s="93">
        <v>16.8</v>
      </c>
      <c r="P29" s="141" t="s">
        <v>226</v>
      </c>
      <c r="Q29" s="216">
        <v>11.4</v>
      </c>
      <c r="R29" s="53" t="s">
        <v>226</v>
      </c>
      <c r="S29" s="18">
        <v>10.3</v>
      </c>
      <c r="U29" s="23">
        <v>0.88</v>
      </c>
    </row>
    <row r="30">
      <c r="A30" s="24">
        <v>8.0</v>
      </c>
      <c r="B30" s="141" t="s">
        <v>9</v>
      </c>
      <c r="C30" s="218">
        <v>5.75106113E8</v>
      </c>
      <c r="D30" s="201">
        <v>44761.0</v>
      </c>
      <c r="F30" s="71"/>
      <c r="J30" s="30" t="s">
        <v>175</v>
      </c>
      <c r="K30" s="199">
        <v>4.5</v>
      </c>
      <c r="L30" s="140" t="s">
        <v>54</v>
      </c>
      <c r="M30" s="140">
        <v>2.6</v>
      </c>
      <c r="N30" s="15" t="s">
        <v>175</v>
      </c>
      <c r="O30" s="28">
        <v>14.3</v>
      </c>
      <c r="P30" s="18" t="s">
        <v>89</v>
      </c>
      <c r="Q30" s="217">
        <v>7.14</v>
      </c>
      <c r="R30" s="18" t="s">
        <v>50</v>
      </c>
      <c r="S30" s="18">
        <v>9.9</v>
      </c>
      <c r="U30" s="23">
        <v>33.4</v>
      </c>
    </row>
    <row r="31">
      <c r="A31" s="69"/>
      <c r="B31" s="69"/>
      <c r="C31" s="69"/>
      <c r="D31" s="69"/>
      <c r="J31" s="141" t="s">
        <v>50</v>
      </c>
      <c r="K31" s="137">
        <v>4.3</v>
      </c>
      <c r="L31" s="140"/>
      <c r="M31" s="140"/>
      <c r="N31" s="15" t="s">
        <v>50</v>
      </c>
      <c r="O31" s="28">
        <v>12.2</v>
      </c>
      <c r="P31" s="141" t="s">
        <v>9</v>
      </c>
      <c r="Q31" s="218">
        <v>5.7</v>
      </c>
      <c r="R31" s="53" t="s">
        <v>232</v>
      </c>
      <c r="S31" s="18">
        <v>6.9</v>
      </c>
      <c r="U31" s="23">
        <v>97.3</v>
      </c>
    </row>
    <row r="32">
      <c r="A32" s="69"/>
      <c r="B32" s="69"/>
      <c r="C32" s="69"/>
      <c r="D32" s="69"/>
      <c r="F32" s="78"/>
      <c r="G32" s="79"/>
      <c r="H32" s="79"/>
      <c r="I32" s="78"/>
      <c r="J32" s="141" t="s">
        <v>191</v>
      </c>
      <c r="K32" s="137">
        <v>3.5</v>
      </c>
      <c r="L32" s="140"/>
      <c r="M32" s="140"/>
      <c r="N32" s="207" t="s">
        <v>99</v>
      </c>
      <c r="O32" s="208">
        <v>8.6</v>
      </c>
      <c r="P32" s="57"/>
      <c r="Q32" s="35"/>
      <c r="R32" s="18">
        <v>0.77</v>
      </c>
      <c r="S32" s="18">
        <v>6.2</v>
      </c>
    </row>
    <row r="33">
      <c r="A33" s="37" t="s">
        <v>116</v>
      </c>
      <c r="G33" s="145"/>
      <c r="H33" s="145"/>
      <c r="I33" s="159"/>
      <c r="J33" s="18" t="s">
        <v>9</v>
      </c>
      <c r="K33" s="200">
        <v>2.7</v>
      </c>
      <c r="L33" s="140"/>
      <c r="M33" s="140"/>
      <c r="N33" s="25" t="s">
        <v>9</v>
      </c>
      <c r="O33" s="35">
        <v>4.8</v>
      </c>
      <c r="P33" s="49"/>
      <c r="Q33" s="49"/>
      <c r="R33" s="18"/>
      <c r="S33" s="18"/>
      <c r="U33" s="23" t="s">
        <v>233</v>
      </c>
    </row>
    <row r="34">
      <c r="A34" s="77" t="s">
        <v>64</v>
      </c>
      <c r="G34" s="145"/>
      <c r="H34" s="145"/>
      <c r="I34" s="161"/>
      <c r="J34" s="141" t="s">
        <v>54</v>
      </c>
      <c r="K34" s="141">
        <v>2.0</v>
      </c>
      <c r="L34" s="219"/>
      <c r="M34" s="220"/>
      <c r="N34" s="211" t="s">
        <v>196</v>
      </c>
      <c r="O34" s="212">
        <v>2.1</v>
      </c>
      <c r="P34" s="49"/>
      <c r="Q34" s="49"/>
      <c r="R34" s="15"/>
      <c r="S34" s="28"/>
    </row>
    <row r="35">
      <c r="B35" s="80"/>
      <c r="C35" s="3"/>
      <c r="D35" s="3"/>
      <c r="E35" s="3"/>
      <c r="G35" s="145"/>
      <c r="H35" s="145"/>
      <c r="I35" s="159"/>
      <c r="J35" s="18" t="s">
        <v>196</v>
      </c>
      <c r="K35" s="18">
        <v>0.0</v>
      </c>
      <c r="L35" s="221"/>
      <c r="M35" s="222"/>
      <c r="N35" s="57"/>
      <c r="O35" s="57"/>
      <c r="P35" s="57"/>
      <c r="Q35" s="57"/>
      <c r="R35" s="91"/>
      <c r="S35" s="91"/>
      <c r="U35" s="23" t="s">
        <v>112</v>
      </c>
      <c r="V35" s="23" t="s">
        <v>113</v>
      </c>
      <c r="W35" s="23" t="s">
        <v>114</v>
      </c>
      <c r="X35" s="23" t="s">
        <v>115</v>
      </c>
    </row>
    <row r="36">
      <c r="A36" s="94" t="s">
        <v>121</v>
      </c>
      <c r="B36" s="95" t="s">
        <v>122</v>
      </c>
      <c r="C36" s="8" t="s">
        <v>3</v>
      </c>
      <c r="D36" s="8" t="s">
        <v>4</v>
      </c>
      <c r="E36" s="9" t="s">
        <v>5</v>
      </c>
      <c r="F36" s="94" t="s">
        <v>123</v>
      </c>
      <c r="G36" s="145"/>
      <c r="H36" s="145"/>
      <c r="I36" s="159"/>
      <c r="J36" s="142"/>
      <c r="K36" s="140"/>
      <c r="L36" s="140"/>
      <c r="M36" s="140"/>
      <c r="N36" s="91"/>
      <c r="O36" s="91"/>
      <c r="P36" s="91"/>
      <c r="Q36" s="91"/>
      <c r="R36" s="91"/>
      <c r="S36" s="91"/>
      <c r="U36" s="23" t="s">
        <v>234</v>
      </c>
      <c r="V36" s="23" t="s">
        <v>235</v>
      </c>
      <c r="W36" s="23" t="s">
        <v>236</v>
      </c>
      <c r="X36" s="23" t="s">
        <v>117</v>
      </c>
    </row>
    <row r="37">
      <c r="A37" s="24">
        <v>3.0</v>
      </c>
      <c r="B37" s="24">
        <v>3.0</v>
      </c>
      <c r="C37" s="53" t="s">
        <v>226</v>
      </c>
      <c r="D37" s="18">
        <v>1.036885844E9</v>
      </c>
      <c r="E37" s="18" t="s">
        <v>237</v>
      </c>
      <c r="F37" s="18">
        <v>20.0</v>
      </c>
      <c r="G37" s="145"/>
      <c r="H37" s="145"/>
      <c r="I37" s="161"/>
      <c r="J37" s="190"/>
      <c r="K37" s="190"/>
      <c r="L37" s="128"/>
      <c r="M37" s="191"/>
      <c r="N37" s="192"/>
      <c r="O37" s="192"/>
      <c r="P37" s="192"/>
      <c r="Q37" s="192"/>
      <c r="R37" s="192"/>
      <c r="S37" s="192"/>
    </row>
    <row r="38">
      <c r="A38" s="24">
        <v>2.0</v>
      </c>
      <c r="B38" s="24">
        <v>2.0</v>
      </c>
      <c r="C38" s="18" t="s">
        <v>50</v>
      </c>
      <c r="D38" s="18">
        <v>9.96322454E8</v>
      </c>
      <c r="E38" s="18" t="s">
        <v>238</v>
      </c>
      <c r="F38" s="18">
        <v>20.0</v>
      </c>
    </row>
    <row r="39">
      <c r="A39" s="24">
        <v>1.0</v>
      </c>
      <c r="B39" s="24">
        <v>2.0</v>
      </c>
      <c r="C39" s="53" t="s">
        <v>232</v>
      </c>
      <c r="D39" s="18">
        <v>6.94423985E8</v>
      </c>
      <c r="E39" s="18">
        <v>23.0</v>
      </c>
      <c r="F39" s="18">
        <v>20.0</v>
      </c>
    </row>
    <row r="40">
      <c r="A40" s="24">
        <v>1.0</v>
      </c>
      <c r="B40" s="24">
        <v>1.0</v>
      </c>
      <c r="C40" s="18" t="s">
        <v>101</v>
      </c>
      <c r="D40" s="18">
        <v>6.27918641E8</v>
      </c>
      <c r="E40" s="32">
        <v>44641.0</v>
      </c>
      <c r="F40" s="18">
        <v>20.0</v>
      </c>
      <c r="J40" s="5"/>
      <c r="K40" s="5"/>
      <c r="L40" s="68" t="s">
        <v>92</v>
      </c>
      <c r="M40" s="5"/>
      <c r="N40" s="5"/>
      <c r="O40" s="5"/>
      <c r="P40" s="5"/>
      <c r="Q40" s="5"/>
    </row>
    <row r="41">
      <c r="J41" s="72" t="s">
        <v>93</v>
      </c>
      <c r="L41" s="73" t="s">
        <v>94</v>
      </c>
      <c r="N41" s="74" t="s">
        <v>95</v>
      </c>
      <c r="P41" s="75" t="s">
        <v>96</v>
      </c>
      <c r="R41" s="76" t="s">
        <v>97</v>
      </c>
    </row>
    <row r="42">
      <c r="G42" s="78"/>
      <c r="H42" s="78"/>
      <c r="I42" s="79"/>
      <c r="J42" s="4" t="s">
        <v>3</v>
      </c>
      <c r="K42" s="4" t="s">
        <v>4</v>
      </c>
      <c r="L42" s="4" t="s">
        <v>3</v>
      </c>
      <c r="M42" s="4" t="s">
        <v>4</v>
      </c>
      <c r="N42" s="4" t="s">
        <v>3</v>
      </c>
      <c r="O42" s="4" t="s">
        <v>4</v>
      </c>
      <c r="P42" s="4" t="s">
        <v>3</v>
      </c>
      <c r="Q42" s="4" t="s">
        <v>4</v>
      </c>
      <c r="R42" s="4" t="s">
        <v>3</v>
      </c>
      <c r="S42" s="4" t="s">
        <v>4</v>
      </c>
    </row>
    <row r="43">
      <c r="G43" s="69"/>
      <c r="H43" s="69"/>
      <c r="I43" s="23"/>
      <c r="J43" s="141">
        <f t="shared" ref="J43:J49" si="1">(J29-0.77)/(0.88-0.77)</f>
        <v>1</v>
      </c>
      <c r="K43" s="133">
        <f t="shared" ref="K43:K49" si="2">K29/33.4</f>
        <v>0.1526946108</v>
      </c>
      <c r="L43" s="140">
        <f t="shared" ref="L43:L44" si="3">(L29-0.77)/(0.88-0.77)</f>
        <v>1</v>
      </c>
      <c r="M43" s="140">
        <f t="shared" ref="M43:M44" si="4">M29/33.4</f>
        <v>0.1706586826</v>
      </c>
      <c r="N43" s="204">
        <f t="shared" ref="N43:N48" si="5">(N29-0.77)/(0.88-0.77)</f>
        <v>1</v>
      </c>
      <c r="O43" s="93">
        <f t="shared" ref="O43:O48" si="6">O29/33.4</f>
        <v>0.502994012</v>
      </c>
      <c r="P43" s="141">
        <f t="shared" ref="P43:P45" si="7">(P29-0.77)/(0.88-0.77)</f>
        <v>1</v>
      </c>
      <c r="Q43" s="216">
        <f t="shared" ref="Q43:Q45" si="8">Q29/33.4</f>
        <v>0.3413173653</v>
      </c>
      <c r="R43" s="18">
        <f t="shared" ref="R43:R46" si="9">(R29-0.77)/(0.88-0.77)</f>
        <v>1</v>
      </c>
      <c r="S43" s="18">
        <f t="shared" ref="S43:S46" si="10">S29/33.4</f>
        <v>0.3083832335</v>
      </c>
    </row>
    <row r="44">
      <c r="G44" s="69"/>
      <c r="H44" s="69"/>
      <c r="I44" s="23"/>
      <c r="J44" s="141">
        <f t="shared" si="1"/>
        <v>0.9090909091</v>
      </c>
      <c r="K44" s="133">
        <f t="shared" si="2"/>
        <v>0.1347305389</v>
      </c>
      <c r="L44" s="140">
        <f t="shared" si="3"/>
        <v>0.1818181818</v>
      </c>
      <c r="M44" s="140">
        <f t="shared" si="4"/>
        <v>0.07784431138</v>
      </c>
      <c r="N44" s="204">
        <f t="shared" si="5"/>
        <v>0.9090909091</v>
      </c>
      <c r="O44" s="93">
        <f t="shared" si="6"/>
        <v>0.4281437126</v>
      </c>
      <c r="P44" s="141">
        <f t="shared" si="7"/>
        <v>0.6363636364</v>
      </c>
      <c r="Q44" s="216">
        <f t="shared" si="8"/>
        <v>0.2137724551</v>
      </c>
      <c r="R44" s="18">
        <f t="shared" si="9"/>
        <v>0.8181818182</v>
      </c>
      <c r="S44" s="18">
        <f t="shared" si="10"/>
        <v>0.2964071856</v>
      </c>
    </row>
    <row r="45">
      <c r="G45" s="23"/>
      <c r="H45" s="23"/>
      <c r="I45" s="23"/>
      <c r="J45" s="141">
        <f t="shared" si="1"/>
        <v>0.8181818182</v>
      </c>
      <c r="K45" s="133">
        <f t="shared" si="2"/>
        <v>0.128742515</v>
      </c>
      <c r="L45" s="140"/>
      <c r="M45" s="140"/>
      <c r="N45" s="204">
        <f t="shared" si="5"/>
        <v>0.8181818182</v>
      </c>
      <c r="O45" s="93">
        <f t="shared" si="6"/>
        <v>0.3652694611</v>
      </c>
      <c r="P45" s="141">
        <f t="shared" si="7"/>
        <v>0.2727272727</v>
      </c>
      <c r="Q45" s="216">
        <f t="shared" si="8"/>
        <v>0.1706586826</v>
      </c>
      <c r="R45" s="18">
        <f t="shared" si="9"/>
        <v>0.2272727273</v>
      </c>
      <c r="S45" s="18">
        <f t="shared" si="10"/>
        <v>0.2065868263</v>
      </c>
    </row>
    <row r="46">
      <c r="J46" s="141">
        <f t="shared" si="1"/>
        <v>0.5454545455</v>
      </c>
      <c r="K46" s="133">
        <f t="shared" si="2"/>
        <v>0.1047904192</v>
      </c>
      <c r="L46" s="140"/>
      <c r="M46" s="140"/>
      <c r="N46" s="204">
        <f t="shared" si="5"/>
        <v>0.3636363636</v>
      </c>
      <c r="O46" s="93">
        <f t="shared" si="6"/>
        <v>0.2574850299</v>
      </c>
      <c r="P46" s="57"/>
      <c r="Q46" s="35"/>
      <c r="R46" s="18">
        <f t="shared" si="9"/>
        <v>0</v>
      </c>
      <c r="S46" s="18">
        <f t="shared" si="10"/>
        <v>0.1856287425</v>
      </c>
    </row>
    <row r="47">
      <c r="J47" s="141">
        <f t="shared" si="1"/>
        <v>0.2727272727</v>
      </c>
      <c r="K47" s="133">
        <f t="shared" si="2"/>
        <v>0.08083832335</v>
      </c>
      <c r="L47" s="140"/>
      <c r="M47" s="140"/>
      <c r="N47" s="204">
        <f t="shared" si="5"/>
        <v>0.2727272727</v>
      </c>
      <c r="O47" s="93">
        <f t="shared" si="6"/>
        <v>0.1437125749</v>
      </c>
      <c r="P47" s="49"/>
      <c r="Q47" s="49"/>
      <c r="R47" s="18"/>
      <c r="S47" s="18"/>
    </row>
    <row r="48">
      <c r="A48" s="69"/>
      <c r="B48" s="69"/>
      <c r="C48" s="70"/>
      <c r="D48" s="70"/>
      <c r="E48" s="100"/>
      <c r="F48" s="70"/>
      <c r="J48" s="141">
        <f t="shared" si="1"/>
        <v>0.1818181818</v>
      </c>
      <c r="K48" s="133">
        <f t="shared" si="2"/>
        <v>0.05988023952</v>
      </c>
      <c r="L48" s="219"/>
      <c r="M48" s="220"/>
      <c r="N48" s="204">
        <f t="shared" si="5"/>
        <v>0</v>
      </c>
      <c r="O48" s="93">
        <f t="shared" si="6"/>
        <v>0.0628742515</v>
      </c>
      <c r="P48" s="49"/>
      <c r="Q48" s="49"/>
      <c r="R48" s="15"/>
      <c r="S48" s="28"/>
    </row>
    <row r="49">
      <c r="J49" s="141">
        <f t="shared" si="1"/>
        <v>0</v>
      </c>
      <c r="K49" s="133">
        <f t="shared" si="2"/>
        <v>0</v>
      </c>
      <c r="L49" s="221"/>
      <c r="M49" s="222"/>
      <c r="N49" s="57"/>
      <c r="O49" s="57"/>
      <c r="P49" s="57"/>
      <c r="Q49" s="57"/>
      <c r="R49" s="91"/>
      <c r="S49" s="91"/>
    </row>
    <row r="50">
      <c r="J50" s="142"/>
      <c r="K50" s="140"/>
      <c r="L50" s="140"/>
      <c r="M50" s="140"/>
      <c r="N50" s="91"/>
      <c r="O50" s="91"/>
      <c r="P50" s="91"/>
      <c r="Q50" s="91"/>
      <c r="R50" s="91"/>
      <c r="S50" s="91"/>
    </row>
    <row r="51">
      <c r="J51" s="190"/>
      <c r="K51" s="190"/>
      <c r="L51" s="128"/>
      <c r="M51" s="191"/>
      <c r="N51" s="192"/>
      <c r="O51" s="192"/>
      <c r="P51" s="192"/>
      <c r="Q51" s="192"/>
      <c r="R51" s="192"/>
      <c r="S51" s="192"/>
    </row>
  </sheetData>
  <mergeCells count="26">
    <mergeCell ref="A1:D1"/>
    <mergeCell ref="G1:J1"/>
    <mergeCell ref="A14:D14"/>
    <mergeCell ref="G14:K14"/>
    <mergeCell ref="A15:D15"/>
    <mergeCell ref="G15:J15"/>
    <mergeCell ref="G16:N16"/>
    <mergeCell ref="A24:D24"/>
    <mergeCell ref="A25:D25"/>
    <mergeCell ref="A26:D26"/>
    <mergeCell ref="L27:M27"/>
    <mergeCell ref="N27:O27"/>
    <mergeCell ref="P27:Q27"/>
    <mergeCell ref="R27:S27"/>
    <mergeCell ref="J41:K41"/>
    <mergeCell ref="L41:M41"/>
    <mergeCell ref="N41:O41"/>
    <mergeCell ref="P41:Q41"/>
    <mergeCell ref="R41:S41"/>
    <mergeCell ref="J27:K27"/>
    <mergeCell ref="F29:I29"/>
    <mergeCell ref="F30:I30"/>
    <mergeCell ref="F31:I31"/>
    <mergeCell ref="A33:E33"/>
    <mergeCell ref="A34:E34"/>
    <mergeCell ref="B35:E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3"/>
      <c r="C1" s="3"/>
      <c r="D1" s="3"/>
      <c r="E1" s="4"/>
      <c r="G1" s="6" t="s">
        <v>205</v>
      </c>
      <c r="H1" s="3"/>
      <c r="I1" s="3"/>
      <c r="J1" s="3"/>
      <c r="K1" s="4"/>
    </row>
    <row r="2">
      <c r="A2" s="8" t="s">
        <v>2</v>
      </c>
      <c r="B2" s="8" t="s">
        <v>3</v>
      </c>
      <c r="C2" s="8" t="s">
        <v>4</v>
      </c>
      <c r="D2" s="9" t="s">
        <v>5</v>
      </c>
      <c r="E2" s="11" t="s">
        <v>6</v>
      </c>
      <c r="G2" s="8" t="s">
        <v>2</v>
      </c>
      <c r="H2" s="8" t="s">
        <v>3</v>
      </c>
      <c r="I2" s="8" t="s">
        <v>4</v>
      </c>
      <c r="J2" s="9" t="s">
        <v>5</v>
      </c>
      <c r="K2" s="11" t="s">
        <v>6</v>
      </c>
    </row>
    <row r="3">
      <c r="A3" s="131">
        <v>9.0</v>
      </c>
      <c r="B3" s="133" t="s">
        <v>239</v>
      </c>
      <c r="C3" s="133">
        <v>3.86106906E8</v>
      </c>
      <c r="D3" s="134">
        <v>44726.0</v>
      </c>
      <c r="E3" s="18">
        <v>1.0</v>
      </c>
      <c r="G3" s="131">
        <v>9.0</v>
      </c>
      <c r="H3" s="133" t="s">
        <v>239</v>
      </c>
      <c r="I3" s="133">
        <v>3.83446375E8</v>
      </c>
      <c r="J3" s="134">
        <v>44807.0</v>
      </c>
      <c r="K3" s="18" t="s">
        <v>134</v>
      </c>
    </row>
    <row r="4">
      <c r="A4" s="135">
        <v>0.0</v>
      </c>
      <c r="B4" s="223" t="s">
        <v>240</v>
      </c>
      <c r="C4" s="137">
        <v>3.45745854E8</v>
      </c>
      <c r="D4" s="137">
        <v>13.1</v>
      </c>
      <c r="E4" s="18">
        <v>1.0</v>
      </c>
      <c r="G4" s="135">
        <v>0.0</v>
      </c>
      <c r="H4" s="223" t="s">
        <v>240</v>
      </c>
      <c r="I4" s="137">
        <v>3.49796827E8</v>
      </c>
      <c r="J4" s="138">
        <v>44745.0</v>
      </c>
      <c r="K4" s="30" t="s">
        <v>134</v>
      </c>
    </row>
    <row r="5">
      <c r="A5" s="139" t="s">
        <v>206</v>
      </c>
      <c r="B5" s="137" t="s">
        <v>72</v>
      </c>
      <c r="C5" s="137">
        <v>1.29404676E8</v>
      </c>
      <c r="D5" s="137">
        <v>5.0</v>
      </c>
      <c r="E5" s="30">
        <v>1.0</v>
      </c>
      <c r="G5" s="139" t="s">
        <v>206</v>
      </c>
      <c r="H5" s="137" t="s">
        <v>72</v>
      </c>
      <c r="I5" s="137">
        <v>1.13923359E8</v>
      </c>
      <c r="J5" s="138">
        <v>44621.0</v>
      </c>
      <c r="K5" s="30" t="s">
        <v>134</v>
      </c>
    </row>
    <row r="6">
      <c r="A6" s="139" t="s">
        <v>227</v>
      </c>
      <c r="B6" s="137" t="s">
        <v>99</v>
      </c>
      <c r="C6" s="137">
        <v>4.5647381E7</v>
      </c>
      <c r="D6" s="138">
        <v>44713.0</v>
      </c>
      <c r="E6" s="26">
        <v>1.0</v>
      </c>
      <c r="G6" s="139" t="s">
        <v>227</v>
      </c>
      <c r="H6" s="137" t="s">
        <v>99</v>
      </c>
      <c r="I6" s="137">
        <v>4.0453655E7</v>
      </c>
      <c r="J6" s="137" t="s">
        <v>143</v>
      </c>
      <c r="K6" s="26" t="s">
        <v>134</v>
      </c>
    </row>
    <row r="7">
      <c r="A7" s="139" t="s">
        <v>241</v>
      </c>
      <c r="B7" s="224" t="s">
        <v>242</v>
      </c>
      <c r="C7" s="224">
        <v>1.7623957E7</v>
      </c>
      <c r="D7" s="29" t="s">
        <v>243</v>
      </c>
      <c r="E7" s="13">
        <v>1.0</v>
      </c>
      <c r="F7" s="144"/>
      <c r="G7" s="139" t="s">
        <v>241</v>
      </c>
      <c r="H7" s="224" t="s">
        <v>242</v>
      </c>
      <c r="I7" s="29">
        <v>1.5816114E7</v>
      </c>
      <c r="J7" s="29" t="s">
        <v>244</v>
      </c>
      <c r="K7" s="13" t="s">
        <v>134</v>
      </c>
    </row>
    <row r="8">
      <c r="A8" s="141" t="s">
        <v>245</v>
      </c>
      <c r="B8" s="141" t="s">
        <v>246</v>
      </c>
      <c r="C8" s="141">
        <v>0.0</v>
      </c>
      <c r="D8" s="141">
        <v>0.0</v>
      </c>
      <c r="E8" s="18">
        <v>1.0</v>
      </c>
      <c r="F8" s="144"/>
      <c r="G8" s="141" t="s">
        <v>245</v>
      </c>
      <c r="H8" s="141" t="s">
        <v>246</v>
      </c>
      <c r="I8" s="141">
        <v>0.0</v>
      </c>
      <c r="J8" s="141">
        <v>0.0</v>
      </c>
      <c r="K8" s="18" t="s">
        <v>134</v>
      </c>
    </row>
    <row r="9">
      <c r="F9" s="144"/>
      <c r="G9" s="145"/>
      <c r="H9" s="145"/>
      <c r="I9" s="159"/>
    </row>
    <row r="10">
      <c r="A10" s="69"/>
      <c r="B10" s="69"/>
      <c r="C10" s="69"/>
      <c r="D10" s="69"/>
      <c r="E10" s="69"/>
      <c r="F10" s="144"/>
      <c r="G10" s="145"/>
      <c r="H10" s="145"/>
      <c r="I10" s="160"/>
    </row>
    <row r="11">
      <c r="F11" s="144"/>
      <c r="G11" s="145"/>
      <c r="H11" s="145"/>
      <c r="I11" s="161"/>
    </row>
    <row r="12">
      <c r="B12" s="37" t="s">
        <v>63</v>
      </c>
      <c r="F12" s="23"/>
      <c r="H12" s="111" t="s">
        <v>62</v>
      </c>
      <c r="M12" s="5"/>
    </row>
    <row r="13">
      <c r="A13" s="5"/>
      <c r="B13" s="39" t="s">
        <v>64</v>
      </c>
      <c r="C13" s="3"/>
      <c r="D13" s="3"/>
      <c r="E13" s="3"/>
      <c r="F13" s="23"/>
      <c r="H13" s="38" t="s">
        <v>64</v>
      </c>
      <c r="L13" s="5"/>
      <c r="M13" s="5"/>
    </row>
    <row r="14">
      <c r="B14" s="41" t="s">
        <v>2</v>
      </c>
      <c r="C14" s="8" t="s">
        <v>3</v>
      </c>
      <c r="D14" s="8" t="s">
        <v>4</v>
      </c>
      <c r="E14" s="9" t="s">
        <v>5</v>
      </c>
      <c r="F14" s="90"/>
      <c r="H14" s="112" t="s">
        <v>65</v>
      </c>
      <c r="I14" s="3"/>
      <c r="J14" s="3"/>
      <c r="K14" s="3"/>
      <c r="L14" s="3"/>
      <c r="M14" s="3"/>
      <c r="N14" s="3"/>
      <c r="O14" s="3"/>
    </row>
    <row r="15">
      <c r="B15" s="143">
        <v>14.0</v>
      </c>
      <c r="C15" s="132" t="s">
        <v>239</v>
      </c>
      <c r="D15" s="132">
        <v>4.21699607E8</v>
      </c>
      <c r="E15" s="147">
        <v>44819.0</v>
      </c>
      <c r="F15" s="23"/>
      <c r="H15" s="42" t="s">
        <v>66</v>
      </c>
      <c r="I15" s="43" t="s">
        <v>67</v>
      </c>
      <c r="J15" s="43" t="s">
        <v>68</v>
      </c>
      <c r="K15" s="44" t="s">
        <v>69</v>
      </c>
      <c r="L15" s="5"/>
      <c r="M15" s="5"/>
      <c r="N15" s="5"/>
      <c r="O15" s="5"/>
    </row>
    <row r="16">
      <c r="B16" s="148">
        <v>2.0</v>
      </c>
      <c r="C16" s="136" t="s">
        <v>240</v>
      </c>
      <c r="D16" s="140">
        <v>3.45745854E8</v>
      </c>
      <c r="E16" s="149">
        <v>44574.0</v>
      </c>
      <c r="F16" s="23"/>
      <c r="H16" s="48">
        <v>0.4</v>
      </c>
      <c r="I16" s="49" t="s">
        <v>70</v>
      </c>
      <c r="J16" s="86">
        <v>4.51627747E8</v>
      </c>
      <c r="K16" s="31">
        <v>44820.0</v>
      </c>
      <c r="L16" s="5"/>
      <c r="M16" s="5"/>
      <c r="N16" s="5"/>
      <c r="O16" s="5"/>
    </row>
    <row r="17">
      <c r="B17" s="148">
        <v>4.0</v>
      </c>
      <c r="C17" s="140" t="s">
        <v>247</v>
      </c>
      <c r="D17" s="140">
        <v>2.41468511E8</v>
      </c>
      <c r="E17" s="140">
        <v>9.0</v>
      </c>
      <c r="F17" s="90"/>
      <c r="H17" s="56">
        <v>0.5</v>
      </c>
      <c r="I17" s="225" t="s">
        <v>101</v>
      </c>
      <c r="J17" s="121">
        <v>4.01653737E8</v>
      </c>
      <c r="K17" s="226">
        <v>44635.0</v>
      </c>
      <c r="L17" s="5"/>
      <c r="M17" s="5"/>
      <c r="N17" s="5"/>
      <c r="O17" s="5"/>
    </row>
    <row r="18">
      <c r="B18" s="148">
        <v>17.0</v>
      </c>
      <c r="C18" s="140" t="s">
        <v>175</v>
      </c>
      <c r="D18" s="140">
        <v>1.59262928E8</v>
      </c>
      <c r="E18" s="149">
        <v>44567.0</v>
      </c>
      <c r="F18" s="23"/>
      <c r="H18" s="48">
        <v>0.6</v>
      </c>
      <c r="I18" s="116" t="s">
        <v>248</v>
      </c>
      <c r="J18" s="115">
        <v>3.46374034E8</v>
      </c>
      <c r="K18" s="227">
        <v>44574.0</v>
      </c>
      <c r="L18" s="5"/>
      <c r="M18" s="5"/>
      <c r="N18" s="5"/>
      <c r="O18" s="5"/>
    </row>
    <row r="19">
      <c r="B19" s="148">
        <v>0.0</v>
      </c>
      <c r="C19" s="140" t="s">
        <v>196</v>
      </c>
      <c r="D19" s="140">
        <v>1.32895793E8</v>
      </c>
      <c r="E19" s="149">
        <v>44566.0</v>
      </c>
      <c r="H19" s="48">
        <v>0.7</v>
      </c>
      <c r="I19" s="116" t="s">
        <v>107</v>
      </c>
      <c r="J19" s="115">
        <v>1.40542664E8</v>
      </c>
      <c r="K19" s="227">
        <v>44656.0</v>
      </c>
      <c r="L19" s="5"/>
      <c r="M19" s="5"/>
      <c r="N19" s="5"/>
      <c r="O19" s="5"/>
    </row>
    <row r="20">
      <c r="B20" s="148">
        <v>10.0</v>
      </c>
      <c r="C20" s="140" t="s">
        <v>249</v>
      </c>
      <c r="D20" s="140">
        <v>1.46312775E8</v>
      </c>
      <c r="E20" s="149">
        <v>44686.0</v>
      </c>
      <c r="H20" s="172">
        <v>0.8</v>
      </c>
      <c r="I20" s="12" t="s">
        <v>242</v>
      </c>
      <c r="J20" s="182">
        <v>1.7623957E7</v>
      </c>
      <c r="K20" s="228" t="s">
        <v>243</v>
      </c>
      <c r="L20" s="5"/>
      <c r="M20" s="5"/>
      <c r="N20" s="5"/>
      <c r="O20" s="5"/>
    </row>
    <row r="21">
      <c r="B21" s="148">
        <v>5.0</v>
      </c>
      <c r="C21" s="140" t="s">
        <v>134</v>
      </c>
      <c r="D21" s="140">
        <v>8.9655112E7</v>
      </c>
      <c r="E21" s="149">
        <v>44684.0</v>
      </c>
      <c r="H21" s="176"/>
      <c r="I21" s="185"/>
      <c r="J21" s="186"/>
      <c r="K21" s="229"/>
    </row>
    <row r="22">
      <c r="B22" s="148">
        <v>6.0</v>
      </c>
      <c r="C22" s="140" t="s">
        <v>250</v>
      </c>
      <c r="D22" s="140">
        <v>7.1912169E7</v>
      </c>
      <c r="E22" s="149">
        <v>44744.0</v>
      </c>
      <c r="H22" s="63"/>
      <c r="I22" s="5"/>
      <c r="J22" s="124"/>
      <c r="K22" s="153"/>
      <c r="O22" s="69"/>
      <c r="P22" s="69"/>
      <c r="Q22" s="23"/>
      <c r="R22" s="23"/>
      <c r="S22" s="70"/>
    </row>
    <row r="23">
      <c r="B23" s="144"/>
      <c r="C23" s="145"/>
      <c r="D23" s="145"/>
      <c r="E23" s="160"/>
      <c r="H23" s="63"/>
      <c r="I23" s="5"/>
      <c r="J23" s="124"/>
      <c r="K23" s="67"/>
      <c r="O23" s="69"/>
      <c r="P23" s="69"/>
      <c r="Q23" s="23"/>
      <c r="R23" s="23"/>
      <c r="S23" s="70"/>
    </row>
    <row r="24">
      <c r="O24" s="81"/>
      <c r="P24" s="81"/>
      <c r="Q24" s="82"/>
      <c r="R24" s="90"/>
      <c r="S24" s="67"/>
    </row>
    <row r="25">
      <c r="B25" s="37" t="s">
        <v>216</v>
      </c>
      <c r="G25" s="67"/>
      <c r="H25" s="67"/>
      <c r="I25" s="67"/>
      <c r="J25" s="67"/>
      <c r="K25" s="5"/>
      <c r="L25" s="5"/>
      <c r="M25" s="68" t="s">
        <v>92</v>
      </c>
      <c r="N25" s="5"/>
      <c r="O25" s="5"/>
      <c r="P25" s="5"/>
      <c r="Q25" s="5"/>
      <c r="R25" s="5"/>
    </row>
    <row r="26">
      <c r="B26" s="77" t="s">
        <v>64</v>
      </c>
      <c r="G26" s="71"/>
      <c r="K26" s="72" t="s">
        <v>93</v>
      </c>
      <c r="M26" s="73" t="s">
        <v>94</v>
      </c>
      <c r="O26" s="74" t="s">
        <v>95</v>
      </c>
      <c r="Q26" s="75" t="s">
        <v>96</v>
      </c>
      <c r="S26" s="76" t="s">
        <v>97</v>
      </c>
    </row>
    <row r="27">
      <c r="B27" s="80"/>
      <c r="C27" s="3"/>
      <c r="D27" s="3"/>
      <c r="E27" s="3"/>
      <c r="K27" s="4" t="s">
        <v>3</v>
      </c>
      <c r="L27" s="4" t="s">
        <v>4</v>
      </c>
      <c r="M27" s="4" t="s">
        <v>3</v>
      </c>
      <c r="N27" s="4" t="s">
        <v>4</v>
      </c>
      <c r="O27" s="4" t="s">
        <v>3</v>
      </c>
      <c r="P27" s="4" t="s">
        <v>4</v>
      </c>
      <c r="Q27" s="4" t="s">
        <v>3</v>
      </c>
      <c r="R27" s="4" t="s">
        <v>4</v>
      </c>
      <c r="S27" s="4" t="s">
        <v>3</v>
      </c>
      <c r="T27" s="4" t="s">
        <v>4</v>
      </c>
    </row>
    <row r="28">
      <c r="B28" s="41" t="s">
        <v>102</v>
      </c>
      <c r="C28" s="8" t="s">
        <v>3</v>
      </c>
      <c r="D28" s="8" t="s">
        <v>4</v>
      </c>
      <c r="E28" s="8" t="s">
        <v>217</v>
      </c>
      <c r="G28" s="78"/>
      <c r="H28" s="79"/>
      <c r="I28" s="79"/>
      <c r="J28" s="78"/>
      <c r="K28" s="141" t="s">
        <v>239</v>
      </c>
      <c r="L28" s="133">
        <v>3.8</v>
      </c>
      <c r="M28" s="132" t="s">
        <v>239</v>
      </c>
      <c r="N28" s="132">
        <v>4.2</v>
      </c>
      <c r="O28" s="49" t="s">
        <v>70</v>
      </c>
      <c r="P28" s="28">
        <v>4.5</v>
      </c>
      <c r="Q28" s="132" t="s">
        <v>72</v>
      </c>
      <c r="R28" s="132">
        <v>3.4</v>
      </c>
      <c r="S28" s="18" t="s">
        <v>72</v>
      </c>
      <c r="T28" s="18">
        <v>4.4</v>
      </c>
      <c r="V28" s="23">
        <v>0.94</v>
      </c>
    </row>
    <row r="29">
      <c r="B29" s="143">
        <v>5.0</v>
      </c>
      <c r="C29" s="132" t="s">
        <v>72</v>
      </c>
      <c r="D29" s="132">
        <v>3.43078288E8</v>
      </c>
      <c r="E29" s="147">
        <v>44574.0</v>
      </c>
      <c r="G29" s="144"/>
      <c r="H29" s="145"/>
      <c r="I29" s="145"/>
      <c r="J29" s="159"/>
      <c r="K29" s="230" t="s">
        <v>240</v>
      </c>
      <c r="L29" s="137">
        <v>3.4</v>
      </c>
      <c r="M29" s="136" t="s">
        <v>240</v>
      </c>
      <c r="N29" s="140">
        <v>3.4</v>
      </c>
      <c r="O29" s="225" t="s">
        <v>101</v>
      </c>
      <c r="P29" s="93">
        <v>4.0</v>
      </c>
      <c r="Q29" s="142" t="s">
        <v>89</v>
      </c>
      <c r="R29" s="142">
        <v>1.7</v>
      </c>
      <c r="S29" s="18" t="s">
        <v>226</v>
      </c>
      <c r="T29" s="18">
        <v>4.0</v>
      </c>
      <c r="V29" s="23">
        <v>9.9</v>
      </c>
    </row>
    <row r="30">
      <c r="B30" s="143">
        <v>3.0</v>
      </c>
      <c r="C30" s="142" t="s">
        <v>89</v>
      </c>
      <c r="D30" s="142">
        <v>1.72779074E8</v>
      </c>
      <c r="E30" s="231">
        <v>44748.0</v>
      </c>
      <c r="G30" s="144"/>
      <c r="H30" s="145"/>
      <c r="I30" s="145"/>
      <c r="J30" s="161"/>
      <c r="K30" s="141" t="s">
        <v>72</v>
      </c>
      <c r="L30" s="137">
        <v>1.2</v>
      </c>
      <c r="M30" s="140" t="s">
        <v>247</v>
      </c>
      <c r="N30" s="140">
        <v>2.4</v>
      </c>
      <c r="O30" s="116" t="s">
        <v>248</v>
      </c>
      <c r="P30" s="28">
        <v>3.4</v>
      </c>
      <c r="Q30" s="12"/>
      <c r="R30" s="182"/>
      <c r="S30" s="18" t="s">
        <v>175</v>
      </c>
      <c r="T30" s="18">
        <v>3.6</v>
      </c>
      <c r="V30" s="23">
        <v>45.0</v>
      </c>
    </row>
    <row r="31">
      <c r="B31" s="144"/>
      <c r="C31" s="145"/>
      <c r="D31" s="232"/>
      <c r="E31" s="160"/>
      <c r="G31" s="144"/>
      <c r="H31" s="145"/>
      <c r="I31" s="145"/>
      <c r="J31" s="159"/>
      <c r="K31" s="141" t="s">
        <v>99</v>
      </c>
      <c r="L31" s="137">
        <v>0.45</v>
      </c>
      <c r="M31" s="140" t="s">
        <v>175</v>
      </c>
      <c r="N31" s="140">
        <v>1.5</v>
      </c>
      <c r="O31" s="116" t="s">
        <v>107</v>
      </c>
      <c r="P31" s="28">
        <v>1.4</v>
      </c>
      <c r="Q31" s="57"/>
      <c r="R31" s="35"/>
      <c r="S31" s="18" t="s">
        <v>199</v>
      </c>
      <c r="T31" s="18">
        <v>2.8</v>
      </c>
    </row>
    <row r="32">
      <c r="B32" s="144"/>
      <c r="C32" s="189"/>
      <c r="D32" s="145"/>
      <c r="E32" s="160"/>
      <c r="K32" s="117" t="s">
        <v>242</v>
      </c>
      <c r="L32" s="29">
        <v>0.17</v>
      </c>
      <c r="M32" s="140" t="s">
        <v>196</v>
      </c>
      <c r="N32" s="140">
        <v>1.3</v>
      </c>
      <c r="O32" s="57" t="s">
        <v>242</v>
      </c>
      <c r="P32" s="35">
        <v>0.17</v>
      </c>
      <c r="Q32" s="49"/>
      <c r="R32" s="49"/>
      <c r="S32" s="18" t="s">
        <v>251</v>
      </c>
      <c r="T32" s="18">
        <v>2.6</v>
      </c>
      <c r="V32" s="23" t="s">
        <v>252</v>
      </c>
    </row>
    <row r="33">
      <c r="B33" s="37" t="s">
        <v>116</v>
      </c>
      <c r="K33" s="141" t="s">
        <v>246</v>
      </c>
      <c r="L33" s="141">
        <v>0.0</v>
      </c>
      <c r="M33" s="219" t="s">
        <v>134</v>
      </c>
      <c r="N33" s="220">
        <v>0.89</v>
      </c>
      <c r="O33" s="57"/>
      <c r="P33" s="57"/>
      <c r="Q33" s="49"/>
      <c r="R33" s="49"/>
      <c r="S33" s="15"/>
      <c r="T33" s="28"/>
    </row>
    <row r="34">
      <c r="B34" s="77" t="s">
        <v>64</v>
      </c>
      <c r="K34" s="142"/>
      <c r="L34" s="140"/>
      <c r="M34" s="221" t="s">
        <v>250</v>
      </c>
      <c r="N34" s="222">
        <v>0.71</v>
      </c>
      <c r="O34" s="57"/>
      <c r="P34" s="57"/>
      <c r="Q34" s="57"/>
      <c r="R34" s="57"/>
      <c r="S34" s="91"/>
      <c r="T34" s="91"/>
      <c r="V34" s="23" t="s">
        <v>112</v>
      </c>
      <c r="W34" s="23" t="s">
        <v>113</v>
      </c>
      <c r="X34" s="23" t="s">
        <v>114</v>
      </c>
      <c r="Y34" s="23" t="s">
        <v>115</v>
      </c>
    </row>
    <row r="35">
      <c r="C35" s="80"/>
      <c r="D35" s="3"/>
      <c r="E35" s="3"/>
      <c r="F35" s="3"/>
      <c r="H35" s="78"/>
      <c r="I35" s="78"/>
      <c r="J35" s="79"/>
      <c r="K35" s="142"/>
      <c r="L35" s="140"/>
      <c r="M35" s="140"/>
      <c r="N35" s="140"/>
      <c r="O35" s="91"/>
      <c r="P35" s="91"/>
      <c r="Q35" s="91"/>
      <c r="R35" s="91"/>
      <c r="S35" s="91"/>
      <c r="T35" s="91"/>
      <c r="V35" s="23" t="s">
        <v>234</v>
      </c>
      <c r="W35" s="23" t="s">
        <v>253</v>
      </c>
      <c r="X35" s="23" t="s">
        <v>254</v>
      </c>
      <c r="Y35" s="23" t="s">
        <v>204</v>
      </c>
    </row>
    <row r="36">
      <c r="B36" s="94" t="s">
        <v>121</v>
      </c>
      <c r="C36" s="95" t="s">
        <v>122</v>
      </c>
      <c r="D36" s="8" t="s">
        <v>3</v>
      </c>
      <c r="E36" s="8" t="s">
        <v>4</v>
      </c>
      <c r="F36" s="9" t="s">
        <v>5</v>
      </c>
      <c r="G36" s="94" t="s">
        <v>123</v>
      </c>
      <c r="H36" s="69"/>
      <c r="I36" s="69"/>
      <c r="J36" s="23"/>
      <c r="K36" s="190"/>
      <c r="L36" s="190"/>
      <c r="M36" s="128"/>
      <c r="N36" s="191"/>
      <c r="O36" s="192"/>
      <c r="P36" s="192"/>
      <c r="Q36" s="192"/>
      <c r="R36" s="192"/>
      <c r="S36" s="192"/>
      <c r="T36" s="192"/>
    </row>
    <row r="37">
      <c r="B37" s="24">
        <v>2.0</v>
      </c>
      <c r="C37" s="24">
        <v>1.0</v>
      </c>
      <c r="D37" s="18" t="s">
        <v>72</v>
      </c>
      <c r="E37" s="18">
        <v>4.40013571E8</v>
      </c>
      <c r="F37" s="32">
        <v>44608.0</v>
      </c>
      <c r="G37" s="18">
        <v>4.0</v>
      </c>
      <c r="H37" s="69"/>
      <c r="I37" s="69"/>
      <c r="J37" s="23"/>
      <c r="K37" s="23"/>
      <c r="L37" s="100"/>
      <c r="M37" s="70"/>
    </row>
    <row r="38">
      <c r="B38" s="24">
        <v>3.0</v>
      </c>
      <c r="C38" s="24">
        <v>1.0</v>
      </c>
      <c r="D38" s="18" t="s">
        <v>226</v>
      </c>
      <c r="E38" s="18">
        <v>4.03614251E8</v>
      </c>
      <c r="F38" s="32">
        <v>44607.0</v>
      </c>
      <c r="G38" s="18">
        <v>20.0</v>
      </c>
      <c r="H38" s="23"/>
      <c r="I38" s="23"/>
      <c r="J38" s="23"/>
      <c r="K38" s="23"/>
      <c r="L38" s="233"/>
      <c r="M38" s="23"/>
    </row>
    <row r="39">
      <c r="B39" s="24">
        <v>2.0</v>
      </c>
      <c r="C39" s="24">
        <v>1.0</v>
      </c>
      <c r="D39" s="18" t="s">
        <v>175</v>
      </c>
      <c r="E39" s="18">
        <v>3.65124237E8</v>
      </c>
      <c r="F39" s="32">
        <v>44786.0</v>
      </c>
      <c r="G39" s="18">
        <v>30.0</v>
      </c>
      <c r="K39" s="5"/>
      <c r="L39" s="5"/>
      <c r="M39" s="68" t="s">
        <v>92</v>
      </c>
      <c r="N39" s="5"/>
      <c r="O39" s="5"/>
      <c r="P39" s="5"/>
      <c r="Q39" s="5"/>
      <c r="R39" s="5"/>
    </row>
    <row r="40">
      <c r="B40" s="24">
        <v>1.0</v>
      </c>
      <c r="C40" s="24">
        <v>2.0</v>
      </c>
      <c r="D40" s="18" t="s">
        <v>199</v>
      </c>
      <c r="E40" s="18">
        <v>2.84318457E8</v>
      </c>
      <c r="F40" s="32">
        <v>44814.0</v>
      </c>
      <c r="G40" s="18">
        <v>20.0</v>
      </c>
      <c r="K40" s="72" t="s">
        <v>93</v>
      </c>
      <c r="M40" s="73" t="s">
        <v>94</v>
      </c>
      <c r="O40" s="74" t="s">
        <v>95</v>
      </c>
      <c r="Q40" s="75" t="s">
        <v>96</v>
      </c>
      <c r="S40" s="76" t="s">
        <v>97</v>
      </c>
    </row>
    <row r="41">
      <c r="B41" s="24">
        <v>1.0</v>
      </c>
      <c r="C41" s="24">
        <v>1.0</v>
      </c>
      <c r="D41" s="18" t="s">
        <v>251</v>
      </c>
      <c r="E41" s="18">
        <v>2.66431255E8</v>
      </c>
      <c r="F41" s="32">
        <v>44630.0</v>
      </c>
      <c r="G41" s="18">
        <v>30.0</v>
      </c>
      <c r="K41" s="4" t="s">
        <v>3</v>
      </c>
      <c r="L41" s="4" t="s">
        <v>4</v>
      </c>
      <c r="M41" s="4" t="s">
        <v>3</v>
      </c>
      <c r="N41" s="4" t="s">
        <v>4</v>
      </c>
      <c r="O41" s="4" t="s">
        <v>3</v>
      </c>
      <c r="P41" s="4" t="s">
        <v>4</v>
      </c>
      <c r="Q41" s="4" t="s">
        <v>3</v>
      </c>
      <c r="R41" s="4" t="s">
        <v>4</v>
      </c>
      <c r="S41" s="4" t="s">
        <v>3</v>
      </c>
      <c r="T41" s="4" t="s">
        <v>4</v>
      </c>
    </row>
    <row r="42">
      <c r="K42" s="141">
        <f t="shared" ref="K42:K47" si="1">(K28-0.31)/(0.94-0.31)</f>
        <v>1.015873016</v>
      </c>
      <c r="L42" s="133">
        <f t="shared" ref="L42:L47" si="2">L28/9.9</f>
        <v>0.3838383838</v>
      </c>
      <c r="M42" s="132">
        <f t="shared" ref="M42:M48" si="3">(M28-0.31)/(0.94-0.31)</f>
        <v>1.015873016</v>
      </c>
      <c r="N42" s="132">
        <f t="shared" ref="N42:N48" si="4">N28/9.9</f>
        <v>0.4242424242</v>
      </c>
      <c r="O42" s="49">
        <f t="shared" ref="O42:O46" si="5">(O28-0.31)/(0.94-0.31)</f>
        <v>0.9841269841</v>
      </c>
      <c r="P42" s="28">
        <f t="shared" ref="P42:P46" si="6">P28/9.9</f>
        <v>0.4545454545</v>
      </c>
      <c r="Q42" s="132">
        <f t="shared" ref="Q42:Q43" si="7">(Q28-0.31)/(0.94-0.31)</f>
        <v>0.9682539683</v>
      </c>
      <c r="R42" s="132">
        <f t="shared" ref="R42:R43" si="8">R28/9.9</f>
        <v>0.3434343434</v>
      </c>
      <c r="S42" s="18">
        <f t="shared" ref="S42:S46" si="9">(S28-0.31)/(0.94-0.31)</f>
        <v>0.9682539683</v>
      </c>
      <c r="T42" s="18">
        <f t="shared" ref="T42:T46" si="10">T28/9.9</f>
        <v>0.4444444444</v>
      </c>
    </row>
    <row r="43">
      <c r="K43" s="141">
        <f t="shared" si="1"/>
        <v>0.9936507937</v>
      </c>
      <c r="L43" s="133">
        <f t="shared" si="2"/>
        <v>0.3434343434</v>
      </c>
      <c r="M43" s="132">
        <f t="shared" si="3"/>
        <v>0.9936507937</v>
      </c>
      <c r="N43" s="132">
        <f t="shared" si="4"/>
        <v>0.3434343434</v>
      </c>
      <c r="O43" s="49">
        <f t="shared" si="5"/>
        <v>0.7142857143</v>
      </c>
      <c r="P43" s="28">
        <f t="shared" si="6"/>
        <v>0.404040404</v>
      </c>
      <c r="Q43" s="132">
        <f t="shared" si="7"/>
        <v>0.8412698413</v>
      </c>
      <c r="R43" s="132">
        <f t="shared" si="8"/>
        <v>0.1717171717</v>
      </c>
      <c r="S43" s="18">
        <f t="shared" si="9"/>
        <v>0.9047619048</v>
      </c>
      <c r="T43" s="18">
        <f t="shared" si="10"/>
        <v>0.404040404</v>
      </c>
    </row>
    <row r="44">
      <c r="K44" s="141">
        <f t="shared" si="1"/>
        <v>0.9682539683</v>
      </c>
      <c r="L44" s="133">
        <f t="shared" si="2"/>
        <v>0.1212121212</v>
      </c>
      <c r="M44" s="132">
        <f t="shared" si="3"/>
        <v>0.9365079365</v>
      </c>
      <c r="N44" s="132">
        <f t="shared" si="4"/>
        <v>0.2424242424</v>
      </c>
      <c r="O44" s="49">
        <f t="shared" si="5"/>
        <v>0.6031746032</v>
      </c>
      <c r="P44" s="28">
        <f t="shared" si="6"/>
        <v>0.3434343434</v>
      </c>
      <c r="Q44" s="12"/>
      <c r="R44" s="182"/>
      <c r="S44" s="18">
        <f t="shared" si="9"/>
        <v>0.8888888889</v>
      </c>
      <c r="T44" s="18">
        <f t="shared" si="10"/>
        <v>0.3636363636</v>
      </c>
    </row>
    <row r="45">
      <c r="K45" s="141">
        <f t="shared" si="1"/>
        <v>0.7936507937</v>
      </c>
      <c r="L45" s="133">
        <f t="shared" si="2"/>
        <v>0.04545454545</v>
      </c>
      <c r="M45" s="132">
        <f t="shared" si="3"/>
        <v>0.8888888889</v>
      </c>
      <c r="N45" s="132">
        <f t="shared" si="4"/>
        <v>0.1515151515</v>
      </c>
      <c r="O45" s="49">
        <f t="shared" si="5"/>
        <v>0.5555555556</v>
      </c>
      <c r="P45" s="28">
        <f t="shared" si="6"/>
        <v>0.1414141414</v>
      </c>
      <c r="Q45" s="57"/>
      <c r="R45" s="35"/>
      <c r="S45" s="18">
        <f t="shared" si="9"/>
        <v>0.6666666667</v>
      </c>
      <c r="T45" s="18">
        <f t="shared" si="10"/>
        <v>0.2828282828</v>
      </c>
    </row>
    <row r="46">
      <c r="K46" s="141">
        <f t="shared" si="1"/>
        <v>0.07936507937</v>
      </c>
      <c r="L46" s="133">
        <f t="shared" si="2"/>
        <v>0.01717171717</v>
      </c>
      <c r="M46" s="132">
        <f t="shared" si="3"/>
        <v>0.7301587302</v>
      </c>
      <c r="N46" s="132">
        <f t="shared" si="4"/>
        <v>0.1313131313</v>
      </c>
      <c r="O46" s="49">
        <f t="shared" si="5"/>
        <v>0.07936507937</v>
      </c>
      <c r="P46" s="28">
        <f t="shared" si="6"/>
        <v>0.01717171717</v>
      </c>
      <c r="Q46" s="49"/>
      <c r="R46" s="49"/>
      <c r="S46" s="18">
        <f t="shared" si="9"/>
        <v>0.5873015873</v>
      </c>
      <c r="T46" s="18">
        <f t="shared" si="10"/>
        <v>0.2626262626</v>
      </c>
    </row>
    <row r="47">
      <c r="K47" s="141">
        <f t="shared" si="1"/>
        <v>0</v>
      </c>
      <c r="L47" s="133">
        <f t="shared" si="2"/>
        <v>0</v>
      </c>
      <c r="M47" s="132">
        <f t="shared" si="3"/>
        <v>0.4603174603</v>
      </c>
      <c r="N47" s="132">
        <f t="shared" si="4"/>
        <v>0.0898989899</v>
      </c>
      <c r="O47" s="49"/>
      <c r="P47" s="57"/>
      <c r="Q47" s="49"/>
      <c r="R47" s="49"/>
      <c r="S47" s="15"/>
      <c r="T47" s="28"/>
    </row>
    <row r="48">
      <c r="K48" s="142"/>
      <c r="L48" s="140"/>
      <c r="M48" s="132">
        <f t="shared" si="3"/>
        <v>0.04761904762</v>
      </c>
      <c r="N48" s="132">
        <f t="shared" si="4"/>
        <v>0.07171717172</v>
      </c>
      <c r="O48" s="57"/>
      <c r="P48" s="57"/>
      <c r="Q48" s="57"/>
      <c r="R48" s="57"/>
      <c r="S48" s="91"/>
      <c r="T48" s="91"/>
    </row>
    <row r="49">
      <c r="K49" s="234"/>
      <c r="L49" s="167"/>
      <c r="M49" s="235"/>
      <c r="N49" s="167"/>
      <c r="O49" s="192"/>
      <c r="P49" s="192"/>
      <c r="Q49" s="192"/>
      <c r="R49" s="192"/>
      <c r="S49" s="192"/>
      <c r="T49" s="192"/>
    </row>
    <row r="50">
      <c r="K50" s="236"/>
      <c r="L50" s="236"/>
      <c r="M50" s="237"/>
      <c r="N50" s="236"/>
      <c r="O50" s="238"/>
      <c r="P50" s="238"/>
      <c r="Q50" s="238"/>
      <c r="R50" s="238"/>
      <c r="S50" s="238"/>
      <c r="T50" s="238"/>
    </row>
  </sheetData>
  <mergeCells count="25">
    <mergeCell ref="A1:D1"/>
    <mergeCell ref="G1:J1"/>
    <mergeCell ref="B12:E12"/>
    <mergeCell ref="H12:L12"/>
    <mergeCell ref="B13:E13"/>
    <mergeCell ref="H13:K13"/>
    <mergeCell ref="H14:O14"/>
    <mergeCell ref="B25:E25"/>
    <mergeCell ref="G26:J26"/>
    <mergeCell ref="K26:L26"/>
    <mergeCell ref="M26:N26"/>
    <mergeCell ref="O26:P26"/>
    <mergeCell ref="Q26:R26"/>
    <mergeCell ref="S26:T26"/>
    <mergeCell ref="M40:N40"/>
    <mergeCell ref="O40:P40"/>
    <mergeCell ref="Q40:R40"/>
    <mergeCell ref="S40:T40"/>
    <mergeCell ref="B26:E26"/>
    <mergeCell ref="B27:E27"/>
    <mergeCell ref="G27:J27"/>
    <mergeCell ref="B33:F33"/>
    <mergeCell ref="B34:F34"/>
    <mergeCell ref="C35:F35"/>
    <mergeCell ref="K40:L4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9" t="s">
        <v>255</v>
      </c>
      <c r="C1" s="240"/>
      <c r="D1" s="240"/>
      <c r="E1" s="240"/>
      <c r="F1" s="240"/>
      <c r="G1" s="240"/>
      <c r="H1" s="240"/>
      <c r="I1" s="240"/>
      <c r="J1" s="240"/>
      <c r="K1" s="241"/>
    </row>
    <row r="2">
      <c r="B2" s="242" t="s">
        <v>256</v>
      </c>
      <c r="C2" s="241"/>
      <c r="D2" s="243" t="s">
        <v>257</v>
      </c>
      <c r="E2" s="241"/>
      <c r="F2" s="244" t="s">
        <v>258</v>
      </c>
      <c r="G2" s="241"/>
      <c r="H2" s="24" t="s">
        <v>259</v>
      </c>
      <c r="I2" s="24" t="s">
        <v>260</v>
      </c>
      <c r="J2" s="24" t="s">
        <v>261</v>
      </c>
      <c r="K2" s="24" t="s">
        <v>262</v>
      </c>
    </row>
    <row r="3">
      <c r="B3" s="24" t="s">
        <v>263</v>
      </c>
      <c r="C3" s="24" t="s">
        <v>69</v>
      </c>
      <c r="D3" s="24" t="s">
        <v>263</v>
      </c>
      <c r="E3" s="24" t="s">
        <v>69</v>
      </c>
      <c r="F3" s="24" t="s">
        <v>263</v>
      </c>
      <c r="G3" s="24" t="s">
        <v>69</v>
      </c>
      <c r="H3" s="18" t="s">
        <v>264</v>
      </c>
      <c r="I3" s="18" t="s">
        <v>264</v>
      </c>
      <c r="J3" s="18" t="s">
        <v>264</v>
      </c>
      <c r="K3" s="18" t="s">
        <v>264</v>
      </c>
    </row>
    <row r="4">
      <c r="B4" s="245">
        <v>46.0</v>
      </c>
      <c r="C4" s="246">
        <v>153.0</v>
      </c>
      <c r="D4" s="165">
        <v>18.9</v>
      </c>
      <c r="E4" s="165">
        <v>58.0</v>
      </c>
      <c r="F4" s="165">
        <v>23.4</v>
      </c>
      <c r="G4" s="165">
        <v>44.9</v>
      </c>
      <c r="H4" s="247" t="s">
        <v>265</v>
      </c>
      <c r="I4" s="247" t="s">
        <v>266</v>
      </c>
      <c r="J4" s="247" t="s">
        <v>267</v>
      </c>
      <c r="K4" s="248">
        <v>3.4</v>
      </c>
      <c r="M4" s="249">
        <f>AVERAGE(H4,H9,H14,H19,H24,H29)</f>
        <v>35753</v>
      </c>
    </row>
    <row r="6">
      <c r="B6" s="239" t="s">
        <v>268</v>
      </c>
      <c r="C6" s="240"/>
      <c r="D6" s="240"/>
      <c r="E6" s="240"/>
      <c r="F6" s="240"/>
      <c r="G6" s="240"/>
      <c r="H6" s="240"/>
      <c r="I6" s="240"/>
      <c r="J6" s="240"/>
      <c r="K6" s="241"/>
    </row>
    <row r="7">
      <c r="B7" s="242" t="s">
        <v>256</v>
      </c>
      <c r="C7" s="241"/>
      <c r="D7" s="243" t="s">
        <v>257</v>
      </c>
      <c r="E7" s="241"/>
      <c r="F7" s="244" t="s">
        <v>269</v>
      </c>
      <c r="G7" s="241"/>
      <c r="H7" s="24" t="s">
        <v>259</v>
      </c>
      <c r="I7" s="24" t="s">
        <v>260</v>
      </c>
      <c r="J7" s="24" t="s">
        <v>261</v>
      </c>
      <c r="K7" s="24" t="s">
        <v>262</v>
      </c>
    </row>
    <row r="8">
      <c r="B8" s="24" t="s">
        <v>263</v>
      </c>
      <c r="C8" s="24" t="s">
        <v>69</v>
      </c>
      <c r="D8" s="24" t="s">
        <v>263</v>
      </c>
      <c r="E8" s="24" t="s">
        <v>69</v>
      </c>
      <c r="F8" s="24" t="s">
        <v>263</v>
      </c>
      <c r="G8" s="24" t="s">
        <v>69</v>
      </c>
      <c r="H8" s="18" t="s">
        <v>264</v>
      </c>
      <c r="I8" s="18" t="s">
        <v>264</v>
      </c>
      <c r="J8" s="18" t="s">
        <v>264</v>
      </c>
      <c r="K8" s="18" t="s">
        <v>264</v>
      </c>
    </row>
    <row r="9">
      <c r="B9" s="250">
        <v>13.0</v>
      </c>
      <c r="C9" s="251">
        <v>42.0</v>
      </c>
      <c r="D9" s="226">
        <v>44684.0</v>
      </c>
      <c r="E9" s="226">
        <v>44574.0</v>
      </c>
      <c r="F9" s="226">
        <v>44776.0</v>
      </c>
      <c r="G9" s="226">
        <v>44776.0</v>
      </c>
      <c r="H9" s="252">
        <v>44745.0</v>
      </c>
      <c r="I9" s="252">
        <v>44595.0</v>
      </c>
      <c r="J9" s="252">
        <v>44654.0</v>
      </c>
      <c r="K9" s="253">
        <v>11.0</v>
      </c>
    </row>
    <row r="11">
      <c r="B11" s="239" t="s">
        <v>270</v>
      </c>
      <c r="C11" s="240"/>
      <c r="D11" s="240"/>
      <c r="E11" s="240"/>
      <c r="F11" s="240"/>
      <c r="G11" s="240"/>
      <c r="H11" s="240"/>
      <c r="I11" s="240"/>
      <c r="J11" s="240"/>
      <c r="K11" s="241"/>
    </row>
    <row r="12">
      <c r="B12" s="242" t="s">
        <v>256</v>
      </c>
      <c r="C12" s="241"/>
      <c r="D12" s="243" t="s">
        <v>257</v>
      </c>
      <c r="E12" s="241"/>
      <c r="F12" s="244" t="s">
        <v>269</v>
      </c>
      <c r="G12" s="241"/>
      <c r="H12" s="24" t="s">
        <v>259</v>
      </c>
      <c r="I12" s="24" t="s">
        <v>260</v>
      </c>
      <c r="J12" s="24" t="s">
        <v>261</v>
      </c>
      <c r="K12" s="24" t="s">
        <v>262</v>
      </c>
    </row>
    <row r="13">
      <c r="B13" s="24" t="s">
        <v>263</v>
      </c>
      <c r="C13" s="24" t="s">
        <v>69</v>
      </c>
      <c r="D13" s="24" t="s">
        <v>263</v>
      </c>
      <c r="E13" s="24" t="s">
        <v>69</v>
      </c>
      <c r="F13" s="24" t="s">
        <v>263</v>
      </c>
      <c r="G13" s="24" t="s">
        <v>69</v>
      </c>
      <c r="H13" s="18" t="s">
        <v>264</v>
      </c>
      <c r="I13" s="18" t="s">
        <v>264</v>
      </c>
      <c r="J13" s="18" t="s">
        <v>264</v>
      </c>
      <c r="K13" s="18" t="s">
        <v>264</v>
      </c>
    </row>
    <row r="14">
      <c r="B14" s="250">
        <v>8.0</v>
      </c>
      <c r="C14" s="251">
        <v>27.0</v>
      </c>
      <c r="D14" s="226">
        <v>44562.0</v>
      </c>
      <c r="E14" s="226">
        <v>44685.0</v>
      </c>
      <c r="F14" s="251">
        <v>1.0</v>
      </c>
      <c r="G14" s="226">
        <v>44593.0</v>
      </c>
      <c r="H14" s="252">
        <v>44599.0</v>
      </c>
      <c r="I14" s="253">
        <v>6.0</v>
      </c>
      <c r="J14" s="253">
        <v>8.0</v>
      </c>
      <c r="K14" s="252">
        <v>44703.0</v>
      </c>
    </row>
    <row r="16">
      <c r="B16" s="239" t="s">
        <v>271</v>
      </c>
      <c r="C16" s="240"/>
      <c r="D16" s="240"/>
      <c r="E16" s="240"/>
      <c r="F16" s="240"/>
      <c r="G16" s="240"/>
      <c r="H16" s="240"/>
      <c r="I16" s="240"/>
      <c r="J16" s="240"/>
      <c r="K16" s="241"/>
    </row>
    <row r="17">
      <c r="B17" s="242" t="s">
        <v>256</v>
      </c>
      <c r="C17" s="241"/>
      <c r="D17" s="243" t="s">
        <v>257</v>
      </c>
      <c r="E17" s="241"/>
      <c r="F17" s="244" t="s">
        <v>269</v>
      </c>
      <c r="G17" s="241"/>
      <c r="H17" s="24" t="s">
        <v>259</v>
      </c>
      <c r="I17" s="24" t="s">
        <v>260</v>
      </c>
      <c r="J17" s="24" t="s">
        <v>261</v>
      </c>
      <c r="K17" s="24" t="s">
        <v>262</v>
      </c>
    </row>
    <row r="18">
      <c r="B18" s="24" t="s">
        <v>263</v>
      </c>
      <c r="C18" s="24" t="s">
        <v>69</v>
      </c>
      <c r="D18" s="24" t="s">
        <v>263</v>
      </c>
      <c r="E18" s="24" t="s">
        <v>69</v>
      </c>
      <c r="F18" s="24" t="s">
        <v>263</v>
      </c>
      <c r="G18" s="24" t="s">
        <v>69</v>
      </c>
      <c r="H18" s="18" t="s">
        <v>264</v>
      </c>
      <c r="I18" s="18" t="s">
        <v>264</v>
      </c>
      <c r="J18" s="18" t="s">
        <v>264</v>
      </c>
      <c r="K18" s="18" t="s">
        <v>264</v>
      </c>
    </row>
    <row r="19">
      <c r="B19" s="250">
        <v>17.0</v>
      </c>
      <c r="C19" s="251">
        <v>54.0</v>
      </c>
      <c r="D19" s="226">
        <v>44685.0</v>
      </c>
      <c r="E19" s="226">
        <v>44636.0</v>
      </c>
      <c r="F19" s="226">
        <v>44597.0</v>
      </c>
      <c r="G19" s="226">
        <v>44566.0</v>
      </c>
      <c r="H19" s="252">
        <v>44745.0</v>
      </c>
      <c r="I19" s="252">
        <v>44623.0</v>
      </c>
      <c r="J19" s="252">
        <v>44595.0</v>
      </c>
      <c r="K19" s="252">
        <v>44691.0</v>
      </c>
    </row>
    <row r="21">
      <c r="B21" s="239" t="s">
        <v>272</v>
      </c>
      <c r="C21" s="240"/>
      <c r="D21" s="240"/>
      <c r="E21" s="240"/>
      <c r="F21" s="240"/>
      <c r="G21" s="240"/>
      <c r="H21" s="240"/>
      <c r="I21" s="240"/>
      <c r="J21" s="240"/>
      <c r="K21" s="241"/>
    </row>
    <row r="22">
      <c r="B22" s="242" t="s">
        <v>256</v>
      </c>
      <c r="C22" s="241"/>
      <c r="D22" s="243" t="s">
        <v>257</v>
      </c>
      <c r="E22" s="241"/>
      <c r="F22" s="244" t="s">
        <v>269</v>
      </c>
      <c r="G22" s="241"/>
      <c r="H22" s="24" t="s">
        <v>259</v>
      </c>
      <c r="I22" s="24" t="s">
        <v>260</v>
      </c>
      <c r="J22" s="24" t="s">
        <v>261</v>
      </c>
      <c r="K22" s="24" t="s">
        <v>262</v>
      </c>
    </row>
    <row r="23">
      <c r="B23" s="24" t="s">
        <v>263</v>
      </c>
      <c r="C23" s="24" t="s">
        <v>69</v>
      </c>
      <c r="D23" s="24" t="s">
        <v>263</v>
      </c>
      <c r="E23" s="24" t="s">
        <v>69</v>
      </c>
      <c r="F23" s="24" t="s">
        <v>263</v>
      </c>
      <c r="G23" s="24" t="s">
        <v>69</v>
      </c>
      <c r="H23" s="18" t="s">
        <v>264</v>
      </c>
      <c r="I23" s="18" t="s">
        <v>264</v>
      </c>
      <c r="J23" s="18" t="s">
        <v>264</v>
      </c>
      <c r="K23" s="18" t="s">
        <v>264</v>
      </c>
    </row>
    <row r="24">
      <c r="B24" s="254">
        <v>44778.0</v>
      </c>
      <c r="C24" s="251" t="s">
        <v>35</v>
      </c>
      <c r="D24" s="251" t="s">
        <v>273</v>
      </c>
      <c r="E24" s="251" t="s">
        <v>166</v>
      </c>
      <c r="F24" s="251" t="s">
        <v>177</v>
      </c>
      <c r="G24" s="251" t="s">
        <v>177</v>
      </c>
      <c r="H24" s="253">
        <v>82.0</v>
      </c>
      <c r="I24" s="253">
        <v>157.0</v>
      </c>
      <c r="J24" s="253">
        <v>145.0</v>
      </c>
      <c r="K24" s="253">
        <v>785.0</v>
      </c>
    </row>
    <row r="26">
      <c r="B26" s="239" t="s">
        <v>274</v>
      </c>
      <c r="C26" s="240"/>
      <c r="D26" s="240"/>
      <c r="E26" s="240"/>
      <c r="F26" s="240"/>
      <c r="G26" s="240"/>
      <c r="H26" s="240"/>
      <c r="I26" s="240"/>
      <c r="J26" s="240"/>
      <c r="K26" s="241"/>
    </row>
    <row r="27">
      <c r="B27" s="242" t="s">
        <v>256</v>
      </c>
      <c r="C27" s="241"/>
      <c r="D27" s="243" t="s">
        <v>257</v>
      </c>
      <c r="E27" s="241"/>
      <c r="F27" s="244" t="s">
        <v>269</v>
      </c>
      <c r="G27" s="241"/>
      <c r="H27" s="24" t="s">
        <v>259</v>
      </c>
      <c r="I27" s="24" t="s">
        <v>260</v>
      </c>
      <c r="J27" s="24" t="s">
        <v>261</v>
      </c>
      <c r="K27" s="24" t="s">
        <v>262</v>
      </c>
    </row>
    <row r="28">
      <c r="B28" s="24" t="s">
        <v>263</v>
      </c>
      <c r="C28" s="24" t="s">
        <v>69</v>
      </c>
      <c r="D28" s="24" t="s">
        <v>263</v>
      </c>
      <c r="E28" s="24" t="s">
        <v>69</v>
      </c>
      <c r="F28" s="24" t="s">
        <v>263</v>
      </c>
      <c r="G28" s="24" t="s">
        <v>69</v>
      </c>
      <c r="H28" s="18" t="s">
        <v>264</v>
      </c>
      <c r="I28" s="18" t="s">
        <v>264</v>
      </c>
      <c r="J28" s="18" t="s">
        <v>264</v>
      </c>
      <c r="K28" s="18" t="s">
        <v>264</v>
      </c>
    </row>
    <row r="29">
      <c r="B29" s="254">
        <v>44600.0</v>
      </c>
      <c r="C29" s="251" t="s">
        <v>275</v>
      </c>
      <c r="D29" s="226">
        <v>44745.0</v>
      </c>
      <c r="E29" s="226">
        <v>44665.0</v>
      </c>
      <c r="F29" s="226">
        <v>44654.0</v>
      </c>
      <c r="G29" s="226">
        <v>44745.0</v>
      </c>
      <c r="H29" s="252">
        <v>44594.0</v>
      </c>
      <c r="I29" s="252">
        <v>44714.0</v>
      </c>
      <c r="J29" s="252">
        <v>44653.0</v>
      </c>
      <c r="K29" s="252">
        <v>44661.0</v>
      </c>
    </row>
  </sheetData>
  <mergeCells count="24">
    <mergeCell ref="B1:K1"/>
    <mergeCell ref="B2:C2"/>
    <mergeCell ref="D2:E2"/>
    <mergeCell ref="F2:G2"/>
    <mergeCell ref="B6:K6"/>
    <mergeCell ref="B7:C7"/>
    <mergeCell ref="D7:E7"/>
    <mergeCell ref="D17:E17"/>
    <mergeCell ref="F17:G17"/>
    <mergeCell ref="B21:K21"/>
    <mergeCell ref="B22:C22"/>
    <mergeCell ref="D22:E22"/>
    <mergeCell ref="F22:G22"/>
    <mergeCell ref="B26:K26"/>
    <mergeCell ref="B27:C27"/>
    <mergeCell ref="D27:E27"/>
    <mergeCell ref="F27:G27"/>
    <mergeCell ref="F7:G7"/>
    <mergeCell ref="B11:K11"/>
    <mergeCell ref="B12:C12"/>
    <mergeCell ref="D12:E12"/>
    <mergeCell ref="F12:G12"/>
    <mergeCell ref="B16:K16"/>
    <mergeCell ref="B17:C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9" t="s">
        <v>276</v>
      </c>
      <c r="C1" s="240"/>
      <c r="D1" s="240"/>
      <c r="E1" s="240"/>
      <c r="F1" s="240"/>
      <c r="G1" s="240"/>
      <c r="H1" s="240"/>
      <c r="I1" s="240"/>
      <c r="J1" s="240"/>
      <c r="K1" s="241"/>
    </row>
    <row r="2">
      <c r="B2" s="242" t="s">
        <v>277</v>
      </c>
      <c r="C2" s="241"/>
      <c r="D2" s="243" t="s">
        <v>257</v>
      </c>
      <c r="E2" s="241"/>
      <c r="F2" s="244" t="s">
        <v>258</v>
      </c>
      <c r="G2" s="241"/>
      <c r="H2" s="24" t="s">
        <v>259</v>
      </c>
      <c r="I2" s="24" t="s">
        <v>260</v>
      </c>
      <c r="J2" s="24" t="s">
        <v>261</v>
      </c>
      <c r="K2" s="24" t="s">
        <v>262</v>
      </c>
    </row>
    <row r="3">
      <c r="B3" s="24" t="s">
        <v>263</v>
      </c>
      <c r="C3" s="24" t="s">
        <v>69</v>
      </c>
      <c r="D3" s="24" t="s">
        <v>263</v>
      </c>
      <c r="E3" s="24" t="s">
        <v>69</v>
      </c>
      <c r="F3" s="24" t="s">
        <v>263</v>
      </c>
      <c r="G3" s="24" t="s">
        <v>69</v>
      </c>
      <c r="H3" s="18" t="s">
        <v>264</v>
      </c>
      <c r="I3" s="18" t="s">
        <v>264</v>
      </c>
      <c r="J3" s="18" t="s">
        <v>264</v>
      </c>
      <c r="K3" s="18" t="s">
        <v>264</v>
      </c>
    </row>
    <row r="4">
      <c r="B4" s="245">
        <v>7.4</v>
      </c>
      <c r="C4" s="246">
        <v>34.7</v>
      </c>
      <c r="D4" s="165">
        <v>1.3</v>
      </c>
      <c r="E4" s="165">
        <v>5.2</v>
      </c>
      <c r="F4" s="165"/>
      <c r="G4" s="165"/>
      <c r="H4" s="165">
        <v>5.69</v>
      </c>
      <c r="I4" s="165">
        <v>6.67</v>
      </c>
      <c r="J4" s="252"/>
      <c r="K4" s="253"/>
      <c r="M4" s="249">
        <f>AVERAGE(H4,H9,H14,H19,H24,H29)</f>
        <v>69.538</v>
      </c>
    </row>
    <row r="6">
      <c r="B6" s="239" t="s">
        <v>278</v>
      </c>
      <c r="C6" s="240"/>
      <c r="D6" s="240"/>
      <c r="E6" s="240"/>
      <c r="F6" s="240"/>
      <c r="G6" s="240"/>
      <c r="H6" s="240"/>
      <c r="I6" s="240"/>
      <c r="J6" s="240"/>
      <c r="K6" s="241"/>
    </row>
    <row r="7">
      <c r="B7" s="242" t="s">
        <v>277</v>
      </c>
      <c r="C7" s="241"/>
      <c r="D7" s="243" t="s">
        <v>257</v>
      </c>
      <c r="E7" s="241"/>
      <c r="F7" s="244" t="s">
        <v>269</v>
      </c>
      <c r="G7" s="241"/>
      <c r="H7" s="24" t="s">
        <v>259</v>
      </c>
      <c r="I7" s="24" t="s">
        <v>260</v>
      </c>
      <c r="J7" s="24" t="s">
        <v>261</v>
      </c>
      <c r="K7" s="24" t="s">
        <v>262</v>
      </c>
    </row>
    <row r="8">
      <c r="B8" s="24" t="s">
        <v>263</v>
      </c>
      <c r="C8" s="24" t="s">
        <v>69</v>
      </c>
      <c r="D8" s="24" t="s">
        <v>263</v>
      </c>
      <c r="E8" s="24" t="s">
        <v>69</v>
      </c>
      <c r="F8" s="24" t="s">
        <v>263</v>
      </c>
      <c r="G8" s="24" t="s">
        <v>69</v>
      </c>
      <c r="H8" s="18" t="s">
        <v>264</v>
      </c>
      <c r="I8" s="18" t="s">
        <v>264</v>
      </c>
      <c r="J8" s="18" t="s">
        <v>264</v>
      </c>
      <c r="K8" s="18" t="s">
        <v>264</v>
      </c>
    </row>
    <row r="9">
      <c r="B9" s="245">
        <v>3.8</v>
      </c>
      <c r="C9" s="246">
        <v>17.9</v>
      </c>
      <c r="D9" s="165">
        <v>0.45</v>
      </c>
      <c r="E9" s="165">
        <v>1.6</v>
      </c>
      <c r="F9" s="165"/>
      <c r="G9" s="165"/>
      <c r="H9" s="165">
        <v>8.4</v>
      </c>
      <c r="I9" s="165">
        <v>11.1</v>
      </c>
      <c r="J9" s="252"/>
      <c r="K9" s="253"/>
    </row>
    <row r="11">
      <c r="B11" s="239" t="s">
        <v>279</v>
      </c>
      <c r="C11" s="240"/>
      <c r="D11" s="240"/>
      <c r="E11" s="240"/>
      <c r="F11" s="240"/>
      <c r="G11" s="240"/>
      <c r="H11" s="240"/>
      <c r="I11" s="240"/>
      <c r="J11" s="240"/>
      <c r="K11" s="241"/>
    </row>
    <row r="12">
      <c r="B12" s="242" t="s">
        <v>277</v>
      </c>
      <c r="C12" s="241"/>
      <c r="D12" s="243" t="s">
        <v>257</v>
      </c>
      <c r="E12" s="241"/>
      <c r="F12" s="244" t="s">
        <v>269</v>
      </c>
      <c r="G12" s="241"/>
      <c r="H12" s="24" t="s">
        <v>259</v>
      </c>
      <c r="I12" s="24" t="s">
        <v>260</v>
      </c>
      <c r="J12" s="24" t="s">
        <v>261</v>
      </c>
      <c r="K12" s="24" t="s">
        <v>262</v>
      </c>
    </row>
    <row r="13">
      <c r="B13" s="24" t="s">
        <v>263</v>
      </c>
      <c r="C13" s="24" t="s">
        <v>69</v>
      </c>
      <c r="D13" s="24" t="s">
        <v>263</v>
      </c>
      <c r="E13" s="24" t="s">
        <v>69</v>
      </c>
      <c r="F13" s="24" t="s">
        <v>263</v>
      </c>
      <c r="G13" s="24" t="s">
        <v>69</v>
      </c>
      <c r="H13" s="18" t="s">
        <v>264</v>
      </c>
      <c r="I13" s="18" t="s">
        <v>264</v>
      </c>
      <c r="J13" s="18" t="s">
        <v>264</v>
      </c>
      <c r="K13" s="18" t="s">
        <v>264</v>
      </c>
    </row>
    <row r="14">
      <c r="B14" s="245">
        <v>3.59</v>
      </c>
      <c r="C14" s="246">
        <v>16.9</v>
      </c>
      <c r="D14" s="165">
        <v>0.65</v>
      </c>
      <c r="E14" s="165">
        <v>2.3</v>
      </c>
      <c r="F14" s="246"/>
      <c r="G14" s="165"/>
      <c r="H14" s="246">
        <v>5.3</v>
      </c>
      <c r="I14" s="165">
        <v>7.3</v>
      </c>
      <c r="J14" s="253"/>
      <c r="K14" s="252"/>
    </row>
    <row r="16">
      <c r="B16" s="239" t="s">
        <v>280</v>
      </c>
      <c r="C16" s="240"/>
      <c r="D16" s="240"/>
      <c r="E16" s="240"/>
      <c r="F16" s="240"/>
      <c r="G16" s="240"/>
      <c r="H16" s="240"/>
      <c r="I16" s="240"/>
      <c r="J16" s="240"/>
      <c r="K16" s="241"/>
    </row>
    <row r="17">
      <c r="B17" s="242" t="s">
        <v>277</v>
      </c>
      <c r="C17" s="241"/>
      <c r="D17" s="243" t="s">
        <v>257</v>
      </c>
      <c r="E17" s="241"/>
      <c r="F17" s="244" t="s">
        <v>269</v>
      </c>
      <c r="G17" s="241"/>
      <c r="H17" s="24" t="s">
        <v>259</v>
      </c>
      <c r="I17" s="24" t="s">
        <v>260</v>
      </c>
      <c r="J17" s="24" t="s">
        <v>261</v>
      </c>
      <c r="K17" s="24" t="s">
        <v>262</v>
      </c>
    </row>
    <row r="18">
      <c r="B18" s="24" t="s">
        <v>263</v>
      </c>
      <c r="C18" s="24" t="s">
        <v>69</v>
      </c>
      <c r="D18" s="24" t="s">
        <v>263</v>
      </c>
      <c r="E18" s="24" t="s">
        <v>69</v>
      </c>
      <c r="F18" s="24" t="s">
        <v>263</v>
      </c>
      <c r="G18" s="24" t="s">
        <v>69</v>
      </c>
      <c r="H18" s="18" t="s">
        <v>264</v>
      </c>
      <c r="I18" s="18" t="s">
        <v>264</v>
      </c>
      <c r="J18" s="18" t="s">
        <v>264</v>
      </c>
      <c r="K18" s="18" t="s">
        <v>264</v>
      </c>
    </row>
    <row r="19">
      <c r="B19" s="245">
        <v>4.8</v>
      </c>
      <c r="C19" s="246">
        <v>22.9</v>
      </c>
      <c r="D19" s="165">
        <v>2.0</v>
      </c>
      <c r="E19" s="165">
        <v>7.4</v>
      </c>
      <c r="F19" s="165"/>
      <c r="G19" s="165"/>
      <c r="H19" s="165" t="s">
        <v>265</v>
      </c>
      <c r="I19" s="165">
        <v>2.9</v>
      </c>
      <c r="J19" s="252"/>
      <c r="K19" s="252"/>
    </row>
    <row r="21">
      <c r="B21" s="239" t="s">
        <v>281</v>
      </c>
      <c r="C21" s="240"/>
      <c r="D21" s="240"/>
      <c r="E21" s="240"/>
      <c r="F21" s="240"/>
      <c r="G21" s="240"/>
      <c r="H21" s="240"/>
      <c r="I21" s="240"/>
      <c r="J21" s="240"/>
      <c r="K21" s="241"/>
    </row>
    <row r="22">
      <c r="B22" s="242" t="s">
        <v>277</v>
      </c>
      <c r="C22" s="241"/>
      <c r="D22" s="243" t="s">
        <v>257</v>
      </c>
      <c r="E22" s="241"/>
      <c r="F22" s="244" t="s">
        <v>269</v>
      </c>
      <c r="G22" s="241"/>
      <c r="H22" s="24" t="s">
        <v>259</v>
      </c>
      <c r="I22" s="24" t="s">
        <v>260</v>
      </c>
      <c r="J22" s="24" t="s">
        <v>261</v>
      </c>
      <c r="K22" s="24" t="s">
        <v>262</v>
      </c>
    </row>
    <row r="23">
      <c r="B23" s="24" t="s">
        <v>263</v>
      </c>
      <c r="C23" s="24" t="s">
        <v>69</v>
      </c>
      <c r="D23" s="24" t="s">
        <v>263</v>
      </c>
      <c r="E23" s="24" t="s">
        <v>69</v>
      </c>
      <c r="F23" s="24" t="s">
        <v>263</v>
      </c>
      <c r="G23" s="24" t="s">
        <v>69</v>
      </c>
      <c r="H23" s="18" t="s">
        <v>264</v>
      </c>
      <c r="I23" s="18" t="s">
        <v>264</v>
      </c>
      <c r="J23" s="18" t="s">
        <v>264</v>
      </c>
      <c r="K23" s="18" t="s">
        <v>264</v>
      </c>
    </row>
    <row r="24">
      <c r="B24" s="30">
        <v>1.9</v>
      </c>
      <c r="C24" s="246">
        <v>8.9</v>
      </c>
      <c r="D24" s="246">
        <v>0.006</v>
      </c>
      <c r="E24" s="246">
        <v>0.02</v>
      </c>
      <c r="F24" s="246"/>
      <c r="G24" s="246"/>
      <c r="H24" s="246">
        <v>316.0</v>
      </c>
      <c r="I24" s="246">
        <v>445.0</v>
      </c>
      <c r="J24" s="253"/>
      <c r="K24" s="253"/>
    </row>
    <row r="26">
      <c r="B26" s="239" t="s">
        <v>282</v>
      </c>
      <c r="C26" s="240"/>
      <c r="D26" s="240"/>
      <c r="E26" s="240"/>
      <c r="F26" s="240"/>
      <c r="G26" s="240"/>
      <c r="H26" s="240"/>
      <c r="I26" s="240"/>
      <c r="J26" s="240"/>
      <c r="K26" s="241"/>
    </row>
    <row r="27">
      <c r="B27" s="242" t="s">
        <v>277</v>
      </c>
      <c r="C27" s="241"/>
      <c r="D27" s="243" t="s">
        <v>257</v>
      </c>
      <c r="E27" s="241"/>
      <c r="F27" s="244" t="s">
        <v>269</v>
      </c>
      <c r="G27" s="241"/>
      <c r="H27" s="24" t="s">
        <v>259</v>
      </c>
      <c r="I27" s="24" t="s">
        <v>260</v>
      </c>
      <c r="J27" s="24" t="s">
        <v>261</v>
      </c>
      <c r="K27" s="24" t="s">
        <v>262</v>
      </c>
    </row>
    <row r="28">
      <c r="B28" s="24" t="s">
        <v>263</v>
      </c>
      <c r="C28" s="24" t="s">
        <v>69</v>
      </c>
      <c r="D28" s="24" t="s">
        <v>263</v>
      </c>
      <c r="E28" s="24" t="s">
        <v>69</v>
      </c>
      <c r="F28" s="24" t="s">
        <v>263</v>
      </c>
      <c r="G28" s="24" t="s">
        <v>69</v>
      </c>
      <c r="H28" s="18" t="s">
        <v>264</v>
      </c>
      <c r="I28" s="18" t="s">
        <v>264</v>
      </c>
      <c r="J28" s="18" t="s">
        <v>264</v>
      </c>
      <c r="K28" s="18" t="s">
        <v>264</v>
      </c>
    </row>
    <row r="29">
      <c r="B29" s="30">
        <v>2.1</v>
      </c>
      <c r="C29" s="246">
        <v>9.8</v>
      </c>
      <c r="D29" s="165">
        <v>0.17</v>
      </c>
      <c r="E29" s="165">
        <v>0.6</v>
      </c>
      <c r="F29" s="165"/>
      <c r="G29" s="165"/>
      <c r="H29" s="165">
        <v>12.3</v>
      </c>
      <c r="I29" s="165">
        <v>16.3</v>
      </c>
      <c r="J29" s="252"/>
      <c r="K29" s="252"/>
    </row>
  </sheetData>
  <mergeCells count="24">
    <mergeCell ref="B1:K1"/>
    <mergeCell ref="B2:C2"/>
    <mergeCell ref="D2:E2"/>
    <mergeCell ref="F2:G2"/>
    <mergeCell ref="B6:K6"/>
    <mergeCell ref="B7:C7"/>
    <mergeCell ref="D7:E7"/>
    <mergeCell ref="D17:E17"/>
    <mergeCell ref="F17:G17"/>
    <mergeCell ref="B21:K21"/>
    <mergeCell ref="B22:C22"/>
    <mergeCell ref="D22:E22"/>
    <mergeCell ref="F22:G22"/>
    <mergeCell ref="B26:K26"/>
    <mergeCell ref="B27:C27"/>
    <mergeCell ref="D27:E27"/>
    <mergeCell ref="F27:G27"/>
    <mergeCell ref="F7:G7"/>
    <mergeCell ref="B11:K11"/>
    <mergeCell ref="B12:C12"/>
    <mergeCell ref="D12:E12"/>
    <mergeCell ref="F12:G12"/>
    <mergeCell ref="B16:K16"/>
    <mergeCell ref="B17:C17"/>
  </mergeCells>
  <drawing r:id="rId1"/>
</worksheet>
</file>