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4b6a0b57fb842494/Documents/Informatik B.Sc/ProgEx/"/>
    </mc:Choice>
  </mc:AlternateContent>
  <xr:revisionPtr revIDLastSave="283" documentId="8_{0FFED9C1-B55F-4135-8D0E-05C606985517}" xr6:coauthVersionLast="47" xr6:coauthVersionMax="47" xr10:uidLastSave="{86F335F0-3463-4DDD-8D27-A8AAD0FE9752}"/>
  <bookViews>
    <workbookView xWindow="-98" yWindow="-98" windowWidth="28996" windowHeight="15796" xr2:uid="{EF405AD9-BD72-49DB-A00E-BEE17FCDB849}"/>
  </bookViews>
  <sheets>
    <sheet name="Project Plan Template" sheetId="3" r:id="rId1"/>
    <sheet name="Project Team" sheetId="7" r:id="rId2"/>
    <sheet name="Sheet2" sheetId="8" r:id="rId3"/>
  </sheets>
  <definedNames>
    <definedName name="rng_Completed">OFFSET(rng_Tasks,0,7)</definedName>
    <definedName name="rng_Pending">OFFSET(rng_Tasks,0,8)</definedName>
    <definedName name="rng_StartDate">OFFSET(rng_Tasks,0,2)</definedName>
    <definedName name="rng_Tasks">OFFSET(Table14[[#Headers],[Tasks]],1,0,COUNTA(Table14[Tasks]),1)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F4" i="3"/>
  <c r="H15" i="3" l="1"/>
  <c r="I15" i="3" s="1"/>
  <c r="H13" i="3"/>
  <c r="I13" i="3" s="1"/>
  <c r="J13" i="3" s="1"/>
  <c r="J15" i="3" l="1"/>
  <c r="H30" i="3"/>
  <c r="I30" i="3" s="1"/>
  <c r="H31" i="3"/>
  <c r="I31" i="3" s="1"/>
  <c r="H32" i="3"/>
  <c r="I32" i="3" s="1"/>
  <c r="H33" i="3"/>
  <c r="H34" i="3"/>
  <c r="I34" i="3" s="1"/>
  <c r="H35" i="3"/>
  <c r="I35" i="3" s="1"/>
  <c r="H36" i="3"/>
  <c r="I36" i="3" s="1"/>
  <c r="H37" i="3"/>
  <c r="I37" i="3" s="1"/>
  <c r="H25" i="3"/>
  <c r="I25" i="3" s="1"/>
  <c r="H26" i="3"/>
  <c r="I26" i="3" s="1"/>
  <c r="H27" i="3"/>
  <c r="I27" i="3" s="1"/>
  <c r="H28" i="3"/>
  <c r="I28" i="3" s="1"/>
  <c r="H29" i="3"/>
  <c r="I29" i="3" s="1"/>
  <c r="J32" i="3" l="1"/>
  <c r="J36" i="3"/>
  <c r="I33" i="3"/>
  <c r="J33" i="3" s="1"/>
  <c r="J35" i="3"/>
  <c r="J31" i="3"/>
  <c r="J34" i="3"/>
  <c r="J30" i="3"/>
  <c r="J37" i="3"/>
  <c r="J27" i="3"/>
  <c r="J26" i="3"/>
  <c r="J28" i="3"/>
  <c r="J29" i="3"/>
  <c r="J25" i="3"/>
  <c r="C5" i="3"/>
  <c r="C6" i="3"/>
  <c r="C4" i="3"/>
  <c r="H5" i="3"/>
  <c r="H7" i="3" s="1"/>
  <c r="C3" i="3"/>
  <c r="H11" i="3"/>
  <c r="I11" i="3" s="1"/>
  <c r="H12" i="3"/>
  <c r="I12" i="3" s="1"/>
  <c r="J12" i="3" s="1"/>
  <c r="H14" i="3"/>
  <c r="I14" i="3" s="1"/>
  <c r="J14" i="3" s="1"/>
  <c r="H16" i="3"/>
  <c r="H17" i="3"/>
  <c r="I17" i="3" s="1"/>
  <c r="J17" i="3" s="1"/>
  <c r="H18" i="3"/>
  <c r="H19" i="3"/>
  <c r="H20" i="3"/>
  <c r="I20" i="3" s="1"/>
  <c r="H21" i="3"/>
  <c r="H22" i="3"/>
  <c r="H23" i="3"/>
  <c r="I23" i="3" s="1"/>
  <c r="J23" i="3" s="1"/>
  <c r="H24" i="3"/>
  <c r="I21" i="3" l="1"/>
  <c r="J21" i="3" s="1"/>
  <c r="J11" i="3"/>
  <c r="I24" i="3"/>
  <c r="J24" i="3" s="1"/>
  <c r="I22" i="3"/>
  <c r="J22" i="3" s="1"/>
  <c r="F3" i="3"/>
  <c r="I19" i="3"/>
  <c r="J19" i="3" s="1"/>
  <c r="I18" i="3"/>
  <c r="J18" i="3" s="1"/>
  <c r="I16" i="3"/>
  <c r="J16" i="3" s="1"/>
  <c r="J20" i="3"/>
</calcChain>
</file>

<file path=xl/sharedStrings.xml><?xml version="1.0" encoding="utf-8"?>
<sst xmlns="http://schemas.openxmlformats.org/spreadsheetml/2006/main" count="71" uniqueCount="48">
  <si>
    <t>Start Date</t>
  </si>
  <si>
    <t>End Date</t>
  </si>
  <si>
    <t>Progress</t>
  </si>
  <si>
    <t>Completed</t>
  </si>
  <si>
    <t>Pending</t>
  </si>
  <si>
    <t>Duration</t>
  </si>
  <si>
    <t>Status</t>
  </si>
  <si>
    <t>Not Started</t>
  </si>
  <si>
    <t>In progress</t>
  </si>
  <si>
    <t>Responsible</t>
  </si>
  <si>
    <t>Tasks</t>
  </si>
  <si>
    <t>TOTAL TASKS</t>
  </si>
  <si>
    <t>Project Start</t>
  </si>
  <si>
    <t>Project End</t>
  </si>
  <si>
    <t>Overall
Progress</t>
  </si>
  <si>
    <t>ROS</t>
  </si>
  <si>
    <t>Restaurant Order System</t>
  </si>
  <si>
    <t>Symbol</t>
  </si>
  <si>
    <t>Last name</t>
  </si>
  <si>
    <t>Name</t>
  </si>
  <si>
    <t>AJ</t>
  </si>
  <si>
    <t>Jamil</t>
  </si>
  <si>
    <t>Arham</t>
  </si>
  <si>
    <t>DK</t>
  </si>
  <si>
    <t>Kammos</t>
  </si>
  <si>
    <t>Dennis</t>
  </si>
  <si>
    <t>RY</t>
  </si>
  <si>
    <t>Yampang</t>
  </si>
  <si>
    <t>Roger</t>
  </si>
  <si>
    <t>NW</t>
  </si>
  <si>
    <t>Wulandari</t>
  </si>
  <si>
    <t>Natasya</t>
  </si>
  <si>
    <t>MP</t>
  </si>
  <si>
    <t>Pewny</t>
  </si>
  <si>
    <t>Maximilian</t>
  </si>
  <si>
    <t>Creating Group &amp; Allocating Jobs</t>
  </si>
  <si>
    <t xml:space="preserve">AJ, DK, RY, NW, MP </t>
  </si>
  <si>
    <t>Github Repository Setup</t>
  </si>
  <si>
    <t>Setting up the Database</t>
  </si>
  <si>
    <t>Defining of requirements</t>
  </si>
  <si>
    <t>Population of database</t>
  </si>
  <si>
    <t>Creation of DB &amp; Tables</t>
  </si>
  <si>
    <t>Adding of security features</t>
  </si>
  <si>
    <t>Designing of Schema</t>
  </si>
  <si>
    <t>Organizational</t>
  </si>
  <si>
    <t>Creation of Project Plan</t>
  </si>
  <si>
    <t>Creation of Attendance Sheet</t>
  </si>
  <si>
    <t>AJ, 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</si>
</sst>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 tint="-0.499984740745262"/>
      <name val="Bahnschrift"/>
      <family val="2"/>
    </font>
    <font>
      <sz val="16"/>
      <color theme="1"/>
      <name val="Bahnschrift"/>
      <family val="2"/>
    </font>
    <font>
      <sz val="18"/>
      <color theme="1"/>
      <name val="Bahnschrift"/>
      <family val="2"/>
    </font>
    <font>
      <sz val="18"/>
      <color theme="7" tint="-0.499984740745262"/>
      <name val="Bahnschrift"/>
      <family val="2"/>
    </font>
    <font>
      <b/>
      <sz val="22"/>
      <color theme="7" tint="-0.499984740745262"/>
      <name val="Bahnschrift"/>
      <family val="2"/>
    </font>
    <font>
      <sz val="11"/>
      <color theme="0" tint="-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20"/>
      <color indexed="9"/>
      <name val="Arial"/>
      <family val="2"/>
    </font>
    <font>
      <sz val="20"/>
      <name val="Arial"/>
      <family val="2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7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5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9" fontId="0" fillId="0" borderId="0" xfId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6" borderId="0" xfId="0" applyFont="1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0" fontId="5" fillId="8" borderId="0" xfId="0" applyFont="1" applyFill="1" applyAlignment="1">
      <alignment horizontal="right" vertical="center" indent="1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0" fillId="5" borderId="1" xfId="0" applyFill="1" applyBorder="1" applyAlignment="1">
      <alignment vertical="center"/>
    </xf>
    <xf numFmtId="0" fontId="9" fillId="7" borderId="0" xfId="0" applyFont="1" applyFill="1" applyAlignment="1">
      <alignment vertical="center"/>
    </xf>
    <xf numFmtId="9" fontId="11" fillId="0" borderId="0" xfId="0" applyNumberFormat="1" applyFont="1" applyAlignment="1">
      <alignment horizontal="center" vertical="center"/>
    </xf>
    <xf numFmtId="0" fontId="15" fillId="0" borderId="0" xfId="5"/>
    <xf numFmtId="0" fontId="16" fillId="13" borderId="0" xfId="5" applyFont="1" applyFill="1"/>
    <xf numFmtId="0" fontId="17" fillId="0" borderId="0" xfId="5" applyFont="1"/>
    <xf numFmtId="0" fontId="0" fillId="0" borderId="0" xfId="0" applyAlignment="1">
      <alignment horizontal="left" vertical="center"/>
    </xf>
    <xf numFmtId="9" fontId="12" fillId="10" borderId="0" xfId="2" applyNumberFormat="1" applyAlignment="1">
      <alignment horizontal="center" vertical="center"/>
    </xf>
    <xf numFmtId="9" fontId="14" fillId="12" borderId="0" xfId="4" applyNumberFormat="1" applyAlignment="1">
      <alignment horizontal="center" vertical="center"/>
    </xf>
    <xf numFmtId="9" fontId="13" fillId="11" borderId="0" xfId="3" applyNumberFormat="1" applyAlignment="1">
      <alignment horizontal="center" vertical="center"/>
    </xf>
    <xf numFmtId="0" fontId="18" fillId="0" borderId="0" xfId="0" applyFont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 inden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9" fontId="7" fillId="4" borderId="0" xfId="1" applyFont="1" applyFill="1" applyAlignment="1">
      <alignment horizontal="center" vertical="center"/>
    </xf>
  </cellXfs>
  <cellStyles count="6">
    <cellStyle name="Bad" xfId="3" builtinId="27"/>
    <cellStyle name="Good" xfId="2" builtinId="26"/>
    <cellStyle name="Neutral" xfId="4" builtinId="28"/>
    <cellStyle name="Normal" xfId="0" builtinId="0"/>
    <cellStyle name="Percent" xfId="1" builtinId="5"/>
    <cellStyle name="Standard 2" xfId="5" xr:uid="{9884A2FF-4AE3-475C-8BAC-363C1C4220EC}"/>
  </cellStyles>
  <dxfs count="18"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2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 xr9:uid="{607B5762-74CC-4D39-AFF6-76C00A2070E9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colors>
    <mruColors>
      <color rgb="FF99E39B"/>
      <color rgb="FF7ED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43-46C7-B13D-F013D705AA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40-42AC-8194-C44CC020E24F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43-46C7-B13D-F013D705AADA}"/>
              </c:ext>
            </c:extLst>
          </c:dPt>
          <c:val>
            <c:numRef>
              <c:f>'Project Plan Template'!$H$5:$H$7</c:f>
              <c:numCache>
                <c:formatCode>0%</c:formatCode>
                <c:ptCount val="3"/>
                <c:pt idx="0">
                  <c:v>0.23684210526315788</c:v>
                </c:pt>
                <c:pt idx="2">
                  <c:v>0.76315789473684215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6C7-B13D-F013D705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104776</xdr:colOff>
      <xdr:row>2</xdr:row>
      <xdr:rowOff>28575</xdr:rowOff>
    </xdr:from>
    <xdr:to>
      <xdr:col>9</xdr:col>
      <xdr:colOff>561975</xdr:colOff>
      <xdr:row>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5AC82-CEC4-4DF5-81C9-B3F8080E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7E4EA-2137-4137-9E3F-CE3539C094BA}" name="Table14" displayName="Table14" ref="B9:J37" totalsRowShown="0" headerRowDxfId="10" dataDxfId="9">
  <tableColumns count="9">
    <tableColumn id="1" xr3:uid="{0A7C86CC-0564-484C-903E-376B83D38B1E}" name="Tasks" dataDxfId="8"/>
    <tableColumn id="9" xr3:uid="{95E71306-6261-4343-A355-0BDDD195DA10}" name="Responsible" dataDxfId="7"/>
    <tableColumn id="2" xr3:uid="{37A090FC-079A-4BA8-B8DA-82715180A832}" name="Start Date" dataDxfId="6"/>
    <tableColumn id="3" xr3:uid="{5FD4D417-8D8A-4435-8DD9-AE698750E8F4}" name="End Date" dataDxfId="5"/>
    <tableColumn id="4" xr3:uid="{AB101C76-0291-4AF9-8296-B4FAD7AC820E}" name="Progress" dataDxfId="4" dataCellStyle="Percent"/>
    <tableColumn id="5" xr3:uid="{CD48541F-765D-41E5-AD9C-791C860DD0B0}" name="Status" dataDxfId="3" dataCellStyle="Percent"/>
    <tableColumn id="6" xr3:uid="{0BDB9349-34F9-4D26-8028-90B219F479AB}" name="Duration" dataDxfId="2">
      <calculatedColumnFormula>IF(Table14[[#This Row],[Tasks]]="","",Table14[[#This Row],[End Date]]-Table14[[#This Row],[Start Date]]+1)</calculatedColumnFormula>
    </tableColumn>
    <tableColumn id="7" xr3:uid="{2C1D1A74-D633-4E42-BD39-E0B32E7D49E0}" name="Completed" dataDxfId="1">
      <calculatedColumnFormula>IFERROR(ROUND(Table14[[#This Row],[Duration]]*Table14[[#This Row],[Progress]],0),"")</calculatedColumnFormula>
    </tableColumn>
    <tableColumn id="8" xr3:uid="{F4E17ED8-F324-4943-905F-349E00841ABD}" name="Pending" dataDxfId="0">
      <calculatedColumnFormula>IFERROR(Table14[[#This Row],[Duration]]-Table14[[#This Row],[Completed]],"")</calculatedColumnFormula>
    </tableColumn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PTemplateNET">
      <a:dk1>
        <a:srgbClr val="262626"/>
      </a:dk1>
      <a:lt1>
        <a:srgbClr val="FFFFFF"/>
      </a:lt1>
      <a:dk2>
        <a:srgbClr val="262626"/>
      </a:dk2>
      <a:lt2>
        <a:srgbClr val="FFFFFF"/>
      </a:lt2>
      <a:accent1>
        <a:srgbClr val="E03D12"/>
      </a:accent1>
      <a:accent2>
        <a:srgbClr val="FAB60D"/>
      </a:accent2>
      <a:accent3>
        <a:srgbClr val="36CD5A"/>
      </a:accent3>
      <a:accent4>
        <a:srgbClr val="1E9ECD"/>
      </a:accent4>
      <a:accent5>
        <a:srgbClr val="B7EA43"/>
      </a:accent5>
      <a:accent6>
        <a:srgbClr val="49526F"/>
      </a:accent6>
      <a:hlink>
        <a:srgbClr val="FFFFF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1009-B8FB-4B7A-B19F-26E4145D4C7B}">
  <sheetPr>
    <tabColor rgb="FF92D050"/>
  </sheetPr>
  <dimension ref="B1:AH37"/>
  <sheetViews>
    <sheetView showGridLines="0" showRowColHeaders="0" tabSelected="1" zoomScale="85" zoomScaleNormal="85" workbookViewId="0">
      <selection activeCell="AC7" sqref="AC7"/>
    </sheetView>
  </sheetViews>
  <sheetFormatPr defaultColWidth="14.3984375" defaultRowHeight="20.100000000000001" customHeight="1" x14ac:dyDescent="0.45"/>
  <cols>
    <col min="1" max="1" width="1" style="1" customWidth="1"/>
    <col min="2" max="3" width="27.3984375" style="5" customWidth="1"/>
    <col min="4" max="5" width="12.86328125" style="3" customWidth="1"/>
    <col min="6" max="6" width="15.73046875" style="3" customWidth="1"/>
    <col min="7" max="7" width="15" style="3" customWidth="1"/>
    <col min="8" max="9" width="11.265625" style="3" customWidth="1"/>
    <col min="10" max="10" width="11.265625" style="1" customWidth="1"/>
    <col min="11" max="25" width="14.3984375" style="1" hidden="1" customWidth="1"/>
    <col min="26" max="26" width="0.86328125" style="1" customWidth="1"/>
    <col min="27" max="16384" width="14.3984375" style="1"/>
  </cols>
  <sheetData>
    <row r="1" spans="2:34" ht="30" customHeight="1" x14ac:dyDescent="0.45">
      <c r="B1" s="23" t="s">
        <v>15</v>
      </c>
      <c r="C1" s="34" t="s">
        <v>16</v>
      </c>
      <c r="D1" s="34"/>
      <c r="E1" s="34"/>
      <c r="F1" s="34"/>
      <c r="G1" s="34"/>
      <c r="H1" s="34"/>
      <c r="I1" s="34"/>
      <c r="J1" s="34"/>
      <c r="AA1" s="33"/>
      <c r="AB1" s="33"/>
      <c r="AC1" s="33"/>
      <c r="AD1" s="33"/>
      <c r="AE1" s="33"/>
      <c r="AF1" s="33"/>
      <c r="AG1" s="33"/>
      <c r="AH1" s="33"/>
    </row>
    <row r="2" spans="2:34" ht="5.25" customHeight="1" thickBot="1" x14ac:dyDescent="0.5">
      <c r="B2" s="20"/>
      <c r="C2" s="21"/>
      <c r="D2" s="21"/>
      <c r="E2" s="21"/>
      <c r="F2" s="21"/>
      <c r="G2" s="21"/>
      <c r="H2" s="21"/>
      <c r="I2" s="21"/>
      <c r="J2" s="21"/>
      <c r="AA2" s="22"/>
      <c r="AB2" s="22"/>
      <c r="AC2" s="22"/>
      <c r="AD2" s="22"/>
      <c r="AE2" s="22"/>
      <c r="AF2" s="22"/>
      <c r="AG2" s="22"/>
      <c r="AH2" s="22"/>
    </row>
    <row r="3" spans="2:34" ht="20.100000000000001" customHeight="1" x14ac:dyDescent="0.45">
      <c r="B3" s="13" t="s">
        <v>11</v>
      </c>
      <c r="C3" s="11">
        <f>COUNTA(Table14[Tasks])</f>
        <v>11</v>
      </c>
      <c r="E3" s="18" t="s">
        <v>5</v>
      </c>
      <c r="F3" s="19">
        <f>F5-F4+1</f>
        <v>13</v>
      </c>
      <c r="H3" s="35" t="s">
        <v>14</v>
      </c>
    </row>
    <row r="4" spans="2:34" ht="20.100000000000001" customHeight="1" x14ac:dyDescent="0.45">
      <c r="B4" s="14" t="s">
        <v>3</v>
      </c>
      <c r="C4" s="12">
        <f>COUNTIF(Table14[Status],B4)</f>
        <v>4</v>
      </c>
      <c r="E4" s="15" t="s">
        <v>12</v>
      </c>
      <c r="F4" s="16">
        <f>MIN(Table14[Start Date])</f>
        <v>45036</v>
      </c>
      <c r="H4" s="36"/>
    </row>
    <row r="5" spans="2:34" ht="20.100000000000001" customHeight="1" x14ac:dyDescent="0.45">
      <c r="B5" s="14" t="s">
        <v>8</v>
      </c>
      <c r="C5" s="12">
        <f>COUNTIF(Table14[Status],B5)</f>
        <v>2</v>
      </c>
      <c r="E5" s="15" t="s">
        <v>13</v>
      </c>
      <c r="F5" s="16">
        <f>MAX(Table14[End Date])</f>
        <v>45048</v>
      </c>
      <c r="H5" s="37">
        <f>AVERAGE(Table14[Progress])</f>
        <v>0.23684210526315788</v>
      </c>
    </row>
    <row r="6" spans="2:34" ht="20.100000000000001" customHeight="1" x14ac:dyDescent="0.45">
      <c r="B6" s="14" t="s">
        <v>7</v>
      </c>
      <c r="C6" s="12">
        <f>COUNTIF(Table14[Status],B6)</f>
        <v>13</v>
      </c>
      <c r="E6" s="15"/>
      <c r="F6" s="17"/>
      <c r="H6" s="37"/>
    </row>
    <row r="7" spans="2:34" ht="14.25" x14ac:dyDescent="0.45">
      <c r="H7" s="24">
        <f>1-H5</f>
        <v>0.76315789473684215</v>
      </c>
    </row>
    <row r="9" spans="2:34" ht="70.5" customHeight="1" x14ac:dyDescent="0.45">
      <c r="B9" s="7" t="s">
        <v>10</v>
      </c>
      <c r="C9" s="7" t="s">
        <v>9</v>
      </c>
      <c r="D9" s="8" t="s">
        <v>0</v>
      </c>
      <c r="E9" s="8" t="s">
        <v>1</v>
      </c>
      <c r="F9" s="8" t="s">
        <v>2</v>
      </c>
      <c r="G9" s="8" t="s">
        <v>6</v>
      </c>
      <c r="H9" s="8" t="s">
        <v>5</v>
      </c>
      <c r="I9" s="8" t="s">
        <v>3</v>
      </c>
      <c r="J9" s="8" t="s">
        <v>4</v>
      </c>
    </row>
    <row r="10" spans="2:34" ht="20.100000000000001" customHeight="1" x14ac:dyDescent="0.45">
      <c r="B10" s="32" t="s">
        <v>44</v>
      </c>
      <c r="D10" s="4">
        <v>45036</v>
      </c>
      <c r="E10" s="4">
        <v>45044</v>
      </c>
      <c r="F10" s="2">
        <v>1</v>
      </c>
      <c r="G10" s="29" t="s">
        <v>3</v>
      </c>
      <c r="H10" s="10"/>
      <c r="I10" s="10"/>
      <c r="J10" s="10"/>
    </row>
    <row r="11" spans="2:34" ht="20.100000000000001" customHeight="1" x14ac:dyDescent="0.45">
      <c r="B11" s="28" t="s">
        <v>35</v>
      </c>
      <c r="C11" s="5" t="s">
        <v>36</v>
      </c>
      <c r="D11" s="4">
        <v>45036</v>
      </c>
      <c r="E11" s="4">
        <v>45037</v>
      </c>
      <c r="F11" s="2">
        <v>1</v>
      </c>
      <c r="G11" s="29" t="s">
        <v>3</v>
      </c>
      <c r="H11" s="10">
        <f>IF(Table14[[#This Row],[Tasks]]="","",Table14[[#This Row],[End Date]]-Table14[[#This Row],[Start Date]]+1)</f>
        <v>2</v>
      </c>
      <c r="I11" s="10">
        <f>IFERROR(ROUND(Table14[[#This Row],[Duration]]*Table14[[#This Row],[Progress]],0),"")</f>
        <v>2</v>
      </c>
      <c r="J11" s="10">
        <f>IFERROR(Table14[[#This Row],[Duration]]-Table14[[#This Row],[Completed]],"")</f>
        <v>0</v>
      </c>
    </row>
    <row r="12" spans="2:34" ht="20.100000000000001" customHeight="1" x14ac:dyDescent="0.45">
      <c r="B12" s="28" t="s">
        <v>37</v>
      </c>
      <c r="C12" s="5" t="s">
        <v>20</v>
      </c>
      <c r="D12" s="4">
        <v>45043</v>
      </c>
      <c r="E12" s="4">
        <v>45044</v>
      </c>
      <c r="F12" s="2">
        <v>1</v>
      </c>
      <c r="G12" s="29" t="s">
        <v>3</v>
      </c>
      <c r="H12" s="10">
        <f>IF(Table14[[#This Row],[Tasks]]="","",Table14[[#This Row],[End Date]]-Table14[[#This Row],[Start Date]]+1)</f>
        <v>2</v>
      </c>
      <c r="I12" s="10">
        <f>IFERROR(ROUND(Table14[[#This Row],[Duration]]*Table14[[#This Row],[Progress]],0),"")</f>
        <v>2</v>
      </c>
      <c r="J12" s="10">
        <f>IFERROR(Table14[[#This Row],[Duration]]-Table14[[#This Row],[Completed]],"")</f>
        <v>0</v>
      </c>
    </row>
    <row r="13" spans="2:34" ht="20.100000000000001" customHeight="1" x14ac:dyDescent="0.45">
      <c r="B13" s="1" t="s">
        <v>45</v>
      </c>
      <c r="C13" s="5" t="s">
        <v>47</v>
      </c>
      <c r="D13" s="4">
        <v>45043</v>
      </c>
      <c r="E13" s="4">
        <v>45048</v>
      </c>
      <c r="F13" s="9">
        <v>0.5</v>
      </c>
      <c r="G13" s="30" t="s">
        <v>8</v>
      </c>
      <c r="H13" s="10">
        <f>IF(Table14[[#This Row],[Tasks]]="","",Table14[[#This Row],[End Date]]-Table14[[#This Row],[Start Date]]+1)</f>
        <v>6</v>
      </c>
      <c r="I13" s="10">
        <f>IFERROR(ROUND(Table14[[#This Row],[Duration]]*Table14[[#This Row],[Progress]],0),"")</f>
        <v>3</v>
      </c>
      <c r="J13" s="10">
        <f>IFERROR(Table14[[#This Row],[Duration]]-Table14[[#This Row],[Completed]],"")</f>
        <v>3</v>
      </c>
    </row>
    <row r="14" spans="2:34" ht="20.100000000000001" customHeight="1" x14ac:dyDescent="0.45">
      <c r="B14" s="1" t="s">
        <v>46</v>
      </c>
      <c r="C14" s="5" t="s">
        <v>20</v>
      </c>
      <c r="D14" s="4">
        <v>45043</v>
      </c>
      <c r="E14" s="4">
        <v>45044</v>
      </c>
      <c r="F14" s="9">
        <v>1</v>
      </c>
      <c r="G14" s="29" t="s">
        <v>3</v>
      </c>
      <c r="H14" s="10">
        <f>IF(Table14[[#This Row],[Tasks]]="","",Table14[[#This Row],[End Date]]-Table14[[#This Row],[Start Date]]+1)</f>
        <v>2</v>
      </c>
      <c r="I14" s="10">
        <f>IFERROR(ROUND(Table14[[#This Row],[Duration]]*Table14[[#This Row],[Progress]],0),"")</f>
        <v>2</v>
      </c>
      <c r="J14" s="10">
        <f>IFERROR(Table14[[#This Row],[Duration]]-Table14[[#This Row],[Completed]],"")</f>
        <v>0</v>
      </c>
    </row>
    <row r="15" spans="2:34" ht="20.100000000000001" customHeight="1" x14ac:dyDescent="0.45">
      <c r="B15" s="6"/>
      <c r="D15" s="4"/>
      <c r="E15" s="4"/>
      <c r="F15" s="2"/>
      <c r="G15"/>
      <c r="H15" s="10" t="str">
        <f>IF(Table14[[#This Row],[Tasks]]="","",Table14[[#This Row],[End Date]]-Table14[[#This Row],[Start Date]]+1)</f>
        <v/>
      </c>
      <c r="I15" s="10" t="str">
        <f>IFERROR(ROUND(Table14[[#This Row],[Duration]]*Table14[[#This Row],[Progress]],0),"")</f>
        <v/>
      </c>
      <c r="J15" s="10" t="str">
        <f>IFERROR(Table14[[#This Row],[Duration]]-Table14[[#This Row],[Completed]],"")</f>
        <v/>
      </c>
    </row>
    <row r="16" spans="2:34" ht="20.100000000000001" customHeight="1" x14ac:dyDescent="0.45">
      <c r="B16" s="32" t="s">
        <v>38</v>
      </c>
      <c r="D16" s="4"/>
      <c r="E16" s="4"/>
      <c r="F16" s="9">
        <v>0</v>
      </c>
      <c r="G16" s="30" t="s">
        <v>8</v>
      </c>
      <c r="H16" s="10">
        <f>IF(Table14[[#This Row],[Tasks]]="","",Table14[[#This Row],[End Date]]-Table14[[#This Row],[Start Date]]+1)</f>
        <v>1</v>
      </c>
      <c r="I16" s="10">
        <f>IFERROR(ROUND(Table14[[#This Row],[Duration]]*Table14[[#This Row],[Progress]],0),"")</f>
        <v>0</v>
      </c>
      <c r="J16" s="10">
        <f>IFERROR(Table14[[#This Row],[Duration]]-Table14[[#This Row],[Completed]],"")</f>
        <v>1</v>
      </c>
    </row>
    <row r="17" spans="2:10" ht="20.100000000000001" customHeight="1" x14ac:dyDescent="0.45">
      <c r="B17" s="1" t="s">
        <v>39</v>
      </c>
      <c r="D17" s="4"/>
      <c r="E17" s="4"/>
      <c r="F17" s="9">
        <v>0</v>
      </c>
      <c r="G17" s="31" t="s">
        <v>7</v>
      </c>
      <c r="H17" s="10">
        <f>IF(Table14[[#This Row],[Tasks]]="","",Table14[[#This Row],[End Date]]-Table14[[#This Row],[Start Date]]+1)</f>
        <v>1</v>
      </c>
      <c r="I17" s="10">
        <f>IFERROR(ROUND(Table14[[#This Row],[Duration]]*Table14[[#This Row],[Progress]],0),"")</f>
        <v>0</v>
      </c>
      <c r="J17" s="10">
        <f>IFERROR(Table14[[#This Row],[Duration]]-Table14[[#This Row],[Completed]],"")</f>
        <v>1</v>
      </c>
    </row>
    <row r="18" spans="2:10" ht="20.100000000000001" customHeight="1" x14ac:dyDescent="0.45">
      <c r="B18" s="1" t="s">
        <v>43</v>
      </c>
      <c r="D18" s="4"/>
      <c r="E18" s="4"/>
      <c r="F18" s="9">
        <v>0</v>
      </c>
      <c r="G18" s="31" t="s">
        <v>7</v>
      </c>
      <c r="H18" s="10">
        <f>IF(Table14[[#This Row],[Tasks]]="","",Table14[[#This Row],[End Date]]-Table14[[#This Row],[Start Date]]+1)</f>
        <v>1</v>
      </c>
      <c r="I18" s="10">
        <f>IFERROR(ROUND(Table14[[#This Row],[Duration]]*Table14[[#This Row],[Progress]],0),"")</f>
        <v>0</v>
      </c>
      <c r="J18" s="10">
        <f>IFERROR(Table14[[#This Row],[Duration]]-Table14[[#This Row],[Completed]],"")</f>
        <v>1</v>
      </c>
    </row>
    <row r="19" spans="2:10" ht="20.100000000000001" customHeight="1" x14ac:dyDescent="0.45">
      <c r="B19" s="1" t="s">
        <v>41</v>
      </c>
      <c r="D19" s="4"/>
      <c r="E19" s="4"/>
      <c r="F19" s="9">
        <v>0</v>
      </c>
      <c r="G19" s="31" t="s">
        <v>7</v>
      </c>
      <c r="H19" s="10">
        <f>IF(Table14[[#This Row],[Tasks]]="","",Table14[[#This Row],[End Date]]-Table14[[#This Row],[Start Date]]+1)</f>
        <v>1</v>
      </c>
      <c r="I19" s="10">
        <f>IFERROR(ROUND(Table14[[#This Row],[Duration]]*Table14[[#This Row],[Progress]],0),"")</f>
        <v>0</v>
      </c>
      <c r="J19" s="10">
        <f>IFERROR(Table14[[#This Row],[Duration]]-Table14[[#This Row],[Completed]],"")</f>
        <v>1</v>
      </c>
    </row>
    <row r="20" spans="2:10" ht="20.100000000000001" customHeight="1" x14ac:dyDescent="0.45">
      <c r="B20" s="1" t="s">
        <v>40</v>
      </c>
      <c r="D20" s="4"/>
      <c r="E20" s="4"/>
      <c r="F20" s="9">
        <v>0</v>
      </c>
      <c r="G20" s="31" t="s">
        <v>7</v>
      </c>
      <c r="H20" s="10">
        <f>IF(Table14[[#This Row],[Tasks]]="","",Table14[[#This Row],[End Date]]-Table14[[#This Row],[Start Date]]+1)</f>
        <v>1</v>
      </c>
      <c r="I20" s="10">
        <f>IFERROR(ROUND(Table14[[#This Row],[Duration]]*Table14[[#This Row],[Progress]],0),"")</f>
        <v>0</v>
      </c>
      <c r="J20" s="10">
        <f>IFERROR(Table14[[#This Row],[Duration]]-Table14[[#This Row],[Completed]],"")</f>
        <v>1</v>
      </c>
    </row>
    <row r="21" spans="2:10" ht="20.100000000000001" customHeight="1" x14ac:dyDescent="0.45">
      <c r="B21" s="1" t="s">
        <v>42</v>
      </c>
      <c r="D21" s="4"/>
      <c r="E21" s="4"/>
      <c r="F21" s="9">
        <v>0</v>
      </c>
      <c r="G21" s="31" t="s">
        <v>7</v>
      </c>
      <c r="H21" s="10">
        <f>IF(Table14[[#This Row],[Tasks]]="","",Table14[[#This Row],[End Date]]-Table14[[#This Row],[Start Date]]+1)</f>
        <v>1</v>
      </c>
      <c r="I21" s="10">
        <f>IFERROR(ROUND(Table14[[#This Row],[Duration]]*Table14[[#This Row],[Progress]],0),"")</f>
        <v>0</v>
      </c>
      <c r="J21" s="10">
        <f>IFERROR(Table14[[#This Row],[Duration]]-Table14[[#This Row],[Completed]],"")</f>
        <v>1</v>
      </c>
    </row>
    <row r="22" spans="2:10" ht="20.100000000000001" customHeight="1" x14ac:dyDescent="0.45">
      <c r="D22" s="4"/>
      <c r="E22" s="4"/>
      <c r="F22" s="9">
        <v>0</v>
      </c>
      <c r="G22" s="31" t="s">
        <v>7</v>
      </c>
      <c r="H22" s="10" t="str">
        <f>IF(Table14[[#This Row],[Tasks]]="","",Table14[[#This Row],[End Date]]-Table14[[#This Row],[Start Date]]+1)</f>
        <v/>
      </c>
      <c r="I22" s="10" t="str">
        <f>IFERROR(ROUND(Table14[[#This Row],[Duration]]*Table14[[#This Row],[Progress]],0),"")</f>
        <v/>
      </c>
      <c r="J22" s="10" t="str">
        <f>IFERROR(Table14[[#This Row],[Duration]]-Table14[[#This Row],[Completed]],"")</f>
        <v/>
      </c>
    </row>
    <row r="23" spans="2:10" ht="20.100000000000001" customHeight="1" x14ac:dyDescent="0.45">
      <c r="D23" s="4"/>
      <c r="E23" s="4"/>
      <c r="F23" s="9">
        <v>0</v>
      </c>
      <c r="G23" s="2" t="s">
        <v>7</v>
      </c>
      <c r="H23" s="10" t="str">
        <f>IF(Table14[[#This Row],[Tasks]]="","",Table14[[#This Row],[End Date]]-Table14[[#This Row],[Start Date]]+1)</f>
        <v/>
      </c>
      <c r="I23" s="10" t="str">
        <f>IFERROR(ROUND(Table14[[#This Row],[Duration]]*Table14[[#This Row],[Progress]],0),"")</f>
        <v/>
      </c>
      <c r="J23" s="10" t="str">
        <f>IFERROR(Table14[[#This Row],[Duration]]-Table14[[#This Row],[Completed]],"")</f>
        <v/>
      </c>
    </row>
    <row r="24" spans="2:10" ht="20.100000000000001" customHeight="1" x14ac:dyDescent="0.45">
      <c r="D24" s="4"/>
      <c r="E24" s="4"/>
      <c r="F24" s="9">
        <v>0</v>
      </c>
      <c r="G24" s="2" t="s">
        <v>7</v>
      </c>
      <c r="H24" s="10" t="str">
        <f>IF(Table14[[#This Row],[Tasks]]="","",Table14[[#This Row],[End Date]]-Table14[[#This Row],[Start Date]]+1)</f>
        <v/>
      </c>
      <c r="I24" s="10" t="str">
        <f>IFERROR(ROUND(Table14[[#This Row],[Duration]]*Table14[[#This Row],[Progress]],0),"")</f>
        <v/>
      </c>
      <c r="J24" s="10" t="str">
        <f>IFERROR(Table14[[#This Row],[Duration]]-Table14[[#This Row],[Completed]],"")</f>
        <v/>
      </c>
    </row>
    <row r="25" spans="2:10" ht="20.100000000000001" customHeight="1" x14ac:dyDescent="0.45">
      <c r="D25" s="4"/>
      <c r="E25" s="4"/>
      <c r="F25" s="9">
        <v>0</v>
      </c>
      <c r="G25" s="2" t="s">
        <v>7</v>
      </c>
      <c r="H25" s="10" t="str">
        <f>IF(Table14[[#This Row],[Tasks]]="","",Table14[[#This Row],[End Date]]-Table14[[#This Row],[Start Date]]+1)</f>
        <v/>
      </c>
      <c r="I25" s="10" t="str">
        <f>IFERROR(ROUND(Table14[[#This Row],[Duration]]*Table14[[#This Row],[Progress]],0),"")</f>
        <v/>
      </c>
      <c r="J25" s="10" t="str">
        <f>IFERROR(Table14[[#This Row],[Duration]]-Table14[[#This Row],[Completed]],"")</f>
        <v/>
      </c>
    </row>
    <row r="26" spans="2:10" ht="20.100000000000001" customHeight="1" x14ac:dyDescent="0.45">
      <c r="D26" s="4"/>
      <c r="E26" s="4"/>
      <c r="F26" s="9">
        <v>0</v>
      </c>
      <c r="G26" s="2" t="s">
        <v>7</v>
      </c>
      <c r="H26" s="10" t="str">
        <f>IF(Table14[[#This Row],[Tasks]]="","",Table14[[#This Row],[End Date]]-Table14[[#This Row],[Start Date]]+1)</f>
        <v/>
      </c>
      <c r="I26" s="10" t="str">
        <f>IFERROR(ROUND(Table14[[#This Row],[Duration]]*Table14[[#This Row],[Progress]],0),"")</f>
        <v/>
      </c>
      <c r="J26" s="10" t="str">
        <f>IFERROR(Table14[[#This Row],[Duration]]-Table14[[#This Row],[Completed]],"")</f>
        <v/>
      </c>
    </row>
    <row r="27" spans="2:10" ht="20.100000000000001" customHeight="1" x14ac:dyDescent="0.45">
      <c r="D27" s="4"/>
      <c r="E27" s="4"/>
      <c r="F27" s="9">
        <v>0</v>
      </c>
      <c r="G27" s="2" t="s">
        <v>7</v>
      </c>
      <c r="H27" s="10" t="str">
        <f>IF(Table14[[#This Row],[Tasks]]="","",Table14[[#This Row],[End Date]]-Table14[[#This Row],[Start Date]]+1)</f>
        <v/>
      </c>
      <c r="I27" s="10" t="str">
        <f>IFERROR(ROUND(Table14[[#This Row],[Duration]]*Table14[[#This Row],[Progress]],0),"")</f>
        <v/>
      </c>
      <c r="J27" s="10" t="str">
        <f>IFERROR(Table14[[#This Row],[Duration]]-Table14[[#This Row],[Completed]],"")</f>
        <v/>
      </c>
    </row>
    <row r="28" spans="2:10" ht="20.100000000000001" customHeight="1" x14ac:dyDescent="0.45">
      <c r="D28" s="4"/>
      <c r="E28" s="4"/>
      <c r="F28" s="9">
        <v>0</v>
      </c>
      <c r="G28" s="2" t="s">
        <v>7</v>
      </c>
      <c r="H28" s="10" t="str">
        <f>IF(Table14[[#This Row],[Tasks]]="","",Table14[[#This Row],[End Date]]-Table14[[#This Row],[Start Date]]+1)</f>
        <v/>
      </c>
      <c r="I28" s="10" t="str">
        <f>IFERROR(ROUND(Table14[[#This Row],[Duration]]*Table14[[#This Row],[Progress]],0),"")</f>
        <v/>
      </c>
      <c r="J28" s="10" t="str">
        <f>IFERROR(Table14[[#This Row],[Duration]]-Table14[[#This Row],[Completed]],"")</f>
        <v/>
      </c>
    </row>
    <row r="29" spans="2:10" ht="20.100000000000001" customHeight="1" x14ac:dyDescent="0.45">
      <c r="D29" s="4"/>
      <c r="E29" s="4"/>
      <c r="F29" s="9">
        <v>0</v>
      </c>
      <c r="G29" s="2" t="s">
        <v>7</v>
      </c>
      <c r="H29" s="10" t="str">
        <f>IF(Table14[[#This Row],[Tasks]]="","",Table14[[#This Row],[End Date]]-Table14[[#This Row],[Start Date]]+1)</f>
        <v/>
      </c>
      <c r="I29" s="10" t="str">
        <f>IFERROR(ROUND(Table14[[#This Row],[Duration]]*Table14[[#This Row],[Progress]],0),"")</f>
        <v/>
      </c>
      <c r="J29" s="10" t="str">
        <f>IFERROR(Table14[[#This Row],[Duration]]-Table14[[#This Row],[Completed]],"")</f>
        <v/>
      </c>
    </row>
    <row r="30" spans="2:10" ht="20.100000000000001" customHeight="1" x14ac:dyDescent="0.45">
      <c r="B30" s="6"/>
      <c r="D30" s="4"/>
      <c r="E30" s="4"/>
      <c r="F30" s="2"/>
      <c r="G30" s="2"/>
      <c r="H30" s="10" t="str">
        <f>IF(Table14[[#This Row],[Tasks]]="","",Table14[[#This Row],[End Date]]-Table14[[#This Row],[Start Date]]+1)</f>
        <v/>
      </c>
      <c r="I30" s="10" t="str">
        <f>IFERROR(ROUND(Table14[[#This Row],[Duration]]*Table14[[#This Row],[Progress]],0),"")</f>
        <v/>
      </c>
      <c r="J30" s="10" t="str">
        <f>IFERROR(Table14[[#This Row],[Duration]]-Table14[[#This Row],[Completed]],"")</f>
        <v/>
      </c>
    </row>
    <row r="31" spans="2:10" ht="20.100000000000001" customHeight="1" x14ac:dyDescent="0.45">
      <c r="B31" s="6"/>
      <c r="D31" s="4"/>
      <c r="E31" s="4"/>
      <c r="F31" s="2"/>
      <c r="G31" s="2"/>
      <c r="H31" s="10" t="str">
        <f>IF(Table14[[#This Row],[Tasks]]="","",Table14[[#This Row],[End Date]]-Table14[[#This Row],[Start Date]]+1)</f>
        <v/>
      </c>
      <c r="I31" s="10" t="str">
        <f>IFERROR(ROUND(Table14[[#This Row],[Duration]]*Table14[[#This Row],[Progress]],0),"")</f>
        <v/>
      </c>
      <c r="J31" s="10" t="str">
        <f>IFERROR(Table14[[#This Row],[Duration]]-Table14[[#This Row],[Completed]],"")</f>
        <v/>
      </c>
    </row>
    <row r="32" spans="2:10" ht="20.100000000000001" customHeight="1" x14ac:dyDescent="0.45">
      <c r="B32" s="6"/>
      <c r="D32" s="4"/>
      <c r="E32" s="4"/>
      <c r="F32" s="2"/>
      <c r="G32" s="2"/>
      <c r="H32" s="10" t="str">
        <f>IF(Table14[[#This Row],[Tasks]]="","",Table14[[#This Row],[End Date]]-Table14[[#This Row],[Start Date]]+1)</f>
        <v/>
      </c>
      <c r="I32" s="10" t="str">
        <f>IFERROR(ROUND(Table14[[#This Row],[Duration]]*Table14[[#This Row],[Progress]],0),"")</f>
        <v/>
      </c>
      <c r="J32" s="10" t="str">
        <f>IFERROR(Table14[[#This Row],[Duration]]-Table14[[#This Row],[Completed]],"")</f>
        <v/>
      </c>
    </row>
    <row r="33" spans="2:10" ht="20.100000000000001" customHeight="1" x14ac:dyDescent="0.45">
      <c r="B33" s="6"/>
      <c r="D33" s="4"/>
      <c r="E33" s="4"/>
      <c r="F33" s="2"/>
      <c r="G33" s="2"/>
      <c r="H33" s="10" t="str">
        <f>IF(Table14[[#This Row],[Tasks]]="","",Table14[[#This Row],[End Date]]-Table14[[#This Row],[Start Date]]+1)</f>
        <v/>
      </c>
      <c r="I33" s="10" t="str">
        <f>IFERROR(ROUND(Table14[[#This Row],[Duration]]*Table14[[#This Row],[Progress]],0),"")</f>
        <v/>
      </c>
      <c r="J33" s="10" t="str">
        <f>IFERROR(Table14[[#This Row],[Duration]]-Table14[[#This Row],[Completed]],"")</f>
        <v/>
      </c>
    </row>
    <row r="34" spans="2:10" ht="20.100000000000001" customHeight="1" x14ac:dyDescent="0.45">
      <c r="B34" s="6"/>
      <c r="D34" s="4"/>
      <c r="E34" s="4"/>
      <c r="F34" s="2"/>
      <c r="G34" s="2"/>
      <c r="H34" s="10" t="str">
        <f>IF(Table14[[#This Row],[Tasks]]="","",Table14[[#This Row],[End Date]]-Table14[[#This Row],[Start Date]]+1)</f>
        <v/>
      </c>
      <c r="I34" s="10" t="str">
        <f>IFERROR(ROUND(Table14[[#This Row],[Duration]]*Table14[[#This Row],[Progress]],0),"")</f>
        <v/>
      </c>
      <c r="J34" s="10" t="str">
        <f>IFERROR(Table14[[#This Row],[Duration]]-Table14[[#This Row],[Completed]],"")</f>
        <v/>
      </c>
    </row>
    <row r="35" spans="2:10" ht="20.100000000000001" customHeight="1" x14ac:dyDescent="0.45">
      <c r="B35" s="6"/>
      <c r="D35" s="4"/>
      <c r="E35" s="4"/>
      <c r="F35" s="2"/>
      <c r="G35" s="2"/>
      <c r="H35" s="10" t="str">
        <f>IF(Table14[[#This Row],[Tasks]]="","",Table14[[#This Row],[End Date]]-Table14[[#This Row],[Start Date]]+1)</f>
        <v/>
      </c>
      <c r="I35" s="10" t="str">
        <f>IFERROR(ROUND(Table14[[#This Row],[Duration]]*Table14[[#This Row],[Progress]],0),"")</f>
        <v/>
      </c>
      <c r="J35" s="10" t="str">
        <f>IFERROR(Table14[[#This Row],[Duration]]-Table14[[#This Row],[Completed]],"")</f>
        <v/>
      </c>
    </row>
    <row r="36" spans="2:10" ht="20.100000000000001" customHeight="1" x14ac:dyDescent="0.45">
      <c r="B36" s="6"/>
      <c r="D36" s="4"/>
      <c r="E36" s="4"/>
      <c r="F36" s="2"/>
      <c r="G36" s="2"/>
      <c r="H36" s="10" t="str">
        <f>IF(Table14[[#This Row],[Tasks]]="","",Table14[[#This Row],[End Date]]-Table14[[#This Row],[Start Date]]+1)</f>
        <v/>
      </c>
      <c r="I36" s="10" t="str">
        <f>IFERROR(ROUND(Table14[[#This Row],[Duration]]*Table14[[#This Row],[Progress]],0),"")</f>
        <v/>
      </c>
      <c r="J36" s="10" t="str">
        <f>IFERROR(Table14[[#This Row],[Duration]]-Table14[[#This Row],[Completed]],"")</f>
        <v/>
      </c>
    </row>
    <row r="37" spans="2:10" ht="20.100000000000001" customHeight="1" x14ac:dyDescent="0.45">
      <c r="B37" s="6"/>
      <c r="D37" s="4"/>
      <c r="E37" s="4"/>
      <c r="F37" s="2"/>
      <c r="G37" s="2"/>
      <c r="H37" s="10" t="str">
        <f>IF(Table14[[#This Row],[Tasks]]="","",Table14[[#This Row],[End Date]]-Table14[[#This Row],[Start Date]]+1)</f>
        <v/>
      </c>
      <c r="I37" s="10" t="str">
        <f>IFERROR(ROUND(Table14[[#This Row],[Duration]]*Table14[[#This Row],[Progress]],0),"")</f>
        <v/>
      </c>
      <c r="J37" s="10" t="str">
        <f>IFERROR(Table14[[#This Row],[Duration]]-Table14[[#This Row],[Completed]],"")</f>
        <v/>
      </c>
    </row>
  </sheetData>
  <mergeCells count="4">
    <mergeCell ref="AA1:AH1"/>
    <mergeCell ref="C1:J1"/>
    <mergeCell ref="H3:H4"/>
    <mergeCell ref="H5:H6"/>
  </mergeCells>
  <phoneticPr fontId="2" type="noConversion"/>
  <conditionalFormatting sqref="F10:F37">
    <cfRule type="dataBar" priority="4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{5CECBAB3-7558-4366-955F-088C3C8129C7}</x14:id>
        </ext>
      </extLst>
    </cfRule>
  </conditionalFormatting>
  <dataValidations count="1">
    <dataValidation type="list" allowBlank="1" showInputMessage="1" showErrorMessage="1" sqref="G10:G37" xr:uid="{D6A49D07-DF5B-4D93-93FF-169B834FC075}">
      <formula1>"Not Started,In progress,Completed"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ECBAB3-7558-4366-955F-088C3C8129C7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F10:F37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DCBB-CBC1-40BE-9581-C06DB6BB4EFC}">
  <dimension ref="A1:D7"/>
  <sheetViews>
    <sheetView workbookViewId="0">
      <selection activeCell="F12" sqref="F12"/>
    </sheetView>
  </sheetViews>
  <sheetFormatPr defaultRowHeight="14.25" x14ac:dyDescent="0.45"/>
  <cols>
    <col min="1" max="1" width="18.73046875" customWidth="1"/>
    <col min="2" max="2" width="22.86328125" customWidth="1"/>
    <col min="3" max="3" width="24" customWidth="1"/>
  </cols>
  <sheetData>
    <row r="1" spans="1:4" ht="25.15" x14ac:dyDescent="0.7">
      <c r="A1" s="26" t="s">
        <v>17</v>
      </c>
      <c r="B1" s="26" t="s">
        <v>18</v>
      </c>
      <c r="C1" s="26" t="s">
        <v>19</v>
      </c>
      <c r="D1" s="25"/>
    </row>
    <row r="2" spans="1:4" ht="24.75" x14ac:dyDescent="0.65">
      <c r="A2" s="27" t="s">
        <v>20</v>
      </c>
      <c r="B2" s="27" t="s">
        <v>21</v>
      </c>
      <c r="C2" s="27" t="s">
        <v>22</v>
      </c>
      <c r="D2" s="25"/>
    </row>
    <row r="3" spans="1:4" ht="24.75" x14ac:dyDescent="0.65">
      <c r="A3" s="27" t="s">
        <v>23</v>
      </c>
      <c r="B3" s="27" t="s">
        <v>24</v>
      </c>
      <c r="C3" s="27" t="s">
        <v>25</v>
      </c>
      <c r="D3" s="25"/>
    </row>
    <row r="4" spans="1:4" ht="24.75" x14ac:dyDescent="0.65">
      <c r="A4" s="27" t="s">
        <v>26</v>
      </c>
      <c r="B4" s="27" t="s">
        <v>27</v>
      </c>
      <c r="C4" s="27" t="s">
        <v>28</v>
      </c>
      <c r="D4" s="25"/>
    </row>
    <row r="5" spans="1:4" ht="24.75" x14ac:dyDescent="0.65">
      <c r="A5" s="27" t="s">
        <v>29</v>
      </c>
      <c r="B5" s="27" t="s">
        <v>30</v>
      </c>
      <c r="C5" s="27" t="s">
        <v>31</v>
      </c>
      <c r="D5" s="25"/>
    </row>
    <row r="6" spans="1:4" ht="24.75" x14ac:dyDescent="0.65">
      <c r="A6" s="27" t="s">
        <v>32</v>
      </c>
      <c r="B6" s="27" t="s">
        <v>33</v>
      </c>
      <c r="C6" s="27" t="s">
        <v>34</v>
      </c>
      <c r="D6" s="25"/>
    </row>
    <row r="7" spans="1:4" x14ac:dyDescent="0.45">
      <c r="A7" s="25"/>
      <c r="B7" s="25"/>
      <c r="C7" s="25"/>
      <c r="D7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39D6-4863-4B4A-B321-597B6C49A74A}">
  <dimension ref="A1"/>
  <sheetViews>
    <sheetView workbookViewId="0">
      <selection activeCell="G37" sqref="G37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 Template</vt:lpstr>
      <vt:lpstr>Project Team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</dc:creator>
  <cp:lastModifiedBy>Arham Jamil</cp:lastModifiedBy>
  <dcterms:created xsi:type="dcterms:W3CDTF">2019-11-03T07:19:10Z</dcterms:created>
  <dcterms:modified xsi:type="dcterms:W3CDTF">2023-05-01T14:38:03Z</dcterms:modified>
</cp:coreProperties>
</file>