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Q7" i="1" l="1"/>
  <c r="U25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6" i="1"/>
  <c r="Q24" i="1"/>
  <c r="O24" i="1" s="1"/>
  <c r="P24" i="1" s="1"/>
  <c r="S24" i="1" s="1"/>
  <c r="Q25" i="1"/>
  <c r="O25" i="1" s="1"/>
  <c r="P25" i="1" s="1"/>
  <c r="S25" i="1" s="1"/>
  <c r="V25" i="1" s="1"/>
  <c r="O13" i="1"/>
  <c r="O7" i="1"/>
  <c r="O15" i="1"/>
  <c r="O16" i="1"/>
  <c r="O22" i="1"/>
  <c r="Q6" i="1"/>
  <c r="M27" i="1"/>
  <c r="K6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Q23" i="1"/>
  <c r="O23" i="1" s="1"/>
  <c r="Q22" i="1"/>
  <c r="Q21" i="1"/>
  <c r="O21" i="1" s="1"/>
  <c r="Q20" i="1"/>
  <c r="U20" i="1" s="1"/>
  <c r="Q19" i="1"/>
  <c r="U19" i="1" s="1"/>
  <c r="Q18" i="1"/>
  <c r="U18" i="1" s="1"/>
  <c r="Q17" i="1"/>
  <c r="U17" i="1" s="1"/>
  <c r="Q16" i="1"/>
  <c r="U16" i="1" s="1"/>
  <c r="Q15" i="1"/>
  <c r="Q14" i="1"/>
  <c r="O14" i="1" s="1"/>
  <c r="Q13" i="1"/>
  <c r="Q12" i="1"/>
  <c r="U12" i="1" s="1"/>
  <c r="Q11" i="1"/>
  <c r="U11" i="1" s="1"/>
  <c r="Q10" i="1"/>
  <c r="U10" i="1" s="1"/>
  <c r="Q9" i="1"/>
  <c r="U9" i="1" s="1"/>
  <c r="Q8" i="1"/>
  <c r="U8" i="1" s="1"/>
  <c r="V24" i="1" l="1"/>
  <c r="O12" i="1"/>
  <c r="U24" i="1"/>
  <c r="O20" i="1"/>
  <c r="O11" i="1"/>
  <c r="O18" i="1"/>
  <c r="O9" i="1"/>
  <c r="O19" i="1"/>
  <c r="O10" i="1"/>
  <c r="O6" i="1"/>
  <c r="P6" i="1" s="1"/>
  <c r="S6" i="1" s="1"/>
  <c r="V6" i="1" s="1"/>
  <c r="O17" i="1"/>
  <c r="O8" i="1"/>
  <c r="U13" i="1"/>
  <c r="U14" i="1"/>
  <c r="U22" i="1"/>
  <c r="U7" i="1"/>
  <c r="U15" i="1"/>
  <c r="U23" i="1"/>
  <c r="U21" i="1"/>
  <c r="Q27" i="1"/>
  <c r="P7" i="1"/>
  <c r="S7" i="1" s="1"/>
  <c r="V7" i="1" l="1"/>
  <c r="P8" i="1"/>
  <c r="S8" i="1" s="1"/>
  <c r="V8" i="1" s="1"/>
  <c r="P9" i="1" l="1"/>
  <c r="S9" i="1" s="1"/>
  <c r="V9" i="1" s="1"/>
  <c r="P10" i="1" l="1"/>
  <c r="S10" i="1" s="1"/>
  <c r="V10" i="1" s="1"/>
  <c r="P11" i="1" l="1"/>
  <c r="S11" i="1" s="1"/>
  <c r="V11" i="1" s="1"/>
  <c r="P12" i="1" l="1"/>
  <c r="S12" i="1" s="1"/>
  <c r="V12" i="1" s="1"/>
  <c r="P13" i="1" l="1"/>
  <c r="S13" i="1" s="1"/>
  <c r="V13" i="1" s="1"/>
  <c r="P14" i="1" l="1"/>
  <c r="S14" i="1" s="1"/>
  <c r="V14" i="1" s="1"/>
  <c r="P15" i="1" l="1"/>
  <c r="S15" i="1" s="1"/>
  <c r="V15" i="1" s="1"/>
  <c r="P16" i="1" l="1"/>
  <c r="S16" i="1" s="1"/>
  <c r="V16" i="1" s="1"/>
  <c r="P17" i="1" l="1"/>
  <c r="S17" i="1" s="1"/>
  <c r="V17" i="1" s="1"/>
  <c r="P18" i="1" l="1"/>
  <c r="S18" i="1" s="1"/>
  <c r="V18" i="1" s="1"/>
  <c r="P19" i="1" l="1"/>
  <c r="S19" i="1" s="1"/>
  <c r="V19" i="1" s="1"/>
  <c r="P20" i="1" l="1"/>
  <c r="S20" i="1" s="1"/>
  <c r="V20" i="1" s="1"/>
  <c r="P21" i="1" l="1"/>
  <c r="S21" i="1" s="1"/>
  <c r="V21" i="1" s="1"/>
  <c r="P22" i="1" l="1"/>
  <c r="S22" i="1" s="1"/>
  <c r="V22" i="1" s="1"/>
  <c r="P23" i="1" l="1"/>
  <c r="S23" i="1" s="1"/>
  <c r="V23" i="1" s="1"/>
  <c r="V27" i="1" s="1"/>
</calcChain>
</file>

<file path=xl/sharedStrings.xml><?xml version="1.0" encoding="utf-8"?>
<sst xmlns="http://schemas.openxmlformats.org/spreadsheetml/2006/main" count="38" uniqueCount="27">
  <si>
    <t>Выдача</t>
  </si>
  <si>
    <t>Погашение</t>
  </si>
  <si>
    <t>Задолженность,</t>
  </si>
  <si>
    <t>Срок пользования кредитом, мес.</t>
  </si>
  <si>
    <t>Предел ответственности страховщика, %</t>
  </si>
  <si>
    <t>Страховая сумма (тыс.руб.)</t>
  </si>
  <si>
    <t>тарифная</t>
  </si>
  <si>
    <t>Страховые премии (тыс.руб.)</t>
  </si>
  <si>
    <t>кредита</t>
  </si>
  <si>
    <t>тыс. руб.</t>
  </si>
  <si>
    <t>ставка</t>
  </si>
  <si>
    <t>дата</t>
  </si>
  <si>
    <t>сумма</t>
  </si>
  <si>
    <t>сумма непога- шенного кредита</t>
  </si>
  <si>
    <t>сумма за поль- зование кредитом</t>
  </si>
  <si>
    <t>итого</t>
  </si>
  <si>
    <t>установленная</t>
  </si>
  <si>
    <t>расчетная</t>
  </si>
  <si>
    <t>-</t>
  </si>
  <si>
    <t>Итого</t>
  </si>
  <si>
    <t>Сумма (тыс.у.е.)</t>
  </si>
  <si>
    <t>Дата</t>
  </si>
  <si>
    <t xml:space="preserve">Сумма кредита </t>
  </si>
  <si>
    <t xml:space="preserve">дата выдачи </t>
  </si>
  <si>
    <t xml:space="preserve">Проценты за кредит </t>
  </si>
  <si>
    <t xml:space="preserve">Тарифная ставка </t>
  </si>
  <si>
    <t>Предел отвественности страховщика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</si>
</sst>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2" fontId="2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2" fontId="2" fillId="0" borderId="1" xfId="1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" fontId="2" fillId="0" borderId="1" xfId="0" applyNumberFormat="1" applyFont="1" applyBorder="1" applyAlignment="1">
      <alignment vertical="center" wrapText="1"/>
    </xf>
    <xf numFmtId="2" fontId="2" fillId="0" borderId="2" xfId="0" applyNumberFormat="1" applyFont="1" applyBorder="1" applyAlignment="1">
      <alignment vertical="center" wrapText="1"/>
    </xf>
    <xf numFmtId="0" fontId="0" fillId="0" borderId="1" xfId="0" applyBorder="1"/>
    <xf numFmtId="2" fontId="2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2" fontId="2" fillId="0" borderId="2" xfId="0" applyNumberFormat="1" applyFont="1" applyBorder="1" applyAlignment="1">
      <alignment horizontal="center" vertical="center" wrapText="1"/>
    </xf>
    <xf numFmtId="2" fontId="0" fillId="0" borderId="3" xfId="0" applyNumberFormat="1" applyBorder="1"/>
    <xf numFmtId="2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vertical="center" wrapText="1"/>
    </xf>
    <xf numFmtId="2" fontId="2" fillId="0" borderId="5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topLeftCell="C1" zoomScaleNormal="100" workbookViewId="0">
      <selection activeCell="J2" sqref="J2:V27"/>
    </sheetView>
  </sheetViews>
  <sheetFormatPr defaultRowHeight="14.4" x14ac:dyDescent="0.3"/>
  <cols>
    <col min="2" max="2" width="13.33203125" customWidth="1"/>
    <col min="3" max="3" width="12.21875" customWidth="1"/>
    <col min="4" max="4" width="10.109375" bestFit="1" customWidth="1"/>
    <col min="9" max="9" width="8.33203125" customWidth="1"/>
    <col min="10" max="10" width="10.6640625" customWidth="1"/>
    <col min="11" max="11" width="11.77734375" customWidth="1"/>
    <col min="12" max="12" width="10.6640625" customWidth="1"/>
  </cols>
  <sheetData>
    <row r="1" spans="1:22" ht="40.200000000000003" customHeight="1" thickBot="1" x14ac:dyDescent="0.35">
      <c r="A1" s="15" t="s">
        <v>20</v>
      </c>
      <c r="B1" s="15" t="s">
        <v>21</v>
      </c>
    </row>
    <row r="2" spans="1:22" ht="39" customHeight="1" thickBot="1" x14ac:dyDescent="0.35">
      <c r="A2" s="19">
        <v>38</v>
      </c>
      <c r="B2" s="17">
        <v>37155</v>
      </c>
      <c r="J2" s="13" t="s">
        <v>0</v>
      </c>
      <c r="K2" s="13"/>
      <c r="L2" s="13" t="s">
        <v>1</v>
      </c>
      <c r="M2" s="13"/>
      <c r="N2" s="13" t="s">
        <v>2</v>
      </c>
      <c r="O2" s="13"/>
      <c r="P2" s="13"/>
      <c r="Q2" s="13" t="s">
        <v>3</v>
      </c>
      <c r="R2" s="13" t="s">
        <v>4</v>
      </c>
      <c r="S2" s="13" t="s">
        <v>5</v>
      </c>
      <c r="T2" s="13" t="s">
        <v>6</v>
      </c>
      <c r="U2" s="13"/>
      <c r="V2" s="13" t="s">
        <v>7</v>
      </c>
    </row>
    <row r="3" spans="1:22" ht="32.4" customHeight="1" thickBot="1" x14ac:dyDescent="0.35">
      <c r="A3" s="16">
        <v>23</v>
      </c>
      <c r="B3" s="17">
        <v>37275</v>
      </c>
      <c r="J3" s="13" t="s">
        <v>8</v>
      </c>
      <c r="K3" s="13"/>
      <c r="L3" s="13" t="s">
        <v>8</v>
      </c>
      <c r="M3" s="13"/>
      <c r="N3" s="13" t="s">
        <v>9</v>
      </c>
      <c r="O3" s="13"/>
      <c r="P3" s="13"/>
      <c r="Q3" s="13"/>
      <c r="R3" s="13"/>
      <c r="S3" s="13"/>
      <c r="T3" s="13" t="s">
        <v>10</v>
      </c>
      <c r="U3" s="13"/>
      <c r="V3" s="13"/>
    </row>
    <row r="4" spans="1:22" ht="39.6" customHeight="1" thickBot="1" x14ac:dyDescent="0.35">
      <c r="A4" s="16">
        <v>12</v>
      </c>
      <c r="B4" s="17">
        <v>37320</v>
      </c>
      <c r="J4" s="14" t="s">
        <v>11</v>
      </c>
      <c r="K4" s="14" t="s">
        <v>12</v>
      </c>
      <c r="L4" s="14" t="s">
        <v>11</v>
      </c>
      <c r="M4" s="14" t="s">
        <v>12</v>
      </c>
      <c r="N4" s="13" t="s">
        <v>13</v>
      </c>
      <c r="O4" s="13" t="s">
        <v>14</v>
      </c>
      <c r="P4" s="13" t="s">
        <v>15</v>
      </c>
      <c r="Q4" s="13"/>
      <c r="R4" s="13"/>
      <c r="S4" s="13"/>
      <c r="T4" s="13" t="s">
        <v>16</v>
      </c>
      <c r="U4" s="13" t="s">
        <v>17</v>
      </c>
      <c r="V4" s="13"/>
    </row>
    <row r="5" spans="1:22" ht="15" thickBot="1" x14ac:dyDescent="0.35">
      <c r="A5" s="16">
        <v>34</v>
      </c>
      <c r="B5" s="17">
        <v>37455</v>
      </c>
      <c r="J5" s="14"/>
      <c r="K5" s="14"/>
      <c r="L5" s="14"/>
      <c r="M5" s="14"/>
      <c r="N5" s="13"/>
      <c r="O5" s="13"/>
      <c r="P5" s="13"/>
      <c r="Q5" s="13"/>
      <c r="R5" s="13"/>
      <c r="S5" s="13"/>
      <c r="T5" s="13"/>
      <c r="U5" s="13"/>
      <c r="V5" s="13"/>
    </row>
    <row r="6" spans="1:22" ht="15" thickBot="1" x14ac:dyDescent="0.35">
      <c r="A6" s="16">
        <v>29</v>
      </c>
      <c r="B6" s="17">
        <v>37560</v>
      </c>
      <c r="J6" s="20">
        <v>36975</v>
      </c>
      <c r="K6" s="1">
        <f>D25</f>
        <v>430</v>
      </c>
      <c r="L6" s="2"/>
      <c r="M6" s="2"/>
      <c r="N6" s="1">
        <f>K6</f>
        <v>430</v>
      </c>
      <c r="O6" s="1">
        <f>N6*$D$27/100*Q6/12</f>
        <v>96.75</v>
      </c>
      <c r="P6" s="1">
        <f>N6+O6</f>
        <v>526.75</v>
      </c>
      <c r="Q6" s="1">
        <f>DATEDIF(J6,L7,"m")</f>
        <v>5</v>
      </c>
      <c r="R6" s="3">
        <f>$D$29</f>
        <v>83</v>
      </c>
      <c r="S6" s="1">
        <f>P6*R6/100</f>
        <v>437.20249999999999</v>
      </c>
      <c r="T6" s="4">
        <f>$D$28</f>
        <v>4.2</v>
      </c>
      <c r="U6" s="1">
        <f>T6*Q6/12</f>
        <v>1.75</v>
      </c>
      <c r="V6" s="1">
        <f>S6*U6/100</f>
        <v>7.6510437500000004</v>
      </c>
    </row>
    <row r="7" spans="1:22" ht="15" thickBot="1" x14ac:dyDescent="0.35">
      <c r="A7" s="16">
        <v>22</v>
      </c>
      <c r="B7" s="17">
        <v>37665</v>
      </c>
      <c r="J7" s="5"/>
      <c r="K7" s="4"/>
      <c r="L7" s="17">
        <v>37155</v>
      </c>
      <c r="M7" s="19">
        <v>38</v>
      </c>
      <c r="N7" s="6">
        <f>N6-M7</f>
        <v>392</v>
      </c>
      <c r="O7" s="1">
        <f t="shared" ref="O7:O25" si="0">N7*$D$27/100*Q7/12</f>
        <v>52.919999999999995</v>
      </c>
      <c r="P7" s="1">
        <f t="shared" ref="P7:P25" si="1">N7+O7</f>
        <v>444.92</v>
      </c>
      <c r="Q7" s="1">
        <f>DATEDIF(L7,L8,"m")</f>
        <v>3</v>
      </c>
      <c r="R7" s="3">
        <f t="shared" ref="R7:R25" si="2">$D$29</f>
        <v>83</v>
      </c>
      <c r="S7" s="1">
        <f t="shared" ref="S7:S25" si="3">P7*R7/100</f>
        <v>369.28359999999998</v>
      </c>
      <c r="T7" s="4">
        <f t="shared" ref="T7:T25" si="4">$D$28</f>
        <v>4.2</v>
      </c>
      <c r="U7" s="1">
        <f t="shared" ref="U7:U25" si="5">T7*Q7/12</f>
        <v>1.05</v>
      </c>
      <c r="V7" s="1">
        <f t="shared" ref="V7:V25" si="6">S7*U7/100</f>
        <v>3.8774777999999999</v>
      </c>
    </row>
    <row r="8" spans="1:22" ht="15" thickBot="1" x14ac:dyDescent="0.35">
      <c r="A8" s="16">
        <v>20</v>
      </c>
      <c r="B8" s="17">
        <v>37755</v>
      </c>
      <c r="J8" s="2"/>
      <c r="K8" s="2"/>
      <c r="L8" s="17">
        <v>37275</v>
      </c>
      <c r="M8" s="16">
        <v>23</v>
      </c>
      <c r="N8" s="6">
        <f>N7-M8</f>
        <v>369</v>
      </c>
      <c r="O8" s="1">
        <f t="shared" si="0"/>
        <v>16.605</v>
      </c>
      <c r="P8" s="1">
        <f t="shared" si="1"/>
        <v>385.60500000000002</v>
      </c>
      <c r="Q8" s="1">
        <f t="shared" ref="Q8:Q25" si="7">DATEDIF(L8,L9,"m")</f>
        <v>1</v>
      </c>
      <c r="R8" s="3">
        <f t="shared" si="2"/>
        <v>83</v>
      </c>
      <c r="S8" s="1">
        <f t="shared" si="3"/>
        <v>320.05214999999998</v>
      </c>
      <c r="T8" s="4">
        <f t="shared" si="4"/>
        <v>4.2</v>
      </c>
      <c r="U8" s="1">
        <f t="shared" si="5"/>
        <v>0.35000000000000003</v>
      </c>
      <c r="V8" s="1">
        <f t="shared" si="6"/>
        <v>1.1201825249999999</v>
      </c>
    </row>
    <row r="9" spans="1:22" ht="15" thickBot="1" x14ac:dyDescent="0.35">
      <c r="A9" s="16">
        <v>9</v>
      </c>
      <c r="B9" s="17">
        <v>37785</v>
      </c>
      <c r="J9" s="2"/>
      <c r="K9" s="2"/>
      <c r="L9" s="17">
        <v>37320</v>
      </c>
      <c r="M9" s="16">
        <v>12</v>
      </c>
      <c r="N9" s="6">
        <f t="shared" ref="N9:N22" si="8">N8-M9</f>
        <v>357</v>
      </c>
      <c r="O9" s="1">
        <f t="shared" si="0"/>
        <v>64.260000000000005</v>
      </c>
      <c r="P9" s="1">
        <f t="shared" si="1"/>
        <v>421.26</v>
      </c>
      <c r="Q9" s="1">
        <f t="shared" si="7"/>
        <v>4</v>
      </c>
      <c r="R9" s="3">
        <f t="shared" si="2"/>
        <v>83</v>
      </c>
      <c r="S9" s="1">
        <f t="shared" si="3"/>
        <v>349.64580000000001</v>
      </c>
      <c r="T9" s="4">
        <f t="shared" si="4"/>
        <v>4.2</v>
      </c>
      <c r="U9" s="1">
        <f t="shared" si="5"/>
        <v>1.4000000000000001</v>
      </c>
      <c r="V9" s="1">
        <f t="shared" si="6"/>
        <v>4.8950412000000005</v>
      </c>
    </row>
    <row r="10" spans="1:22" ht="15" thickBot="1" x14ac:dyDescent="0.35">
      <c r="A10" s="16">
        <v>21</v>
      </c>
      <c r="B10" s="17">
        <v>37860</v>
      </c>
      <c r="J10" s="2"/>
      <c r="K10" s="2"/>
      <c r="L10" s="17">
        <v>37455</v>
      </c>
      <c r="M10" s="16">
        <v>34</v>
      </c>
      <c r="N10" s="6">
        <f t="shared" si="8"/>
        <v>323</v>
      </c>
      <c r="O10" s="1">
        <f t="shared" si="0"/>
        <v>43.604999999999997</v>
      </c>
      <c r="P10" s="1">
        <f t="shared" si="1"/>
        <v>366.60500000000002</v>
      </c>
      <c r="Q10" s="1">
        <f t="shared" si="7"/>
        <v>3</v>
      </c>
      <c r="R10" s="3">
        <f t="shared" si="2"/>
        <v>83</v>
      </c>
      <c r="S10" s="1">
        <f t="shared" si="3"/>
        <v>304.28215</v>
      </c>
      <c r="T10" s="4">
        <f t="shared" si="4"/>
        <v>4.2</v>
      </c>
      <c r="U10" s="1">
        <f t="shared" si="5"/>
        <v>1.05</v>
      </c>
      <c r="V10" s="1">
        <f t="shared" si="6"/>
        <v>3.1949625749999999</v>
      </c>
    </row>
    <row r="11" spans="1:22" ht="15" thickBot="1" x14ac:dyDescent="0.35">
      <c r="A11" s="16">
        <v>12</v>
      </c>
      <c r="B11" s="17">
        <v>37905</v>
      </c>
      <c r="J11" s="2"/>
      <c r="K11" s="2"/>
      <c r="L11" s="17">
        <v>37560</v>
      </c>
      <c r="M11" s="16">
        <v>29</v>
      </c>
      <c r="N11" s="6">
        <f t="shared" si="8"/>
        <v>294</v>
      </c>
      <c r="O11" s="1">
        <f t="shared" si="0"/>
        <v>39.69</v>
      </c>
      <c r="P11" s="1">
        <f t="shared" si="1"/>
        <v>333.69</v>
      </c>
      <c r="Q11" s="1">
        <f t="shared" si="7"/>
        <v>3</v>
      </c>
      <c r="R11" s="3">
        <f t="shared" si="2"/>
        <v>83</v>
      </c>
      <c r="S11" s="1">
        <f t="shared" si="3"/>
        <v>276.96269999999998</v>
      </c>
      <c r="T11" s="4">
        <f t="shared" si="4"/>
        <v>4.2</v>
      </c>
      <c r="U11" s="1">
        <f t="shared" si="5"/>
        <v>1.05</v>
      </c>
      <c r="V11" s="1">
        <f t="shared" si="6"/>
        <v>2.90810835</v>
      </c>
    </row>
    <row r="12" spans="1:22" ht="15" thickBot="1" x14ac:dyDescent="0.35">
      <c r="A12" s="16">
        <v>22</v>
      </c>
      <c r="B12" s="17">
        <v>38010</v>
      </c>
      <c r="J12" s="2"/>
      <c r="K12" s="2"/>
      <c r="L12" s="17">
        <v>37665</v>
      </c>
      <c r="M12" s="16">
        <v>22</v>
      </c>
      <c r="N12" s="6">
        <f t="shared" si="8"/>
        <v>272</v>
      </c>
      <c r="O12" s="1">
        <f t="shared" si="0"/>
        <v>36.72</v>
      </c>
      <c r="P12" s="1">
        <f t="shared" si="1"/>
        <v>308.72000000000003</v>
      </c>
      <c r="Q12" s="1">
        <f t="shared" si="7"/>
        <v>3</v>
      </c>
      <c r="R12" s="3">
        <f t="shared" si="2"/>
        <v>83</v>
      </c>
      <c r="S12" s="1">
        <f t="shared" si="3"/>
        <v>256.23760000000004</v>
      </c>
      <c r="T12" s="4">
        <f t="shared" si="4"/>
        <v>4.2</v>
      </c>
      <c r="U12" s="1">
        <f t="shared" si="5"/>
        <v>1.05</v>
      </c>
      <c r="V12" s="1">
        <f t="shared" si="6"/>
        <v>2.6904948000000006</v>
      </c>
    </row>
    <row r="13" spans="1:22" ht="15" thickBot="1" x14ac:dyDescent="0.35">
      <c r="A13" s="16">
        <v>23</v>
      </c>
      <c r="B13" s="17">
        <v>38115</v>
      </c>
      <c r="J13" s="2"/>
      <c r="K13" s="2"/>
      <c r="L13" s="17">
        <v>37755</v>
      </c>
      <c r="M13" s="16">
        <v>20</v>
      </c>
      <c r="N13" s="6">
        <f t="shared" si="8"/>
        <v>252</v>
      </c>
      <c r="O13" s="1">
        <f>N13*$D$27/100*Q13/12</f>
        <v>0</v>
      </c>
      <c r="P13" s="1">
        <f t="shared" si="1"/>
        <v>252</v>
      </c>
      <c r="Q13" s="1">
        <f t="shared" si="7"/>
        <v>0</v>
      </c>
      <c r="R13" s="3">
        <f t="shared" si="2"/>
        <v>83</v>
      </c>
      <c r="S13" s="1">
        <f t="shared" si="3"/>
        <v>209.16</v>
      </c>
      <c r="T13" s="4">
        <f t="shared" si="4"/>
        <v>4.2</v>
      </c>
      <c r="U13" s="1">
        <f t="shared" si="5"/>
        <v>0</v>
      </c>
      <c r="V13" s="1">
        <f t="shared" si="6"/>
        <v>0</v>
      </c>
    </row>
    <row r="14" spans="1:22" ht="15" thickBot="1" x14ac:dyDescent="0.35">
      <c r="A14" s="16">
        <v>24</v>
      </c>
      <c r="B14" s="17">
        <v>38205</v>
      </c>
      <c r="J14" s="7"/>
      <c r="K14" s="7"/>
      <c r="L14" s="17">
        <v>37785</v>
      </c>
      <c r="M14" s="16">
        <v>9</v>
      </c>
      <c r="N14" s="6">
        <f t="shared" si="8"/>
        <v>243</v>
      </c>
      <c r="O14" s="1">
        <f t="shared" si="0"/>
        <v>21.87</v>
      </c>
      <c r="P14" s="1">
        <f t="shared" si="1"/>
        <v>264.87</v>
      </c>
      <c r="Q14" s="1">
        <f t="shared" si="7"/>
        <v>2</v>
      </c>
      <c r="R14" s="3">
        <f t="shared" si="2"/>
        <v>83</v>
      </c>
      <c r="S14" s="1">
        <f t="shared" si="3"/>
        <v>219.84209999999999</v>
      </c>
      <c r="T14" s="4">
        <f t="shared" si="4"/>
        <v>4.2</v>
      </c>
      <c r="U14" s="1">
        <f t="shared" si="5"/>
        <v>0.70000000000000007</v>
      </c>
      <c r="V14" s="1">
        <f t="shared" si="6"/>
        <v>1.5388947000000002</v>
      </c>
    </row>
    <row r="15" spans="1:22" ht="15" thickBot="1" x14ac:dyDescent="0.35">
      <c r="A15" s="16">
        <v>18</v>
      </c>
      <c r="B15" s="17">
        <v>38280</v>
      </c>
      <c r="J15" s="7"/>
      <c r="K15" s="7"/>
      <c r="L15" s="17">
        <v>37860</v>
      </c>
      <c r="M15" s="16">
        <v>21</v>
      </c>
      <c r="N15" s="6">
        <f t="shared" si="8"/>
        <v>222</v>
      </c>
      <c r="O15" s="1">
        <f t="shared" si="0"/>
        <v>9.99</v>
      </c>
      <c r="P15" s="1">
        <f t="shared" si="1"/>
        <v>231.99</v>
      </c>
      <c r="Q15" s="1">
        <f t="shared" si="7"/>
        <v>1</v>
      </c>
      <c r="R15" s="3">
        <f t="shared" si="2"/>
        <v>83</v>
      </c>
      <c r="S15" s="1">
        <f t="shared" si="3"/>
        <v>192.55170000000001</v>
      </c>
      <c r="T15" s="4">
        <f t="shared" si="4"/>
        <v>4.2</v>
      </c>
      <c r="U15" s="1">
        <f t="shared" si="5"/>
        <v>0.35000000000000003</v>
      </c>
      <c r="V15" s="1">
        <f t="shared" si="6"/>
        <v>0.67393095000000014</v>
      </c>
    </row>
    <row r="16" spans="1:22" ht="15" thickBot="1" x14ac:dyDescent="0.35">
      <c r="A16" s="16">
        <v>28</v>
      </c>
      <c r="B16" s="17">
        <v>38415</v>
      </c>
      <c r="J16" s="7"/>
      <c r="K16" s="7"/>
      <c r="L16" s="17">
        <v>37905</v>
      </c>
      <c r="M16" s="16">
        <v>12</v>
      </c>
      <c r="N16" s="6">
        <f t="shared" si="8"/>
        <v>210</v>
      </c>
      <c r="O16" s="1">
        <f t="shared" si="0"/>
        <v>28.350000000000005</v>
      </c>
      <c r="P16" s="1">
        <f t="shared" si="1"/>
        <v>238.35</v>
      </c>
      <c r="Q16" s="1">
        <f t="shared" si="7"/>
        <v>3</v>
      </c>
      <c r="R16" s="3">
        <f t="shared" si="2"/>
        <v>83</v>
      </c>
      <c r="S16" s="1">
        <f t="shared" si="3"/>
        <v>197.8305</v>
      </c>
      <c r="T16" s="4">
        <f t="shared" si="4"/>
        <v>4.2</v>
      </c>
      <c r="U16" s="1">
        <f t="shared" si="5"/>
        <v>1.05</v>
      </c>
      <c r="V16" s="1">
        <f t="shared" si="6"/>
        <v>2.0772202499999999</v>
      </c>
    </row>
    <row r="17" spans="1:22" ht="15" thickBot="1" x14ac:dyDescent="0.35">
      <c r="A17" s="16">
        <v>14</v>
      </c>
      <c r="B17" s="17">
        <v>38445</v>
      </c>
      <c r="J17" s="7"/>
      <c r="K17" s="7"/>
      <c r="L17" s="17">
        <v>38010</v>
      </c>
      <c r="M17" s="16">
        <v>22</v>
      </c>
      <c r="N17" s="6">
        <f t="shared" si="8"/>
        <v>188</v>
      </c>
      <c r="O17" s="1">
        <f t="shared" si="0"/>
        <v>25.38</v>
      </c>
      <c r="P17" s="1">
        <f t="shared" si="1"/>
        <v>213.38</v>
      </c>
      <c r="Q17" s="1">
        <f t="shared" si="7"/>
        <v>3</v>
      </c>
      <c r="R17" s="3">
        <f t="shared" si="2"/>
        <v>83</v>
      </c>
      <c r="S17" s="1">
        <f t="shared" si="3"/>
        <v>177.1054</v>
      </c>
      <c r="T17" s="4">
        <f t="shared" si="4"/>
        <v>4.2</v>
      </c>
      <c r="U17" s="1">
        <f t="shared" si="5"/>
        <v>1.05</v>
      </c>
      <c r="V17" s="1">
        <f t="shared" si="6"/>
        <v>1.8596067000000003</v>
      </c>
    </row>
    <row r="18" spans="1:22" ht="15" thickBot="1" x14ac:dyDescent="0.35">
      <c r="A18" s="16">
        <v>35</v>
      </c>
      <c r="B18" s="17">
        <v>38580</v>
      </c>
      <c r="J18" s="7"/>
      <c r="K18" s="7"/>
      <c r="L18" s="17">
        <v>38115</v>
      </c>
      <c r="M18" s="16">
        <v>23</v>
      </c>
      <c r="N18" s="6">
        <f t="shared" si="8"/>
        <v>165</v>
      </c>
      <c r="O18" s="1">
        <f t="shared" si="0"/>
        <v>14.85</v>
      </c>
      <c r="P18" s="1">
        <f t="shared" si="1"/>
        <v>179.85</v>
      </c>
      <c r="Q18" s="1">
        <f t="shared" si="7"/>
        <v>2</v>
      </c>
      <c r="R18" s="3">
        <f t="shared" si="2"/>
        <v>83</v>
      </c>
      <c r="S18" s="1">
        <f t="shared" si="3"/>
        <v>149.27549999999999</v>
      </c>
      <c r="T18" s="4">
        <f t="shared" si="4"/>
        <v>4.2</v>
      </c>
      <c r="U18" s="1">
        <f t="shared" si="5"/>
        <v>0.70000000000000007</v>
      </c>
      <c r="V18" s="1">
        <f t="shared" si="6"/>
        <v>1.0449285000000001</v>
      </c>
    </row>
    <row r="19" spans="1:22" ht="15" thickBot="1" x14ac:dyDescent="0.35">
      <c r="A19" s="16">
        <v>11</v>
      </c>
      <c r="B19" s="17">
        <v>38610</v>
      </c>
      <c r="J19" s="7"/>
      <c r="K19" s="7"/>
      <c r="L19" s="17">
        <v>38205</v>
      </c>
      <c r="M19" s="16">
        <v>24</v>
      </c>
      <c r="N19" s="6">
        <f t="shared" si="8"/>
        <v>141</v>
      </c>
      <c r="O19" s="1">
        <f t="shared" si="0"/>
        <v>12.69</v>
      </c>
      <c r="P19" s="1">
        <f t="shared" si="1"/>
        <v>153.69</v>
      </c>
      <c r="Q19" s="1">
        <f t="shared" si="7"/>
        <v>2</v>
      </c>
      <c r="R19" s="3">
        <f t="shared" si="2"/>
        <v>83</v>
      </c>
      <c r="S19" s="1">
        <f t="shared" si="3"/>
        <v>127.56270000000001</v>
      </c>
      <c r="T19" s="4">
        <f t="shared" si="4"/>
        <v>4.2</v>
      </c>
      <c r="U19" s="1">
        <f t="shared" si="5"/>
        <v>0.70000000000000007</v>
      </c>
      <c r="V19" s="1">
        <f t="shared" si="6"/>
        <v>0.8929389000000002</v>
      </c>
    </row>
    <row r="20" spans="1:22" ht="15" thickBot="1" x14ac:dyDescent="0.35">
      <c r="A20" s="16">
        <v>28</v>
      </c>
      <c r="B20" s="18">
        <v>38730</v>
      </c>
      <c r="J20" s="7"/>
      <c r="K20" s="7"/>
      <c r="L20" s="17">
        <v>38280</v>
      </c>
      <c r="M20" s="16">
        <v>18</v>
      </c>
      <c r="N20" s="6">
        <f t="shared" si="8"/>
        <v>123</v>
      </c>
      <c r="O20" s="1">
        <f t="shared" si="0"/>
        <v>22.14</v>
      </c>
      <c r="P20" s="1">
        <f t="shared" si="1"/>
        <v>145.13999999999999</v>
      </c>
      <c r="Q20" s="1">
        <f t="shared" si="7"/>
        <v>4</v>
      </c>
      <c r="R20" s="3">
        <f t="shared" si="2"/>
        <v>83</v>
      </c>
      <c r="S20" s="1">
        <f t="shared" si="3"/>
        <v>120.46619999999999</v>
      </c>
      <c r="T20" s="4">
        <f t="shared" si="4"/>
        <v>4.2</v>
      </c>
      <c r="U20" s="1">
        <f t="shared" si="5"/>
        <v>1.4000000000000001</v>
      </c>
      <c r="V20" s="1">
        <f>S20*U20/100</f>
        <v>1.6865268</v>
      </c>
    </row>
    <row r="21" spans="1:22" ht="15" thickBot="1" x14ac:dyDescent="0.35">
      <c r="A21" s="16">
        <v>7</v>
      </c>
      <c r="B21" s="18">
        <v>38760</v>
      </c>
      <c r="J21" s="7"/>
      <c r="K21" s="7"/>
      <c r="L21" s="17">
        <v>38415</v>
      </c>
      <c r="M21" s="16">
        <v>28</v>
      </c>
      <c r="N21" s="6">
        <f t="shared" si="8"/>
        <v>95</v>
      </c>
      <c r="O21" s="1">
        <f t="shared" si="0"/>
        <v>0</v>
      </c>
      <c r="P21" s="1">
        <f t="shared" si="1"/>
        <v>95</v>
      </c>
      <c r="Q21" s="1">
        <f>DATEDIF(L21,L22,"m")</f>
        <v>0</v>
      </c>
      <c r="R21" s="3">
        <f t="shared" si="2"/>
        <v>83</v>
      </c>
      <c r="S21" s="1">
        <f t="shared" si="3"/>
        <v>78.849999999999994</v>
      </c>
      <c r="T21" s="4">
        <f t="shared" si="4"/>
        <v>4.2</v>
      </c>
      <c r="U21" s="1">
        <f t="shared" si="5"/>
        <v>0</v>
      </c>
      <c r="V21" s="1">
        <f t="shared" si="6"/>
        <v>0</v>
      </c>
    </row>
    <row r="22" spans="1:22" ht="15" thickBot="1" x14ac:dyDescent="0.35">
      <c r="J22" s="7"/>
      <c r="K22" s="7"/>
      <c r="L22" s="17">
        <v>38445</v>
      </c>
      <c r="M22" s="16">
        <v>14</v>
      </c>
      <c r="N22" s="6">
        <f t="shared" si="8"/>
        <v>81</v>
      </c>
      <c r="O22" s="1">
        <f t="shared" si="0"/>
        <v>14.58</v>
      </c>
      <c r="P22" s="1">
        <f t="shared" si="1"/>
        <v>95.58</v>
      </c>
      <c r="Q22" s="1">
        <f>DATEDIF(L22,L23,"m")</f>
        <v>4</v>
      </c>
      <c r="R22" s="3">
        <f t="shared" si="2"/>
        <v>83</v>
      </c>
      <c r="S22" s="1">
        <f t="shared" si="3"/>
        <v>79.331399999999988</v>
      </c>
      <c r="T22" s="4">
        <f t="shared" si="4"/>
        <v>4.2</v>
      </c>
      <c r="U22" s="1">
        <f t="shared" si="5"/>
        <v>1.4000000000000001</v>
      </c>
      <c r="V22" s="1">
        <f t="shared" si="6"/>
        <v>1.1106395999999998</v>
      </c>
    </row>
    <row r="23" spans="1:22" ht="15" thickBot="1" x14ac:dyDescent="0.35">
      <c r="J23" s="7"/>
      <c r="K23" s="7"/>
      <c r="L23" s="17">
        <v>38580</v>
      </c>
      <c r="M23" s="16">
        <v>35</v>
      </c>
      <c r="N23" s="6">
        <f>N22-M23</f>
        <v>46</v>
      </c>
      <c r="O23" s="1">
        <f t="shared" si="0"/>
        <v>0</v>
      </c>
      <c r="P23" s="1">
        <f t="shared" si="1"/>
        <v>46</v>
      </c>
      <c r="Q23" s="1">
        <f t="shared" si="7"/>
        <v>0</v>
      </c>
      <c r="R23" s="3">
        <f t="shared" si="2"/>
        <v>83</v>
      </c>
      <c r="S23" s="1">
        <f t="shared" si="3"/>
        <v>38.18</v>
      </c>
      <c r="T23" s="4">
        <f t="shared" si="4"/>
        <v>4.2</v>
      </c>
      <c r="U23" s="1">
        <f t="shared" si="5"/>
        <v>0</v>
      </c>
      <c r="V23" s="1">
        <f t="shared" si="6"/>
        <v>0</v>
      </c>
    </row>
    <row r="24" spans="1:22" ht="15" thickBot="1" x14ac:dyDescent="0.35">
      <c r="J24" s="7"/>
      <c r="K24" s="7"/>
      <c r="L24" s="17">
        <v>38610</v>
      </c>
      <c r="M24" s="16">
        <v>11</v>
      </c>
      <c r="N24" s="6">
        <f t="shared" ref="N24:N25" si="9">N23-M24</f>
        <v>35</v>
      </c>
      <c r="O24" s="1">
        <f t="shared" si="0"/>
        <v>4.7249999999999996</v>
      </c>
      <c r="P24" s="1">
        <f t="shared" si="1"/>
        <v>39.725000000000001</v>
      </c>
      <c r="Q24" s="1">
        <f t="shared" si="7"/>
        <v>3</v>
      </c>
      <c r="R24" s="3">
        <f t="shared" si="2"/>
        <v>83</v>
      </c>
      <c r="S24" s="1">
        <f t="shared" si="3"/>
        <v>32.97175</v>
      </c>
      <c r="T24" s="4">
        <f t="shared" si="4"/>
        <v>4.2</v>
      </c>
      <c r="U24" s="1">
        <f t="shared" si="5"/>
        <v>1.05</v>
      </c>
      <c r="V24" s="1">
        <f t="shared" si="6"/>
        <v>0.34620337500000004</v>
      </c>
    </row>
    <row r="25" spans="1:22" ht="15" thickBot="1" x14ac:dyDescent="0.35">
      <c r="A25" t="s">
        <v>22</v>
      </c>
      <c r="D25" s="8">
        <v>430</v>
      </c>
      <c r="J25" s="7"/>
      <c r="K25" s="7"/>
      <c r="L25" s="18">
        <v>38730</v>
      </c>
      <c r="M25" s="16">
        <v>28</v>
      </c>
      <c r="N25" s="6">
        <f t="shared" si="9"/>
        <v>7</v>
      </c>
      <c r="O25" s="1">
        <f t="shared" si="0"/>
        <v>0</v>
      </c>
      <c r="P25" s="1">
        <f t="shared" si="1"/>
        <v>7</v>
      </c>
      <c r="Q25" s="1">
        <f t="shared" si="7"/>
        <v>0</v>
      </c>
      <c r="R25" s="3">
        <f t="shared" si="2"/>
        <v>83</v>
      </c>
      <c r="S25" s="1">
        <f t="shared" si="3"/>
        <v>5.81</v>
      </c>
      <c r="T25" s="4">
        <f t="shared" si="4"/>
        <v>4.2</v>
      </c>
      <c r="U25" s="1">
        <f t="shared" si="5"/>
        <v>0</v>
      </c>
      <c r="V25" s="1">
        <f t="shared" si="6"/>
        <v>0</v>
      </c>
    </row>
    <row r="26" spans="1:22" ht="15" thickBot="1" x14ac:dyDescent="0.35">
      <c r="A26" t="s">
        <v>23</v>
      </c>
      <c r="D26" s="9">
        <v>36975</v>
      </c>
      <c r="J26" s="7"/>
      <c r="K26" s="7"/>
      <c r="L26" s="18">
        <v>38760</v>
      </c>
      <c r="M26" s="16">
        <v>7</v>
      </c>
      <c r="N26" s="10" t="s">
        <v>18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18</v>
      </c>
    </row>
    <row r="27" spans="1:22" x14ac:dyDescent="0.3">
      <c r="A27" t="s">
        <v>24</v>
      </c>
      <c r="D27">
        <v>54</v>
      </c>
      <c r="J27" s="7" t="s">
        <v>19</v>
      </c>
      <c r="K27" s="7"/>
      <c r="L27" s="7"/>
      <c r="M27" s="11">
        <f>SUM(M7:M26)</f>
        <v>430</v>
      </c>
      <c r="N27" s="7"/>
      <c r="O27" s="7"/>
      <c r="P27" s="7"/>
      <c r="Q27" s="12">
        <f>SUM(Q6:Q26)</f>
        <v>46</v>
      </c>
      <c r="R27" s="7"/>
      <c r="S27" s="7"/>
      <c r="T27" s="7"/>
      <c r="U27" s="7"/>
      <c r="V27" s="12">
        <f>SUM(V6:V23)</f>
        <v>37.221997399999999</v>
      </c>
    </row>
    <row r="28" spans="1:22" x14ac:dyDescent="0.3">
      <c r="A28" t="s">
        <v>25</v>
      </c>
      <c r="D28">
        <v>4.2</v>
      </c>
    </row>
    <row r="29" spans="1:22" x14ac:dyDescent="0.3">
      <c r="A29" t="s">
        <v>26</v>
      </c>
      <c r="D29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2024-02-27T15:33:45Z</dcterms:modified>
</cp:coreProperties>
</file>