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R3" i="2" l="1"/>
  <c r="R2" i="2"/>
  <c r="R1" i="2"/>
  <c r="D10" i="2" l="1"/>
  <c r="L13" i="2" l="1"/>
  <c r="L12" i="2"/>
  <c r="M9" i="2"/>
  <c r="N9" i="2"/>
  <c r="L9" i="2"/>
  <c r="M7" i="2"/>
  <c r="N7" i="2"/>
  <c r="L7" i="2"/>
  <c r="N6" i="2"/>
  <c r="M6" i="2"/>
  <c r="L6" i="2"/>
  <c r="E6" i="2"/>
  <c r="N5" i="2"/>
  <c r="M5" i="2"/>
  <c r="L5" i="2"/>
  <c r="J20" i="2"/>
  <c r="J21" i="2"/>
  <c r="J22" i="2"/>
  <c r="J23" i="2"/>
  <c r="J24" i="2"/>
  <c r="J25" i="2"/>
  <c r="J19" i="2"/>
  <c r="J10" i="2"/>
  <c r="J11" i="2"/>
  <c r="J12" i="2"/>
  <c r="J13" i="2"/>
  <c r="J14" i="2"/>
  <c r="J15" i="2"/>
  <c r="J16" i="2"/>
  <c r="J17" i="2"/>
  <c r="J18" i="2"/>
  <c r="J9" i="2"/>
  <c r="J2" i="2"/>
  <c r="J3" i="2"/>
  <c r="J4" i="2"/>
  <c r="J5" i="2"/>
  <c r="J6" i="2"/>
  <c r="J7" i="2"/>
  <c r="J8" i="2"/>
  <c r="J1" i="2"/>
  <c r="L4" i="2"/>
  <c r="N4" i="2"/>
  <c r="M4" i="2"/>
  <c r="N3" i="2"/>
  <c r="M3" i="2"/>
  <c r="L3" i="2"/>
  <c r="N2" i="2"/>
  <c r="M2" i="2"/>
  <c r="L2" i="2"/>
  <c r="N1" i="2"/>
  <c r="M1" i="2"/>
  <c r="L1" i="2"/>
  <c r="D12" i="2"/>
  <c r="E9" i="2"/>
  <c r="D9" i="2"/>
  <c r="E7" i="2"/>
  <c r="D7" i="2"/>
  <c r="D6" i="2"/>
  <c r="E5" i="2"/>
  <c r="D5" i="2"/>
  <c r="F14" i="2"/>
  <c r="F15" i="2"/>
  <c r="F16" i="2"/>
  <c r="F17" i="2"/>
  <c r="F18" i="2"/>
  <c r="F19" i="2"/>
  <c r="F20" i="2"/>
  <c r="F21" i="2"/>
  <c r="F22" i="2"/>
  <c r="F23" i="2"/>
  <c r="F24" i="2"/>
  <c r="F25" i="2"/>
  <c r="F13" i="2"/>
  <c r="F2" i="2"/>
  <c r="F3" i="2"/>
  <c r="F4" i="2"/>
  <c r="F5" i="2"/>
  <c r="F6" i="2"/>
  <c r="F7" i="2"/>
  <c r="F8" i="2"/>
  <c r="F9" i="2"/>
  <c r="F10" i="2"/>
  <c r="F11" i="2"/>
  <c r="F12" i="2"/>
  <c r="F1" i="2"/>
  <c r="E4" i="2" l="1"/>
  <c r="D4" i="2"/>
  <c r="E3" i="2"/>
  <c r="D3" i="2"/>
  <c r="E2" i="2"/>
  <c r="D2" i="2"/>
  <c r="E1" i="2"/>
  <c r="D1" i="2"/>
</calcChain>
</file>

<file path=xl/sharedStrings.xml><?xml version="1.0" encoding="utf-8"?>
<sst xmlns="http://schemas.openxmlformats.org/spreadsheetml/2006/main" count="24" uniqueCount="13">
  <si>
    <t>количество</t>
  </si>
  <si>
    <t>ассиметрия</t>
  </si>
  <si>
    <t>эксцесс</t>
  </si>
  <si>
    <t>JB</t>
  </si>
  <si>
    <t>Среднее</t>
  </si>
  <si>
    <t>среднее</t>
  </si>
  <si>
    <t>Sum</t>
  </si>
  <si>
    <t>Хи2ЖБ</t>
  </si>
  <si>
    <t>остатки нормальные</t>
  </si>
  <si>
    <t>дисперсии</t>
  </si>
  <si>
    <t>дисперсии очевидно не равны</t>
  </si>
  <si>
    <t>Гипотеза H0</t>
  </si>
  <si>
    <t>Для фактора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</si>
</sst>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B1" workbookViewId="0">
      <selection activeCell="R4" sqref="R4"/>
    </sheetView>
  </sheetViews>
  <sheetFormatPr defaultRowHeight="14.4" x14ac:dyDescent="0.3"/>
  <cols>
    <col min="3" max="3" width="11.109375" bestFit="1" customWidth="1"/>
    <col min="4" max="5" width="12.6640625" bestFit="1" customWidth="1"/>
    <col min="8" max="8" width="12.88671875" customWidth="1"/>
    <col min="11" max="11" width="11.33203125" customWidth="1"/>
    <col min="12" max="12" width="12.6640625" bestFit="1" customWidth="1"/>
    <col min="13" max="13" width="11" bestFit="1" customWidth="1"/>
    <col min="14" max="14" width="12" bestFit="1" customWidth="1"/>
  </cols>
  <sheetData>
    <row r="1" spans="1:18" x14ac:dyDescent="0.3">
      <c r="A1">
        <v>3.3266666666666662</v>
      </c>
      <c r="C1" t="s">
        <v>0</v>
      </c>
      <c r="D1">
        <f>COUNT(A1:A12)</f>
        <v>12</v>
      </c>
      <c r="E1">
        <f>COUNT(A13:A25)</f>
        <v>13</v>
      </c>
      <c r="F1">
        <f>(A1-$D$4)^2</f>
        <v>11.066711111111108</v>
      </c>
      <c r="H1" t="s">
        <v>12</v>
      </c>
      <c r="I1">
        <v>0.71249999999999947</v>
      </c>
      <c r="J1">
        <f>(I1-$L$4)^2</f>
        <v>0.50765624999999992</v>
      </c>
      <c r="K1" t="s">
        <v>0</v>
      </c>
      <c r="L1">
        <f>COUNT(I1:I8)</f>
        <v>8</v>
      </c>
      <c r="M1">
        <f>COUNT(I9:I18)</f>
        <v>10</v>
      </c>
      <c r="N1">
        <f>COUNT(I19:I25)</f>
        <v>7</v>
      </c>
      <c r="P1" s="1">
        <v>1</v>
      </c>
      <c r="Q1" s="1">
        <v>5.22</v>
      </c>
      <c r="R1">
        <f>AVERAGE(Q1:Q8)</f>
        <v>4.5074999999999994</v>
      </c>
    </row>
    <row r="2" spans="1:18" x14ac:dyDescent="0.3">
      <c r="A2">
        <v>3.4266666666666667</v>
      </c>
      <c r="C2" t="s">
        <v>1</v>
      </c>
      <c r="D2">
        <f>SKEW(A1:A12)</f>
        <v>-0.12539857978087868</v>
      </c>
      <c r="E2">
        <f>SKEW(A13:A25)</f>
        <v>0.73161379376063074</v>
      </c>
      <c r="F2">
        <f t="shared" ref="F2:F12" si="0">(A2-$D$4)^2</f>
        <v>11.742044444444446</v>
      </c>
      <c r="I2">
        <v>0.8125</v>
      </c>
      <c r="J2">
        <f t="shared" ref="J2:J8" si="1">(I2-$L$4)^2</f>
        <v>0.66015625000000067</v>
      </c>
      <c r="K2" t="s">
        <v>1</v>
      </c>
      <c r="L2">
        <f>SKEW(I1:I8)</f>
        <v>-0.91095414098484284</v>
      </c>
      <c r="M2">
        <f>SKEW(I9:I18)</f>
        <v>0.37790081438361078</v>
      </c>
      <c r="N2">
        <f>SKEW(I19:I25)</f>
        <v>0.5408309070022943</v>
      </c>
      <c r="P2" s="1">
        <v>1</v>
      </c>
      <c r="Q2" s="1">
        <v>5.32</v>
      </c>
      <c r="R2">
        <f>AVERAGE(Q9:Q18)</f>
        <v>-1.532</v>
      </c>
    </row>
    <row r="3" spans="1:18" x14ac:dyDescent="0.3">
      <c r="A3">
        <v>2.7666666666666666</v>
      </c>
      <c r="C3" t="s">
        <v>2</v>
      </c>
      <c r="D3">
        <f>KURT(A1:A12)</f>
        <v>-1.8497768093974196</v>
      </c>
      <c r="E3">
        <f>KURT(A13:A25)</f>
        <v>0.25834523507937712</v>
      </c>
      <c r="F3">
        <f t="shared" si="0"/>
        <v>7.6544444444444437</v>
      </c>
      <c r="I3">
        <v>0.15249999999999986</v>
      </c>
      <c r="J3">
        <f t="shared" si="1"/>
        <v>2.3256250000000075E-2</v>
      </c>
      <c r="K3" t="s">
        <v>2</v>
      </c>
      <c r="L3">
        <f>KURT(I1:I8)</f>
        <v>-0.57425655146225552</v>
      </c>
      <c r="M3">
        <f>KURT(I9:I18)</f>
        <v>-1.4278777825187747</v>
      </c>
      <c r="N3">
        <f>KURT(I19:I25)</f>
        <v>0.45354020946686369</v>
      </c>
      <c r="P3" s="1">
        <v>1</v>
      </c>
      <c r="Q3" s="1">
        <v>4.66</v>
      </c>
      <c r="R3">
        <f>AVERAGE(Q19:Q25)</f>
        <v>0.74571428571428555</v>
      </c>
    </row>
    <row r="4" spans="1:18" x14ac:dyDescent="0.3">
      <c r="A4">
        <v>3.9566666666666661</v>
      </c>
      <c r="C4" t="s">
        <v>5</v>
      </c>
      <c r="D4">
        <f>AVERAGE(A1:A12)</f>
        <v>-2.0354088784794536E-16</v>
      </c>
      <c r="E4">
        <f>AVERAGE(A13:A25)</f>
        <v>-9.3941948237513245E-17</v>
      </c>
      <c r="F4">
        <f t="shared" si="0"/>
        <v>15.655211111111107</v>
      </c>
      <c r="I4">
        <v>1.3424999999999994</v>
      </c>
      <c r="J4">
        <f t="shared" si="1"/>
        <v>1.8023062499999996</v>
      </c>
      <c r="K4" t="s">
        <v>5</v>
      </c>
      <c r="L4">
        <f>AVERAGE(I1:I8)</f>
        <v>-3.8857805861880479E-16</v>
      </c>
      <c r="M4">
        <f>AVERAGE(I9:I18)</f>
        <v>1.9984014443252818E-16</v>
      </c>
      <c r="N4">
        <f>AVERAGE(I19:I25)</f>
        <v>1.5860328923216522E-16</v>
      </c>
      <c r="P4" s="1">
        <v>1</v>
      </c>
      <c r="Q4" s="1">
        <v>5.85</v>
      </c>
    </row>
    <row r="5" spans="1:18" x14ac:dyDescent="0.3">
      <c r="A5">
        <v>3.9866666666666664</v>
      </c>
      <c r="C5" t="s">
        <v>6</v>
      </c>
      <c r="D5">
        <f>SUM(F1:F12)</f>
        <v>129.90146666666666</v>
      </c>
      <c r="E5">
        <f>SUM(F13:F25)</f>
        <v>43.809892307692309</v>
      </c>
      <c r="F5">
        <f t="shared" si="0"/>
        <v>15.893511111111108</v>
      </c>
      <c r="I5">
        <v>1.3724999999999996</v>
      </c>
      <c r="J5">
        <f t="shared" si="1"/>
        <v>1.8837562500000002</v>
      </c>
      <c r="K5" t="s">
        <v>6</v>
      </c>
      <c r="L5">
        <f>SUM(J1:J8)</f>
        <v>13.830349999999999</v>
      </c>
      <c r="M5">
        <f>SUM(J9:J18)</f>
        <v>7.5163600000000006</v>
      </c>
      <c r="N5">
        <f>SUM(J19:J25)</f>
        <v>6.2853714285714277</v>
      </c>
      <c r="P5" s="1">
        <v>1</v>
      </c>
      <c r="Q5" s="1">
        <v>5.88</v>
      </c>
    </row>
    <row r="6" spans="1:18" x14ac:dyDescent="0.3">
      <c r="A6">
        <v>-4.6033333333333335</v>
      </c>
      <c r="C6" t="s">
        <v>3</v>
      </c>
      <c r="D6">
        <f>(D1/6)*(D2^2+(D3^2)/4)</f>
        <v>1.7422867299143716</v>
      </c>
      <c r="E6">
        <f>(E1/6)*(E2^2+(E3^2)/4)</f>
        <v>1.1958793347429009</v>
      </c>
      <c r="F6">
        <f t="shared" si="0"/>
        <v>21.190677777777779</v>
      </c>
      <c r="I6">
        <v>-2.3375000000000004</v>
      </c>
      <c r="J6">
        <f t="shared" si="1"/>
        <v>5.46390625</v>
      </c>
      <c r="K6" t="s">
        <v>3</v>
      </c>
      <c r="L6">
        <f>(L1/6)*(L2^2+(L3^2)/4)</f>
        <v>1.2163734582690178</v>
      </c>
      <c r="M6">
        <f t="shared" ref="M6" si="2">(M1/6)*(M2^2+(M3^2)/4)</f>
        <v>1.0875296099407994</v>
      </c>
      <c r="N6">
        <f>(N1/6)*(N2^2+(N3^2)/4)</f>
        <v>0.40124320876469199</v>
      </c>
      <c r="P6" s="1">
        <v>1</v>
      </c>
      <c r="Q6" s="1">
        <v>2.17</v>
      </c>
    </row>
    <row r="7" spans="1:18" x14ac:dyDescent="0.3">
      <c r="A7">
        <v>-3.2133333333333334</v>
      </c>
      <c r="C7" t="s">
        <v>7</v>
      </c>
      <c r="D7">
        <f>_xlfn.CHISQ.DIST.RT(D6,2)</f>
        <v>0.41847280846734058</v>
      </c>
      <c r="E7">
        <f>_xlfn.CHISQ.DIST.RT(E6,2)</f>
        <v>0.54994353625981363</v>
      </c>
      <c r="F7">
        <f t="shared" si="0"/>
        <v>10.325511111111112</v>
      </c>
      <c r="I7">
        <v>-1.8575000000000004</v>
      </c>
      <c r="J7">
        <f t="shared" si="1"/>
        <v>3.4503062499999997</v>
      </c>
      <c r="K7" t="s">
        <v>7</v>
      </c>
      <c r="L7">
        <f>_xlfn.CHISQ.DIST.RT(L6,2)</f>
        <v>0.54433700517086103</v>
      </c>
      <c r="M7">
        <f t="shared" ref="M7:N7" si="3">_xlfn.CHISQ.DIST.RT(M6,2)</f>
        <v>0.58055844354502628</v>
      </c>
      <c r="N7">
        <f t="shared" si="3"/>
        <v>0.81822198459664797</v>
      </c>
      <c r="P7" s="1">
        <v>1</v>
      </c>
      <c r="Q7" s="1">
        <v>2.65</v>
      </c>
    </row>
    <row r="8" spans="1:18" x14ac:dyDescent="0.3">
      <c r="A8">
        <v>-4.1433333333333335</v>
      </c>
      <c r="D8" t="s">
        <v>8</v>
      </c>
      <c r="F8">
        <f t="shared" si="0"/>
        <v>17.167211111111111</v>
      </c>
      <c r="I8">
        <v>-0.19750000000000068</v>
      </c>
      <c r="J8">
        <f t="shared" si="1"/>
        <v>3.900625000000011E-2</v>
      </c>
      <c r="L8" t="s">
        <v>8</v>
      </c>
      <c r="P8" s="1">
        <v>1</v>
      </c>
      <c r="Q8" s="1">
        <v>4.3099999999999996</v>
      </c>
    </row>
    <row r="9" spans="1:18" x14ac:dyDescent="0.3">
      <c r="A9">
        <v>-4.0133333333333336</v>
      </c>
      <c r="C9" t="s">
        <v>9</v>
      </c>
      <c r="D9">
        <f>D5/(D1-1)</f>
        <v>11.809224242424243</v>
      </c>
      <c r="E9">
        <f>E5/(E1-1)</f>
        <v>3.6508243589743592</v>
      </c>
      <c r="F9">
        <f t="shared" si="0"/>
        <v>16.106844444444448</v>
      </c>
      <c r="I9">
        <v>-1.1779999999999997</v>
      </c>
      <c r="J9">
        <f>(I9-$M$4)^2</f>
        <v>1.3876839999999999</v>
      </c>
      <c r="K9" t="s">
        <v>9</v>
      </c>
      <c r="L9">
        <f>L5/(L1-1)</f>
        <v>1.9757642857142856</v>
      </c>
      <c r="M9">
        <f t="shared" ref="M9:N9" si="4">M5/(M1-1)</f>
        <v>0.83515111111111118</v>
      </c>
      <c r="N9">
        <f t="shared" si="4"/>
        <v>1.0475619047619047</v>
      </c>
      <c r="P9" s="1">
        <v>2</v>
      </c>
      <c r="Q9" s="1">
        <v>-2.71</v>
      </c>
    </row>
    <row r="10" spans="1:18" x14ac:dyDescent="0.3">
      <c r="A10">
        <v>-1.5533333333333332</v>
      </c>
      <c r="C10" t="s">
        <v>10</v>
      </c>
      <c r="D10">
        <f>1-_xlfn.F.DIST(D9/E9,11,12,1)</f>
        <v>2.750569715298945E-2</v>
      </c>
      <c r="F10">
        <f t="shared" si="0"/>
        <v>2.4128444444444432</v>
      </c>
      <c r="I10">
        <v>0.21200000000000019</v>
      </c>
      <c r="J10">
        <f t="shared" ref="J10:J18" si="5">(I10-$M$4)^2</f>
        <v>4.4943999999999998E-2</v>
      </c>
      <c r="K10" t="s">
        <v>10</v>
      </c>
      <c r="P10" s="1">
        <v>2</v>
      </c>
      <c r="Q10" s="1">
        <v>-1.32</v>
      </c>
    </row>
    <row r="11" spans="1:18" x14ac:dyDescent="0.3">
      <c r="A11">
        <v>-0.55333333333333323</v>
      </c>
      <c r="F11">
        <f t="shared" si="0"/>
        <v>0.30617777777777744</v>
      </c>
      <c r="I11">
        <v>-0.71799999999999975</v>
      </c>
      <c r="J11">
        <f t="shared" si="5"/>
        <v>0.51552399999999998</v>
      </c>
      <c r="P11" s="1">
        <v>2</v>
      </c>
      <c r="Q11" s="1">
        <v>-2.25</v>
      </c>
    </row>
    <row r="12" spans="1:18" x14ac:dyDescent="0.3">
      <c r="A12">
        <v>0.61666666666666647</v>
      </c>
      <c r="C12" t="s">
        <v>11</v>
      </c>
      <c r="D12">
        <f>_xlfn.F.DIST.RT(2.23327,1,23)</f>
        <v>0.1486619112992705</v>
      </c>
      <c r="F12">
        <f t="shared" si="0"/>
        <v>0.38027777777777783</v>
      </c>
      <c r="I12">
        <v>-0.58799999999999986</v>
      </c>
      <c r="J12">
        <f t="shared" si="5"/>
        <v>0.34574400000000011</v>
      </c>
      <c r="K12" t="s">
        <v>11</v>
      </c>
      <c r="L12">
        <f>_xlfn.F.DIST.RT(129.734,2,22)</f>
        <v>6.651662261818731E-13</v>
      </c>
      <c r="P12" s="1">
        <v>2</v>
      </c>
      <c r="Q12" s="1">
        <v>-2.12</v>
      </c>
    </row>
    <row r="13" spans="1:18" x14ac:dyDescent="0.3">
      <c r="A13">
        <v>1.9207692307692308</v>
      </c>
      <c r="F13">
        <f>(A13-$E$4)^2</f>
        <v>3.6893544378698224</v>
      </c>
      <c r="I13">
        <v>-0.7779999999999998</v>
      </c>
      <c r="J13">
        <f t="shared" si="5"/>
        <v>0.60528400000000004</v>
      </c>
      <c r="L13">
        <f>_xlfn.F.DIST(129.734,2,23,1)</f>
        <v>0.99999999999970235</v>
      </c>
      <c r="P13" s="1">
        <v>2</v>
      </c>
      <c r="Q13" s="1">
        <v>-2.31</v>
      </c>
    </row>
    <row r="14" spans="1:18" x14ac:dyDescent="0.3">
      <c r="A14">
        <v>2.4007692307692308</v>
      </c>
      <c r="F14">
        <f t="shared" ref="F14:F25" si="6">(A14-$E$4)^2</f>
        <v>5.7636928994082837</v>
      </c>
      <c r="I14">
        <v>-0.67799999999999971</v>
      </c>
      <c r="J14">
        <f t="shared" si="5"/>
        <v>0.45968399999999993</v>
      </c>
      <c r="P14" s="1">
        <v>2</v>
      </c>
      <c r="Q14" s="1">
        <v>-2.21</v>
      </c>
    </row>
    <row r="15" spans="1:18" x14ac:dyDescent="0.3">
      <c r="A15">
        <v>4.06076923076923</v>
      </c>
      <c r="F15">
        <f t="shared" si="6"/>
        <v>16.489846745562126</v>
      </c>
      <c r="I15">
        <v>0.75200000000000022</v>
      </c>
      <c r="J15">
        <f t="shared" si="5"/>
        <v>0.56550400000000001</v>
      </c>
      <c r="P15" s="1">
        <v>2</v>
      </c>
      <c r="Q15" s="1">
        <v>-0.78</v>
      </c>
    </row>
    <row r="16" spans="1:18" x14ac:dyDescent="0.3">
      <c r="A16">
        <v>-2.5592307692307692</v>
      </c>
      <c r="F16">
        <f t="shared" si="6"/>
        <v>6.5496621301775146</v>
      </c>
      <c r="I16">
        <v>0.3420000000000003</v>
      </c>
      <c r="J16">
        <f t="shared" si="5"/>
        <v>0.11696400000000005</v>
      </c>
      <c r="P16" s="1">
        <v>2</v>
      </c>
      <c r="Q16" s="1">
        <v>-1.19</v>
      </c>
    </row>
    <row r="17" spans="1:17" x14ac:dyDescent="0.3">
      <c r="A17">
        <v>-2.4592307692307691</v>
      </c>
      <c r="F17">
        <f t="shared" si="6"/>
        <v>6.0478159763313606</v>
      </c>
      <c r="I17">
        <v>1.3720000000000003</v>
      </c>
      <c r="J17">
        <f t="shared" si="5"/>
        <v>1.8823840000000003</v>
      </c>
      <c r="P17" s="1">
        <v>2</v>
      </c>
      <c r="Q17" s="1">
        <v>-0.16</v>
      </c>
    </row>
    <row r="18" spans="1:17" x14ac:dyDescent="0.3">
      <c r="A18">
        <v>-1.0292307692307694</v>
      </c>
      <c r="F18">
        <f t="shared" si="6"/>
        <v>1.0593159763313613</v>
      </c>
      <c r="I18">
        <v>1.2620000000000002</v>
      </c>
      <c r="J18">
        <f t="shared" si="5"/>
        <v>1.5926439999999999</v>
      </c>
      <c r="P18" s="1">
        <v>2</v>
      </c>
      <c r="Q18" s="1">
        <v>-0.27</v>
      </c>
    </row>
    <row r="19" spans="1:17" x14ac:dyDescent="0.3">
      <c r="A19">
        <v>-1.4392307692307691</v>
      </c>
      <c r="F19">
        <f t="shared" si="6"/>
        <v>2.0713852071005912</v>
      </c>
      <c r="I19">
        <v>-0.40571428571428553</v>
      </c>
      <c r="J19">
        <f>(I19-$N$4)^2</f>
        <v>0.16460408163265305</v>
      </c>
      <c r="P19" s="1">
        <v>3</v>
      </c>
      <c r="Q19" s="1">
        <v>0.34</v>
      </c>
    </row>
    <row r="20" spans="1:17" x14ac:dyDescent="0.3">
      <c r="A20">
        <v>-0.40923076923076929</v>
      </c>
      <c r="F20">
        <f t="shared" si="6"/>
        <v>0.16746982248520706</v>
      </c>
      <c r="I20">
        <v>0.59428571428571453</v>
      </c>
      <c r="J20">
        <f t="shared" ref="J20:J25" si="7">(I20-$N$4)^2</f>
        <v>0.35317551020408178</v>
      </c>
      <c r="P20" s="1">
        <v>3</v>
      </c>
      <c r="Q20" s="1">
        <v>1.34</v>
      </c>
    </row>
    <row r="21" spans="1:17" x14ac:dyDescent="0.3">
      <c r="A21">
        <v>-0.51923076923076927</v>
      </c>
      <c r="F21">
        <f t="shared" si="6"/>
        <v>0.26960059171597628</v>
      </c>
      <c r="I21">
        <v>1.7642857142857142</v>
      </c>
      <c r="J21">
        <f t="shared" si="7"/>
        <v>3.1127040816326521</v>
      </c>
      <c r="P21" s="1">
        <v>3</v>
      </c>
      <c r="Q21" s="1">
        <v>2.5099999999999998</v>
      </c>
    </row>
    <row r="22" spans="1:17" x14ac:dyDescent="0.3">
      <c r="A22">
        <v>0.64076923076923076</v>
      </c>
      <c r="F22">
        <f t="shared" si="6"/>
        <v>0.41058520710059182</v>
      </c>
      <c r="I22">
        <v>0.14428571428571446</v>
      </c>
      <c r="J22">
        <f t="shared" si="7"/>
        <v>2.0818367346938777E-2</v>
      </c>
      <c r="P22" s="1">
        <v>3</v>
      </c>
      <c r="Q22" s="1">
        <v>0.89</v>
      </c>
    </row>
    <row r="23" spans="1:17" x14ac:dyDescent="0.3">
      <c r="A23">
        <v>-0.84923076923076923</v>
      </c>
      <c r="F23">
        <f t="shared" si="6"/>
        <v>0.72119289940828379</v>
      </c>
      <c r="I23">
        <v>-1.3457142857142856</v>
      </c>
      <c r="J23">
        <f t="shared" si="7"/>
        <v>1.8109469387755106</v>
      </c>
      <c r="P23" s="1">
        <v>3</v>
      </c>
      <c r="Q23" s="1">
        <v>-0.6</v>
      </c>
    </row>
    <row r="24" spans="1:17" x14ac:dyDescent="0.3">
      <c r="A24">
        <v>-0.39923076923076928</v>
      </c>
      <c r="F24">
        <f t="shared" si="6"/>
        <v>0.15938520710059167</v>
      </c>
      <c r="I24">
        <v>-0.89571428571428557</v>
      </c>
      <c r="J24">
        <f t="shared" si="7"/>
        <v>0.80230408163265299</v>
      </c>
      <c r="P24" s="1">
        <v>3</v>
      </c>
      <c r="Q24" s="1">
        <v>-0.15</v>
      </c>
    </row>
    <row r="25" spans="1:17" x14ac:dyDescent="0.3">
      <c r="A25">
        <v>0.64076923076923076</v>
      </c>
      <c r="F25">
        <f t="shared" si="6"/>
        <v>0.41058520710059182</v>
      </c>
      <c r="I25">
        <v>0.14428571428571446</v>
      </c>
      <c r="J25">
        <f t="shared" si="7"/>
        <v>2.0818367346938777E-2</v>
      </c>
      <c r="P25" s="1">
        <v>3</v>
      </c>
      <c r="Q25" s="1">
        <v>0.89</v>
      </c>
    </row>
    <row r="27" spans="1:17" x14ac:dyDescent="0.3">
      <c r="A27" t="s">
        <v>4</v>
      </c>
    </row>
  </sheetData>
  <sortState ref="P1:Q25">
    <sortCondition ref="P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2023-03-16T12:39:35Z</dcterms:modified>
</cp:coreProperties>
</file>