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name="InicioDelProyecto">ProjectSchedule!$E$6</definedName>
    <definedName localSheetId="0" name="task_progress">ProjectSchedule!$D$1</definedName>
    <definedName name="SemanaParaMostrar">ProjectSchedule!$E$7</definedName>
    <definedName localSheetId="0" name="task_start">ProjectSchedule!$E$1</definedName>
    <definedName localSheetId="0" name="task_end">ProjectSchedule!$F$1</definedName>
  </definedNames>
  <calcPr/>
</workbook>
</file>

<file path=xl/sharedStrings.xml><?xml version="1.0" encoding="utf-8"?>
<sst xmlns="http://schemas.openxmlformats.org/spreadsheetml/2006/main" count="120" uniqueCount="82">
  <si>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</si>
  <si>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Gotham City - Voxel Art</t>
  </si>
  <si>
    <t>GRÁFICO GANTT SIMPLE de Vertex42.com</t>
  </si>
  <si>
    <t>Escriba el nombre de la compañía en la celda B2.</t>
  </si>
  <si>
    <t>UNAM-FI CGeIHC 2022-2</t>
  </si>
  <si>
    <t>https://www.vertex42.com/ExcelTemplates/simple-gantt-chart.html</t>
  </si>
  <si>
    <t>Integrantes del equipo</t>
  </si>
  <si>
    <t>Lázaro Martínez Annette Ariadna</t>
  </si>
  <si>
    <t xml:space="preserve">Escriba el nombre del responsable del proyecto en la celda B3. Escriba la fecha de comienzo del proyecto en la celda E3. </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</si>
  <si>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</si>
  <si>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</si>
  <si>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</si>
  <si>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</si>
  <si>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</si>
  <si>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Elementos  a incluir dentro del escenario</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</si>
  <si>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</si>
  <si>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</si>
  <si>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</si>
  <si>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</si>
  <si>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</si>
  <si>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</si>
  <si>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</si>
  <si>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Geometría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</si>
  <si>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</si>
  <si>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Modelos específicos (árboles, postes de luz,etc.)</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</si>
  <si>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</si>
  <si>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Modelos de edificios genéricos</t>
  </si>
  <si>
    <t>Modelo de Wayne Enterprises</t>
  </si>
  <si>
    <t>Modelo del batmobile</t>
  </si>
  <si>
    <t>Modelo del helicóptero/dirigible de la policía</t>
  </si>
  <si>
    <t>Modelo del personaje secundario</t>
  </si>
  <si>
    <t>Modelo de la batiseñal</t>
  </si>
  <si>
    <t>Modelo del animal volador</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</si>
  <si>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</si>
  <si>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Avatar</t>
  </si>
  <si>
    <t>Búsqueda de diseños inspiracionales</t>
  </si>
  <si>
    <t>Bosquejo del personaje</t>
  </si>
  <si>
    <t>Instanciación con primitivas</t>
  </si>
  <si>
    <t>Texturas/Color</t>
  </si>
  <si>
    <t>Toques finales</t>
  </si>
  <si>
    <t>Bloque de título fase de ejemplo</t>
  </si>
  <si>
    <t>Recorrido</t>
  </si>
  <si>
    <t>Planteamiento de la cámara primaria</t>
  </si>
  <si>
    <t>Planteamiento de la cámara secundaria</t>
  </si>
  <si>
    <t>Movimiento por teclado</t>
  </si>
  <si>
    <t>Implementación del cambio de cámaras</t>
  </si>
  <si>
    <t>Iluminación</t>
  </si>
  <si>
    <t>Establecer el ciclo día/noche</t>
  </si>
  <si>
    <t>Implementación de luminarias de acuerdo al ciclo</t>
  </si>
  <si>
    <t>Cambio del Skybox de acuerdo al ciclo</t>
  </si>
  <si>
    <t>Modelado de luces para el show spotlight</t>
  </si>
  <si>
    <t>Implementación del show spotlight</t>
  </si>
  <si>
    <t>Animación</t>
  </si>
  <si>
    <t>Movimiento por teclado del avatar</t>
  </si>
  <si>
    <t>Movimiento por teclado del batmobile</t>
  </si>
  <si>
    <t>Algoritmo de movimiento del personaje secundario</t>
  </si>
  <si>
    <t>Algoritmo de movimiento del animal volador</t>
  </si>
  <si>
    <t>Algoritmo de movimiento del helicóptero/dirigible</t>
  </si>
  <si>
    <t>Extras</t>
  </si>
  <si>
    <t>Material para el piso</t>
  </si>
  <si>
    <t>Bitácora</t>
  </si>
  <si>
    <t>Ejecutable</t>
  </si>
  <si>
    <t>Manual de usuario</t>
  </si>
  <si>
    <t>Manual técnico</t>
  </si>
  <si>
    <t>Video</t>
  </si>
  <si>
    <t>Documentación experiencia Github</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</si>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</sst>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dd/mm/yyyy"/>
    <numFmt numFmtId="165" formatCode="mmm\ &quot;de&quot;\ yyyy"/>
    <numFmt numFmtId="166" formatCode="d"/>
    <numFmt numFmtId="167" formatCode="d\-m\-yy"/>
  </numFmts>
  <fonts count="28">
    <font>
      <sz val="11.0"/>
      <color theme="1"/>
      <name val="Calibri"/>
      <scheme val="minor"/>
    </font>
    <font>
      <sz val="11.0"/>
      <color theme="1"/>
      <name val="Calibri"/>
    </font>
    <font>
      <b/>
      <sz val="22.0"/>
      <color rgb="FF595959"/>
      <name val="Calibri"/>
    </font>
    <font>
      <b/>
      <sz val="20.0"/>
      <color rgb="FF366092"/>
      <name val="Calibri"/>
    </font>
    <font>
      <sz val="10.0"/>
      <color theme="1"/>
      <name val="Calibri"/>
    </font>
    <font>
      <b/>
      <u/>
      <sz val="11.0"/>
      <color rgb="FF7F7F7F"/>
      <name val="Calibri"/>
    </font>
    <font>
      <sz val="14.0"/>
      <color theme="1"/>
      <name val="Calibri"/>
    </font>
    <font>
      <u/>
      <sz val="10.0"/>
      <color rgb="FF7F7F7F"/>
      <name val="Arial"/>
    </font>
    <font>
      <sz val="10.0"/>
      <color rgb="FF7F7F7F"/>
      <name val="Arial"/>
    </font>
    <font/>
    <font>
      <sz val="9.0"/>
      <color theme="1"/>
      <name val="Calibri"/>
    </font>
    <font>
      <b/>
      <sz val="9.0"/>
      <color theme="0"/>
      <name val="Calibri"/>
    </font>
    <font>
      <sz val="8.0"/>
      <color theme="0"/>
      <name val="Calibri"/>
    </font>
    <font>
      <color theme="1"/>
      <name val="Calibri"/>
      <scheme val="minor"/>
    </font>
    <font>
      <b/>
      <sz val="11.0"/>
      <color theme="1"/>
      <name val="Calibri"/>
    </font>
    <font>
      <i/>
      <sz val="9.0"/>
      <color theme="1"/>
      <name val="Calibri"/>
    </font>
    <font>
      <sz val="10.0"/>
      <color rgb="FF7F7F7F"/>
      <name val="Calibri"/>
    </font>
    <font>
      <b/>
      <sz val="11.0"/>
      <color rgb="FF7F7F7F"/>
      <name val="Calibri"/>
    </font>
    <font>
      <sz val="11.0"/>
      <color theme="0"/>
      <name val="Calibri"/>
    </font>
    <font>
      <b/>
      <u/>
      <sz val="12.0"/>
      <color rgb="FF595959"/>
      <name val="Calibri"/>
    </font>
    <font>
      <b/>
      <sz val="12.0"/>
      <color rgb="FF595959"/>
      <name val="Calibri"/>
    </font>
    <font>
      <b/>
      <sz val="10.0"/>
      <color theme="1"/>
      <name val="Calibri"/>
    </font>
    <font>
      <u/>
      <sz val="11.0"/>
      <color rgb="FF7F7F7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21">
    <fill>
      <patternFill patternType="none"/>
    </fill>
    <fill>
      <patternFill patternType="lightGray"/>
    </fill>
    <fill>
      <patternFill patternType="solid">
        <fgColor theme="5"/>
        <bgColor theme="5"/>
      </patternFill>
    </fill>
    <fill>
      <patternFill patternType="solid">
        <fgColor rgb="FFD8D8D8"/>
        <bgColor rgb="FFD8D8D8"/>
      </patternFill>
    </fill>
    <fill>
      <patternFill patternType="solid">
        <fgColor rgb="FF595959"/>
        <bgColor rgb="FF595959"/>
      </patternFill>
    </fill>
    <fill>
      <patternFill patternType="solid">
        <fgColor theme="0"/>
        <bgColor theme="0"/>
      </patternFill>
    </fill>
    <fill>
      <patternFill patternType="solid">
        <fgColor rgb="FFB8CCE4"/>
        <bgColor rgb="FFB8CCE4"/>
      </patternFill>
    </fill>
    <fill>
      <patternFill patternType="solid">
        <fgColor rgb="FFC00000"/>
        <bgColor rgb="FFC00000"/>
      </patternFill>
    </fill>
    <fill>
      <patternFill patternType="solid">
        <fgColor rgb="FFDBE5F1"/>
        <bgColor rgb="FFDBE5F1"/>
      </patternFill>
    </fill>
    <fill>
      <patternFill patternType="solid">
        <fgColor theme="4"/>
        <bgColor theme="4"/>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FFC000"/>
        <bgColor rgb="FFFFC000"/>
      </patternFill>
    </fill>
    <fill>
      <patternFill patternType="solid">
        <fgColor rgb="FFCCC0D9"/>
        <bgColor rgb="FFCCC0D9"/>
      </patternFill>
    </fill>
    <fill>
      <patternFill patternType="solid">
        <fgColor rgb="FFE5DFEC"/>
        <bgColor rgb="FFE5DFEC"/>
      </patternFill>
    </fill>
    <fill>
      <patternFill patternType="solid">
        <fgColor rgb="FF00B050"/>
        <bgColor rgb="FF00B050"/>
      </patternFill>
    </fill>
    <fill>
      <patternFill patternType="solid">
        <fgColor rgb="FFC2D69B"/>
        <bgColor rgb="FFC2D69B"/>
      </patternFill>
    </fill>
    <fill>
      <patternFill patternType="solid">
        <fgColor rgb="FFFFFF00"/>
        <bgColor rgb="FFFFFF00"/>
      </patternFill>
    </fill>
    <fill>
      <patternFill patternType="solid">
        <fgColor rgb="FFF2F2F2"/>
        <bgColor rgb="FFF2F2F2"/>
      </patternFill>
    </fill>
  </fills>
  <borders count="17">
    <border/>
    <border>
      <left/>
      <right/>
      <top/>
      <bottom/>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1" numFmtId="0" xfId="0" applyAlignment="1" applyFont="1">
      <alignment horizontal="center"/>
    </xf>
    <xf borderId="0" fillId="0" fontId="7" numFmtId="0" xfId="0" applyAlignment="1" applyFont="1">
      <alignment vertical="top"/>
    </xf>
    <xf borderId="0" fillId="0" fontId="6" numFmtId="0" xfId="0" applyAlignment="1" applyFont="1">
      <alignment vertical="top"/>
    </xf>
    <xf borderId="0" fillId="0" fontId="8" numFmtId="0" xfId="0" applyAlignment="1" applyFont="1">
      <alignment vertical="top"/>
    </xf>
    <xf borderId="1" fillId="2" fontId="6" numFmtId="0" xfId="0" applyAlignment="1" applyBorder="1" applyFill="1" applyFont="1">
      <alignment horizontal="center" readingOrder="0" vertical="top"/>
    </xf>
    <xf borderId="0" fillId="0" fontId="1" numFmtId="0" xfId="0" applyAlignment="1" applyFont="1">
      <alignment readingOrder="0"/>
    </xf>
    <xf borderId="0" fillId="0" fontId="1" numFmtId="0" xfId="0" applyAlignment="1" applyFont="1">
      <alignment horizontal="right"/>
    </xf>
    <xf borderId="2" fillId="0" fontId="9" numFmtId="0" xfId="0" applyBorder="1" applyFont="1"/>
    <xf borderId="3" fillId="0" fontId="1" numFmtId="164" xfId="0" applyAlignment="1" applyBorder="1" applyFont="1" applyNumberFormat="1">
      <alignment horizontal="center" readingOrder="0" vertical="center"/>
    </xf>
    <xf borderId="4" fillId="0" fontId="9" numFmtId="0" xfId="0" applyBorder="1" applyFont="1"/>
    <xf borderId="5" fillId="0" fontId="1" numFmtId="0" xfId="0" applyAlignment="1" applyBorder="1" applyFont="1">
      <alignment horizontal="center" vertical="center"/>
    </xf>
    <xf borderId="6" fillId="3" fontId="1" numFmtId="165" xfId="0" applyAlignment="1" applyBorder="1" applyFill="1" applyFont="1" applyNumberFormat="1">
      <alignment horizontal="left" shrinkToFit="0" vertical="center" wrapText="1"/>
    </xf>
    <xf borderId="7" fillId="0" fontId="9" numFmtId="0" xfId="0" applyBorder="1" applyFont="1"/>
    <xf borderId="8" fillId="0" fontId="9" numFmtId="0" xfId="0" applyBorder="1" applyFont="1"/>
    <xf borderId="9" fillId="0" fontId="1" numFmtId="0" xfId="0" applyBorder="1" applyFont="1"/>
    <xf borderId="9" fillId="0" fontId="9" numFmtId="0" xfId="0" applyBorder="1" applyFont="1"/>
    <xf borderId="10" fillId="3" fontId="10" numFmtId="166" xfId="0" applyAlignment="1" applyBorder="1" applyFont="1" applyNumberFormat="1">
      <alignment horizontal="center" vertical="center"/>
    </xf>
    <xf borderId="1" fillId="3" fontId="10" numFmtId="166" xfId="0" applyAlignment="1" applyBorder="1" applyFont="1" applyNumberFormat="1">
      <alignment horizontal="center" vertical="center"/>
    </xf>
    <xf borderId="11" fillId="3" fontId="10" numFmtId="166" xfId="0" applyAlignment="1" applyBorder="1" applyFont="1" applyNumberFormat="1">
      <alignment horizontal="center" vertical="center"/>
    </xf>
    <xf borderId="12" fillId="4" fontId="11" numFmtId="0" xfId="0" applyAlignment="1" applyBorder="1" applyFill="1" applyFont="1">
      <alignment horizontal="left" vertical="center"/>
    </xf>
    <xf borderId="12" fillId="4" fontId="11" numFmtId="0" xfId="0" applyAlignment="1" applyBorder="1" applyFont="1">
      <alignment horizontal="center" shrinkToFit="0" vertical="center" wrapText="1"/>
    </xf>
    <xf borderId="13" fillId="4" fontId="12" numFmtId="0" xfId="0" applyAlignment="1" applyBorder="1" applyFont="1">
      <alignment horizontal="center" shrinkToFit="1" vertical="center" wrapText="0"/>
    </xf>
    <xf borderId="0" fillId="0" fontId="13" numFmtId="0" xfId="0" applyFont="1"/>
    <xf borderId="14" fillId="0" fontId="1" numFmtId="0" xfId="0" applyAlignment="1" applyBorder="1" applyFont="1">
      <alignment vertical="center"/>
    </xf>
    <xf borderId="14" fillId="5" fontId="1" numFmtId="0" xfId="0" applyAlignment="1" applyBorder="1" applyFill="1" applyFont="1">
      <alignment vertical="center"/>
    </xf>
    <xf borderId="15" fillId="6" fontId="14" numFmtId="0" xfId="0" applyAlignment="1" applyBorder="1" applyFill="1" applyFont="1">
      <alignment horizontal="left" vertical="center"/>
    </xf>
    <xf borderId="15" fillId="2" fontId="1" numFmtId="0" xfId="0" applyAlignment="1" applyBorder="1" applyFont="1">
      <alignment horizontal="center" vertical="center"/>
    </xf>
    <xf borderId="15" fillId="6" fontId="1" numFmtId="9" xfId="0" applyAlignment="1" applyBorder="1" applyFont="1" applyNumberFormat="1">
      <alignment horizontal="center" vertical="center"/>
    </xf>
    <xf borderId="15" fillId="6" fontId="1" numFmtId="167" xfId="0" applyAlignment="1" applyBorder="1" applyFont="1" applyNumberFormat="1">
      <alignment horizontal="center" vertical="center"/>
    </xf>
    <xf borderId="16" fillId="0" fontId="1" numFmtId="0" xfId="0" applyAlignment="1" applyBorder="1" applyFont="1">
      <alignment horizontal="center" vertical="center"/>
    </xf>
    <xf borderId="14" fillId="7" fontId="1" numFmtId="0" xfId="0" applyAlignment="1" applyBorder="1" applyFill="1" applyFont="1">
      <alignment vertical="center"/>
    </xf>
    <xf borderId="15" fillId="8" fontId="1" numFmtId="0" xfId="0" applyAlignment="1" applyBorder="1" applyFill="1" applyFont="1">
      <alignment horizontal="left" readingOrder="0" vertical="center"/>
    </xf>
    <xf borderId="15" fillId="2" fontId="1" numFmtId="0" xfId="0" applyAlignment="1" applyBorder="1" applyFont="1">
      <alignment horizontal="center" readingOrder="0" vertical="center"/>
    </xf>
    <xf borderId="15" fillId="8" fontId="1" numFmtId="9" xfId="0" applyAlignment="1" applyBorder="1" applyFont="1" applyNumberFormat="1">
      <alignment horizontal="center" readingOrder="0" vertical="center"/>
    </xf>
    <xf borderId="15" fillId="8" fontId="1" numFmtId="167" xfId="0" applyAlignment="1" applyBorder="1" applyFont="1" applyNumberFormat="1">
      <alignment horizontal="center" vertical="center"/>
    </xf>
    <xf borderId="14" fillId="9" fontId="1" numFmtId="0" xfId="0" applyAlignment="1" applyBorder="1" applyFill="1" applyFont="1">
      <alignment vertical="center"/>
    </xf>
    <xf borderId="14" fillId="0" fontId="1" numFmtId="0" xfId="0" applyAlignment="1" applyBorder="1" applyFont="1">
      <alignment horizontal="right" vertical="center"/>
    </xf>
    <xf borderId="15" fillId="10" fontId="14" numFmtId="0" xfId="0" applyAlignment="1" applyBorder="1" applyFill="1" applyFont="1">
      <alignment horizontal="left" vertical="center"/>
    </xf>
    <xf borderId="15" fillId="10" fontId="1" numFmtId="0" xfId="0" applyAlignment="1" applyBorder="1" applyFont="1">
      <alignment horizontal="center" vertical="center"/>
    </xf>
    <xf borderId="15" fillId="10" fontId="1" numFmtId="9" xfId="0" applyAlignment="1" applyBorder="1" applyFont="1" applyNumberFormat="1">
      <alignment horizontal="center" vertical="center"/>
    </xf>
    <xf borderId="15" fillId="10" fontId="1" numFmtId="167" xfId="0" applyAlignment="1" applyBorder="1" applyFont="1" applyNumberFormat="1">
      <alignment horizontal="center" vertical="center"/>
    </xf>
    <xf borderId="15" fillId="11" fontId="1" numFmtId="0" xfId="0" applyAlignment="1" applyBorder="1" applyFill="1" applyFont="1">
      <alignment horizontal="left" readingOrder="0" vertical="center"/>
    </xf>
    <xf borderId="15" fillId="11" fontId="1" numFmtId="9" xfId="0" applyAlignment="1" applyBorder="1" applyFont="1" applyNumberFormat="1">
      <alignment horizontal="center" readingOrder="0" vertical="center"/>
    </xf>
    <xf borderId="15" fillId="11" fontId="1" numFmtId="167" xfId="0" applyAlignment="1" applyBorder="1" applyFont="1" applyNumberFormat="1">
      <alignment horizontal="center" vertical="center"/>
    </xf>
    <xf borderId="14" fillId="2" fontId="1" numFmtId="0" xfId="0" applyAlignment="1" applyBorder="1" applyFont="1">
      <alignment vertical="center"/>
    </xf>
    <xf borderId="15" fillId="12" fontId="14" numFmtId="0" xfId="0" applyAlignment="1" applyBorder="1" applyFill="1" applyFont="1">
      <alignment horizontal="left" vertical="center"/>
    </xf>
    <xf borderId="15" fillId="12" fontId="1" numFmtId="0" xfId="0" applyAlignment="1" applyBorder="1" applyFont="1">
      <alignment horizontal="center" vertical="center"/>
    </xf>
    <xf borderId="15" fillId="12" fontId="1" numFmtId="9" xfId="0" applyAlignment="1" applyBorder="1" applyFont="1" applyNumberFormat="1">
      <alignment horizontal="center" vertical="center"/>
    </xf>
    <xf borderId="15" fillId="12" fontId="1" numFmtId="167" xfId="0" applyAlignment="1" applyBorder="1" applyFont="1" applyNumberFormat="1">
      <alignment horizontal="center" vertical="center"/>
    </xf>
    <xf borderId="15" fillId="13" fontId="1" numFmtId="0" xfId="0" applyAlignment="1" applyBorder="1" applyFill="1" applyFont="1">
      <alignment horizontal="left" readingOrder="0" vertical="center"/>
    </xf>
    <xf borderId="15" fillId="13" fontId="1" numFmtId="9" xfId="0" applyAlignment="1" applyBorder="1" applyFont="1" applyNumberFormat="1">
      <alignment horizontal="center" readingOrder="0" vertical="center"/>
    </xf>
    <xf borderId="15" fillId="13" fontId="1" numFmtId="167" xfId="0" applyAlignment="1" applyBorder="1" applyFont="1" applyNumberFormat="1">
      <alignment horizontal="center" vertical="center"/>
    </xf>
    <xf borderId="14" fillId="14" fontId="1" numFmtId="0" xfId="0" applyAlignment="1" applyBorder="1" applyFill="1" applyFont="1">
      <alignment vertical="center"/>
    </xf>
    <xf borderId="15" fillId="15" fontId="14" numFmtId="0" xfId="0" applyAlignment="1" applyBorder="1" applyFill="1" applyFont="1">
      <alignment horizontal="left" vertical="center"/>
    </xf>
    <xf borderId="15" fillId="15" fontId="1" numFmtId="0" xfId="0" applyAlignment="1" applyBorder="1" applyFont="1">
      <alignment horizontal="center" vertical="center"/>
    </xf>
    <xf borderId="15" fillId="15" fontId="1" numFmtId="9" xfId="0" applyAlignment="1" applyBorder="1" applyFont="1" applyNumberFormat="1">
      <alignment horizontal="center" vertical="center"/>
    </xf>
    <xf borderId="15" fillId="15" fontId="1" numFmtId="167" xfId="0" applyAlignment="1" applyBorder="1" applyFont="1" applyNumberFormat="1">
      <alignment horizontal="center" vertical="center"/>
    </xf>
    <xf borderId="15" fillId="16" fontId="1" numFmtId="0" xfId="0" applyAlignment="1" applyBorder="1" applyFill="1" applyFont="1">
      <alignment horizontal="left" readingOrder="0" vertical="center"/>
    </xf>
    <xf borderId="15" fillId="16" fontId="1" numFmtId="9" xfId="0" applyAlignment="1" applyBorder="1" applyFont="1" applyNumberFormat="1">
      <alignment horizontal="center" readingOrder="0" vertical="center"/>
    </xf>
    <xf borderId="15" fillId="16" fontId="1" numFmtId="167" xfId="0" applyAlignment="1" applyBorder="1" applyFont="1" applyNumberFormat="1">
      <alignment horizontal="center" vertical="center"/>
    </xf>
    <xf borderId="15" fillId="16" fontId="1" numFmtId="167" xfId="0" applyAlignment="1" applyBorder="1" applyFont="1" applyNumberFormat="1">
      <alignment horizontal="center" readingOrder="0" vertical="center"/>
    </xf>
    <xf borderId="15" fillId="17" fontId="14" numFmtId="0" xfId="0" applyAlignment="1" applyBorder="1" applyFill="1" applyFont="1">
      <alignment horizontal="left" vertical="center"/>
    </xf>
    <xf borderId="15" fillId="17" fontId="1" numFmtId="0" xfId="0" applyAlignment="1" applyBorder="1" applyFont="1">
      <alignment horizontal="center" vertical="center"/>
    </xf>
    <xf borderId="15" fillId="17" fontId="1" numFmtId="9" xfId="0" applyAlignment="1" applyBorder="1" applyFont="1" applyNumberFormat="1">
      <alignment horizontal="center" vertical="center"/>
    </xf>
    <xf borderId="15" fillId="17" fontId="1" numFmtId="167" xfId="0" applyAlignment="1" applyBorder="1" applyFont="1" applyNumberFormat="1">
      <alignment horizontal="center" vertical="center"/>
    </xf>
    <xf borderId="15" fillId="18" fontId="1" numFmtId="0" xfId="0" applyAlignment="1" applyBorder="1" applyFill="1" applyFont="1">
      <alignment horizontal="left" readingOrder="0" vertical="center"/>
    </xf>
    <xf borderId="15" fillId="18" fontId="1" numFmtId="9" xfId="0" applyAlignment="1" applyBorder="1" applyFont="1" applyNumberFormat="1">
      <alignment horizontal="center" readingOrder="0" vertical="center"/>
    </xf>
    <xf borderId="15" fillId="18" fontId="1" numFmtId="167" xfId="0" applyAlignment="1" applyBorder="1" applyFont="1" applyNumberFormat="1">
      <alignment horizontal="center" vertical="center"/>
    </xf>
    <xf borderId="15" fillId="14" fontId="14" numFmtId="0" xfId="0" applyAlignment="1" applyBorder="1" applyFont="1">
      <alignment horizontal="left" vertical="center"/>
    </xf>
    <xf borderId="15" fillId="14" fontId="1" numFmtId="0" xfId="0" applyAlignment="1" applyBorder="1" applyFont="1">
      <alignment horizontal="center" vertical="center"/>
    </xf>
    <xf borderId="15" fillId="14" fontId="1" numFmtId="9" xfId="0" applyAlignment="1" applyBorder="1" applyFont="1" applyNumberFormat="1">
      <alignment horizontal="center" vertical="center"/>
    </xf>
    <xf borderId="15" fillId="14" fontId="1" numFmtId="167" xfId="0" applyAlignment="1" applyBorder="1" applyFont="1" applyNumberFormat="1">
      <alignment horizontal="center" vertical="center"/>
    </xf>
    <xf borderId="15" fillId="19" fontId="1" numFmtId="0" xfId="0" applyAlignment="1" applyBorder="1" applyFill="1" applyFont="1">
      <alignment horizontal="left" readingOrder="0" vertical="center"/>
    </xf>
    <xf borderId="15" fillId="19" fontId="1" numFmtId="9" xfId="0" applyAlignment="1" applyBorder="1" applyFont="1" applyNumberFormat="1">
      <alignment horizontal="center" readingOrder="0" vertical="center"/>
    </xf>
    <xf borderId="15" fillId="19" fontId="1" numFmtId="167" xfId="0" applyAlignment="1" applyBorder="1" applyFont="1" applyNumberFormat="1">
      <alignment horizontal="center" vertical="center"/>
    </xf>
    <xf borderId="16" fillId="19" fontId="1" numFmtId="0" xfId="0" applyAlignment="1" applyBorder="1" applyFont="1">
      <alignment horizontal="left" readingOrder="0" vertical="center"/>
    </xf>
    <xf borderId="16" fillId="19" fontId="1" numFmtId="9" xfId="0" applyAlignment="1" applyBorder="1" applyFont="1" applyNumberFormat="1">
      <alignment horizontal="center" readingOrder="0" vertical="center"/>
    </xf>
    <xf borderId="16" fillId="0" fontId="1" numFmtId="0" xfId="0" applyAlignment="1" applyBorder="1" applyFont="1">
      <alignment horizontal="left" vertical="center"/>
    </xf>
    <xf borderId="16" fillId="0" fontId="1" numFmtId="9" xfId="0" applyAlignment="1" applyBorder="1" applyFont="1" applyNumberFormat="1">
      <alignment horizontal="center" vertical="center"/>
    </xf>
    <xf borderId="16" fillId="0" fontId="1" numFmtId="167" xfId="0" applyAlignment="1" applyBorder="1" applyFont="1" applyNumberFormat="1">
      <alignment horizontal="center" vertical="center"/>
    </xf>
    <xf borderId="15" fillId="20" fontId="15" numFmtId="0" xfId="0" applyAlignment="1" applyBorder="1" applyFill="1" applyFont="1">
      <alignment horizontal="left" vertical="center"/>
    </xf>
    <xf borderId="15" fillId="20" fontId="15" numFmtId="0" xfId="0" applyAlignment="1" applyBorder="1" applyFont="1">
      <alignment horizontal="center" vertical="center"/>
    </xf>
    <xf borderId="15" fillId="20" fontId="1" numFmtId="9" xfId="0" applyAlignment="1" applyBorder="1" applyFont="1" applyNumberFormat="1">
      <alignment horizontal="center" vertical="center"/>
    </xf>
    <xf borderId="15" fillId="20" fontId="16" numFmtId="167" xfId="0" applyAlignment="1" applyBorder="1" applyFont="1" applyNumberFormat="1">
      <alignment horizontal="left" vertical="center"/>
    </xf>
    <xf borderId="15" fillId="20" fontId="1" numFmtId="167" xfId="0" applyAlignment="1" applyBorder="1" applyFont="1" applyNumberFormat="1">
      <alignment horizontal="center" vertical="center"/>
    </xf>
    <xf borderId="15" fillId="20" fontId="1" numFmtId="0" xfId="0" applyAlignment="1" applyBorder="1" applyFont="1">
      <alignment horizontal="center" vertical="center"/>
    </xf>
    <xf borderId="14" fillId="20" fontId="1" numFmtId="0" xfId="0" applyAlignment="1" applyBorder="1" applyFont="1">
      <alignment vertical="center"/>
    </xf>
    <xf borderId="0" fillId="0" fontId="1" numFmtId="0" xfId="0" applyAlignment="1" applyFont="1">
      <alignment horizontal="right" vertical="center"/>
    </xf>
    <xf borderId="0" fillId="0" fontId="17" numFmtId="0" xfId="0" applyFont="1"/>
    <xf borderId="0" fillId="0" fontId="18" numFmtId="0" xfId="0" applyAlignment="1" applyFont="1">
      <alignment horizontal="center"/>
    </xf>
    <xf borderId="0" fillId="0" fontId="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1"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73.29"/>
    <col customWidth="1" min="2" max="2" width="44.71"/>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c r="F1" s="6"/>
      <c r="H1" s="4"/>
      <c r="I1" s="7" t="s">
        <v>2</v>
      </c>
    </row>
    <row r="2" ht="30.0" customHeight="1">
      <c r="A2" s="8" t="s">
        <v>3</v>
      </c>
      <c r="B2" s="9" t="s">
        <v>4</v>
      </c>
      <c r="E2" s="10"/>
      <c r="I2" s="11" t="s">
        <v>5</v>
      </c>
    </row>
    <row r="3" ht="30.0" customHeight="1">
      <c r="A3" s="8"/>
      <c r="B3" s="12" t="s">
        <v>6</v>
      </c>
      <c r="E3" s="10"/>
      <c r="I3" s="13"/>
    </row>
    <row r="4" ht="30.0" customHeight="1">
      <c r="A4" s="8"/>
      <c r="B4" s="14" t="s">
        <v>7</v>
      </c>
      <c r="E4" s="10"/>
      <c r="I4" s="13"/>
    </row>
    <row r="5" ht="30.0" customHeight="1">
      <c r="A5" s="8"/>
      <c r="E5" s="10"/>
      <c r="I5" s="13"/>
    </row>
    <row r="6" ht="30.0" customHeight="1">
      <c r="A6" s="15" t="s">
        <v>8</v>
      </c>
      <c r="C6" s="16" t="s">
        <v>9</v>
      </c>
      <c r="D6" s="17"/>
      <c r="E6" s="18">
        <v>44662.0</v>
      </c>
      <c r="F6" s="19"/>
    </row>
    <row r="7" ht="30.0" customHeight="1">
      <c r="A7" s="1" t="s">
        <v>10</v>
      </c>
      <c r="C7" s="16" t="s">
        <v>11</v>
      </c>
      <c r="D7" s="17"/>
      <c r="E7" s="20">
        <v>1.0</v>
      </c>
      <c r="I7" s="21">
        <f>I8</f>
        <v>44662</v>
      </c>
      <c r="J7" s="22"/>
      <c r="K7" s="22"/>
      <c r="L7" s="22"/>
      <c r="M7" s="22"/>
      <c r="N7" s="22"/>
      <c r="O7" s="23"/>
      <c r="P7" s="21">
        <f>P8</f>
        <v>44669</v>
      </c>
      <c r="Q7" s="22"/>
      <c r="R7" s="22"/>
      <c r="S7" s="22"/>
      <c r="T7" s="22"/>
      <c r="U7" s="22"/>
      <c r="V7" s="23"/>
      <c r="W7" s="21">
        <f>W8</f>
        <v>44676</v>
      </c>
      <c r="X7" s="22"/>
      <c r="Y7" s="22"/>
      <c r="Z7" s="22"/>
      <c r="AA7" s="22"/>
      <c r="AB7" s="22"/>
      <c r="AC7" s="23"/>
      <c r="AD7" s="21">
        <f>AD8</f>
        <v>44683</v>
      </c>
      <c r="AE7" s="22"/>
      <c r="AF7" s="22"/>
      <c r="AG7" s="22"/>
      <c r="AH7" s="22"/>
      <c r="AI7" s="22"/>
      <c r="AJ7" s="23"/>
      <c r="AK7" s="21">
        <f>AK8</f>
        <v>44690</v>
      </c>
      <c r="AL7" s="22"/>
      <c r="AM7" s="22"/>
      <c r="AN7" s="22"/>
      <c r="AO7" s="22"/>
      <c r="AP7" s="22"/>
      <c r="AQ7" s="23"/>
      <c r="AR7" s="21">
        <f>AR8</f>
        <v>44697</v>
      </c>
      <c r="AS7" s="22"/>
      <c r="AT7" s="22"/>
      <c r="AU7" s="22"/>
      <c r="AV7" s="22"/>
      <c r="AW7" s="22"/>
      <c r="AX7" s="23"/>
      <c r="AY7" s="21">
        <f>AY8</f>
        <v>44704</v>
      </c>
      <c r="AZ7" s="22"/>
      <c r="BA7" s="22"/>
      <c r="BB7" s="22"/>
      <c r="BC7" s="22"/>
      <c r="BD7" s="22"/>
      <c r="BE7" s="23"/>
      <c r="BF7" s="21">
        <f>BF8</f>
        <v>44711</v>
      </c>
      <c r="BG7" s="22"/>
      <c r="BH7" s="22"/>
      <c r="BI7" s="22"/>
      <c r="BJ7" s="22"/>
      <c r="BK7" s="22"/>
      <c r="BL7" s="23"/>
    </row>
    <row r="8" ht="15.0" customHeight="1">
      <c r="A8" s="1" t="s">
        <v>12</v>
      </c>
      <c r="B8" s="24"/>
      <c r="C8" s="25"/>
      <c r="D8" s="25"/>
      <c r="E8" s="25"/>
      <c r="F8" s="25"/>
      <c r="G8" s="25"/>
      <c r="I8" s="26">
        <f>InicioDelProyecto-WEEKDAY(InicioDelProyecto,1)+2+7*(SemanaParaMostrar-1)</f>
        <v>44662</v>
      </c>
      <c r="J8" s="27">
        <f t="shared" ref="J8:BL8" si="1">I8+1</f>
        <v>44663</v>
      </c>
      <c r="K8" s="27">
        <f t="shared" si="1"/>
        <v>44664</v>
      </c>
      <c r="L8" s="27">
        <f t="shared" si="1"/>
        <v>44665</v>
      </c>
      <c r="M8" s="27">
        <f t="shared" si="1"/>
        <v>44666</v>
      </c>
      <c r="N8" s="27">
        <f t="shared" si="1"/>
        <v>44667</v>
      </c>
      <c r="O8" s="28">
        <f t="shared" si="1"/>
        <v>44668</v>
      </c>
      <c r="P8" s="26">
        <f t="shared" si="1"/>
        <v>44669</v>
      </c>
      <c r="Q8" s="27">
        <f t="shared" si="1"/>
        <v>44670</v>
      </c>
      <c r="R8" s="27">
        <f t="shared" si="1"/>
        <v>44671</v>
      </c>
      <c r="S8" s="27">
        <f t="shared" si="1"/>
        <v>44672</v>
      </c>
      <c r="T8" s="27">
        <f t="shared" si="1"/>
        <v>44673</v>
      </c>
      <c r="U8" s="27">
        <f t="shared" si="1"/>
        <v>44674</v>
      </c>
      <c r="V8" s="28">
        <f t="shared" si="1"/>
        <v>44675</v>
      </c>
      <c r="W8" s="26">
        <f t="shared" si="1"/>
        <v>44676</v>
      </c>
      <c r="X8" s="27">
        <f t="shared" si="1"/>
        <v>44677</v>
      </c>
      <c r="Y8" s="27">
        <f t="shared" si="1"/>
        <v>44678</v>
      </c>
      <c r="Z8" s="27">
        <f t="shared" si="1"/>
        <v>44679</v>
      </c>
      <c r="AA8" s="27">
        <f t="shared" si="1"/>
        <v>44680</v>
      </c>
      <c r="AB8" s="27">
        <f t="shared" si="1"/>
        <v>44681</v>
      </c>
      <c r="AC8" s="28">
        <f t="shared" si="1"/>
        <v>44682</v>
      </c>
      <c r="AD8" s="26">
        <f t="shared" si="1"/>
        <v>44683</v>
      </c>
      <c r="AE8" s="27">
        <f t="shared" si="1"/>
        <v>44684</v>
      </c>
      <c r="AF8" s="27">
        <f t="shared" si="1"/>
        <v>44685</v>
      </c>
      <c r="AG8" s="27">
        <f t="shared" si="1"/>
        <v>44686</v>
      </c>
      <c r="AH8" s="27">
        <f t="shared" si="1"/>
        <v>44687</v>
      </c>
      <c r="AI8" s="27">
        <f t="shared" si="1"/>
        <v>44688</v>
      </c>
      <c r="AJ8" s="28">
        <f t="shared" si="1"/>
        <v>44689</v>
      </c>
      <c r="AK8" s="26">
        <f t="shared" si="1"/>
        <v>44690</v>
      </c>
      <c r="AL8" s="27">
        <f t="shared" si="1"/>
        <v>44691</v>
      </c>
      <c r="AM8" s="27">
        <f t="shared" si="1"/>
        <v>44692</v>
      </c>
      <c r="AN8" s="27">
        <f t="shared" si="1"/>
        <v>44693</v>
      </c>
      <c r="AO8" s="27">
        <f t="shared" si="1"/>
        <v>44694</v>
      </c>
      <c r="AP8" s="27">
        <f t="shared" si="1"/>
        <v>44695</v>
      </c>
      <c r="AQ8" s="28">
        <f t="shared" si="1"/>
        <v>44696</v>
      </c>
      <c r="AR8" s="26">
        <f t="shared" si="1"/>
        <v>44697</v>
      </c>
      <c r="AS8" s="27">
        <f t="shared" si="1"/>
        <v>44698</v>
      </c>
      <c r="AT8" s="27">
        <f t="shared" si="1"/>
        <v>44699</v>
      </c>
      <c r="AU8" s="27">
        <f t="shared" si="1"/>
        <v>44700</v>
      </c>
      <c r="AV8" s="27">
        <f t="shared" si="1"/>
        <v>44701</v>
      </c>
      <c r="AW8" s="27">
        <f t="shared" si="1"/>
        <v>44702</v>
      </c>
      <c r="AX8" s="28">
        <f t="shared" si="1"/>
        <v>44703</v>
      </c>
      <c r="AY8" s="26">
        <f t="shared" si="1"/>
        <v>44704</v>
      </c>
      <c r="AZ8" s="27">
        <f t="shared" si="1"/>
        <v>44705</v>
      </c>
      <c r="BA8" s="27">
        <f t="shared" si="1"/>
        <v>44706</v>
      </c>
      <c r="BB8" s="27">
        <f t="shared" si="1"/>
        <v>44707</v>
      </c>
      <c r="BC8" s="27">
        <f t="shared" si="1"/>
        <v>44708</v>
      </c>
      <c r="BD8" s="27">
        <f t="shared" si="1"/>
        <v>44709</v>
      </c>
      <c r="BE8" s="28">
        <f t="shared" si="1"/>
        <v>44710</v>
      </c>
      <c r="BF8" s="26">
        <f t="shared" si="1"/>
        <v>44711</v>
      </c>
      <c r="BG8" s="27">
        <f t="shared" si="1"/>
        <v>44712</v>
      </c>
      <c r="BH8" s="27">
        <f t="shared" si="1"/>
        <v>44713</v>
      </c>
      <c r="BI8" s="27">
        <f t="shared" si="1"/>
        <v>44714</v>
      </c>
      <c r="BJ8" s="27">
        <f t="shared" si="1"/>
        <v>44715</v>
      </c>
      <c r="BK8" s="27">
        <f t="shared" si="1"/>
        <v>44716</v>
      </c>
      <c r="BL8" s="28">
        <f t="shared" si="1"/>
        <v>44717</v>
      </c>
    </row>
    <row r="9" ht="30.0" customHeight="1">
      <c r="A9" s="1" t="s">
        <v>13</v>
      </c>
      <c r="B9" s="29" t="s">
        <v>14</v>
      </c>
      <c r="C9" s="30" t="s">
        <v>15</v>
      </c>
      <c r="D9" s="30" t="s">
        <v>16</v>
      </c>
      <c r="E9" s="30" t="s">
        <v>17</v>
      </c>
      <c r="F9" s="30" t="s">
        <v>18</v>
      </c>
      <c r="G9" s="30"/>
      <c r="H9" s="30" t="s">
        <v>19</v>
      </c>
      <c r="I9" s="31" t="str">
        <f t="shared" ref="I9:BL9" si="2">LEFT(TEXT(I8,"ddd"),1)</f>
        <v>l</v>
      </c>
      <c r="J9" s="31" t="str">
        <f t="shared" si="2"/>
        <v>m</v>
      </c>
      <c r="K9" s="31" t="str">
        <f t="shared" si="2"/>
        <v>m</v>
      </c>
      <c r="L9" s="31" t="str">
        <f t="shared" si="2"/>
        <v>j</v>
      </c>
      <c r="M9" s="31" t="str">
        <f t="shared" si="2"/>
        <v>v</v>
      </c>
      <c r="N9" s="31" t="str">
        <f t="shared" si="2"/>
        <v>s</v>
      </c>
      <c r="O9" s="31" t="str">
        <f t="shared" si="2"/>
        <v>d</v>
      </c>
      <c r="P9" s="31" t="str">
        <f t="shared" si="2"/>
        <v>l</v>
      </c>
      <c r="Q9" s="31" t="str">
        <f t="shared" si="2"/>
        <v>m</v>
      </c>
      <c r="R9" s="31" t="str">
        <f t="shared" si="2"/>
        <v>m</v>
      </c>
      <c r="S9" s="31" t="str">
        <f t="shared" si="2"/>
        <v>j</v>
      </c>
      <c r="T9" s="31" t="str">
        <f t="shared" si="2"/>
        <v>v</v>
      </c>
      <c r="U9" s="31" t="str">
        <f t="shared" si="2"/>
        <v>s</v>
      </c>
      <c r="V9" s="31" t="str">
        <f t="shared" si="2"/>
        <v>d</v>
      </c>
      <c r="W9" s="31" t="str">
        <f t="shared" si="2"/>
        <v>l</v>
      </c>
      <c r="X9" s="31" t="str">
        <f t="shared" si="2"/>
        <v>m</v>
      </c>
      <c r="Y9" s="31" t="str">
        <f t="shared" si="2"/>
        <v>m</v>
      </c>
      <c r="Z9" s="31" t="str">
        <f t="shared" si="2"/>
        <v>j</v>
      </c>
      <c r="AA9" s="31" t="str">
        <f t="shared" si="2"/>
        <v>v</v>
      </c>
      <c r="AB9" s="31" t="str">
        <f t="shared" si="2"/>
        <v>s</v>
      </c>
      <c r="AC9" s="31" t="str">
        <f t="shared" si="2"/>
        <v>d</v>
      </c>
      <c r="AD9" s="31" t="str">
        <f t="shared" si="2"/>
        <v>l</v>
      </c>
      <c r="AE9" s="31" t="str">
        <f t="shared" si="2"/>
        <v>m</v>
      </c>
      <c r="AF9" s="31" t="str">
        <f t="shared" si="2"/>
        <v>m</v>
      </c>
      <c r="AG9" s="31" t="str">
        <f t="shared" si="2"/>
        <v>j</v>
      </c>
      <c r="AH9" s="31" t="str">
        <f t="shared" si="2"/>
        <v>v</v>
      </c>
      <c r="AI9" s="31" t="str">
        <f t="shared" si="2"/>
        <v>s</v>
      </c>
      <c r="AJ9" s="31" t="str">
        <f t="shared" si="2"/>
        <v>d</v>
      </c>
      <c r="AK9" s="31" t="str">
        <f t="shared" si="2"/>
        <v>l</v>
      </c>
      <c r="AL9" s="31" t="str">
        <f t="shared" si="2"/>
        <v>m</v>
      </c>
      <c r="AM9" s="31" t="str">
        <f t="shared" si="2"/>
        <v>m</v>
      </c>
      <c r="AN9" s="31" t="str">
        <f t="shared" si="2"/>
        <v>j</v>
      </c>
      <c r="AO9" s="31" t="str">
        <f t="shared" si="2"/>
        <v>v</v>
      </c>
      <c r="AP9" s="31" t="str">
        <f t="shared" si="2"/>
        <v>s</v>
      </c>
      <c r="AQ9" s="31" t="str">
        <f t="shared" si="2"/>
        <v>d</v>
      </c>
      <c r="AR9" s="31" t="str">
        <f t="shared" si="2"/>
        <v>l</v>
      </c>
      <c r="AS9" s="31" t="str">
        <f t="shared" si="2"/>
        <v>m</v>
      </c>
      <c r="AT9" s="31" t="str">
        <f t="shared" si="2"/>
        <v>m</v>
      </c>
      <c r="AU9" s="31" t="str">
        <f t="shared" si="2"/>
        <v>j</v>
      </c>
      <c r="AV9" s="31" t="str">
        <f t="shared" si="2"/>
        <v>v</v>
      </c>
      <c r="AW9" s="31" t="str">
        <f t="shared" si="2"/>
        <v>s</v>
      </c>
      <c r="AX9" s="31" t="str">
        <f t="shared" si="2"/>
        <v>d</v>
      </c>
      <c r="AY9" s="31" t="str">
        <f t="shared" si="2"/>
        <v>l</v>
      </c>
      <c r="AZ9" s="31" t="str">
        <f t="shared" si="2"/>
        <v>m</v>
      </c>
      <c r="BA9" s="31" t="str">
        <f t="shared" si="2"/>
        <v>m</v>
      </c>
      <c r="BB9" s="31" t="str">
        <f t="shared" si="2"/>
        <v>j</v>
      </c>
      <c r="BC9" s="31" t="str">
        <f t="shared" si="2"/>
        <v>v</v>
      </c>
      <c r="BD9" s="31" t="str">
        <f t="shared" si="2"/>
        <v>s</v>
      </c>
      <c r="BE9" s="31" t="str">
        <f t="shared" si="2"/>
        <v>d</v>
      </c>
      <c r="BF9" s="31" t="str">
        <f t="shared" si="2"/>
        <v>l</v>
      </c>
      <c r="BG9" s="31" t="str">
        <f t="shared" si="2"/>
        <v>m</v>
      </c>
      <c r="BH9" s="31" t="str">
        <f t="shared" si="2"/>
        <v>m</v>
      </c>
      <c r="BI9" s="31" t="str">
        <f t="shared" si="2"/>
        <v>j</v>
      </c>
      <c r="BJ9" s="31" t="str">
        <f t="shared" si="2"/>
        <v>v</v>
      </c>
      <c r="BK9" s="31" t="str">
        <f t="shared" si="2"/>
        <v>s</v>
      </c>
      <c r="BL9" s="31" t="str">
        <f t="shared" si="2"/>
        <v>d</v>
      </c>
    </row>
    <row r="10" ht="30.0" hidden="1" customHeight="1">
      <c r="A10" s="8" t="s">
        <v>20</v>
      </c>
      <c r="C10" s="1"/>
      <c r="H10" s="32" t="str">
        <f>IF(OR(ISBLANK(ProjectSchedule!task_start),ISBLANK(ProjectSchedule!task_end)),"",ProjectSchedule!task_end-ProjectSchedule!task_start+1)</f>
        <v/>
      </c>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4"/>
      <c r="BF10" s="33"/>
      <c r="BG10" s="33"/>
      <c r="BH10" s="33"/>
      <c r="BI10" s="33"/>
      <c r="BJ10" s="33"/>
      <c r="BK10" s="33"/>
      <c r="BL10" s="33"/>
    </row>
    <row r="11" ht="30.0" customHeight="1">
      <c r="A11" s="1" t="s">
        <v>21</v>
      </c>
      <c r="B11" s="35" t="s">
        <v>22</v>
      </c>
      <c r="C11" s="36"/>
      <c r="D11" s="37"/>
      <c r="E11" s="38"/>
      <c r="F11" s="38"/>
      <c r="G11" s="39"/>
      <c r="H11" s="39" t="str">
        <f>IF(OR(ISBLANK(ProjectSchedule!task_start),ISBLANK(ProjectSchedule!task_end)),"",ProjectSchedule!task_end-ProjectSchedule!task_start+1)</f>
        <v/>
      </c>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40"/>
      <c r="BB11" s="33"/>
      <c r="BC11" s="33"/>
      <c r="BD11" s="33"/>
      <c r="BE11" s="34"/>
      <c r="BF11" s="33"/>
      <c r="BG11" s="33"/>
      <c r="BH11" s="33"/>
      <c r="BI11" s="33"/>
      <c r="BJ11" s="33"/>
      <c r="BK11" s="33"/>
      <c r="BL11" s="33"/>
    </row>
    <row r="12" ht="30.0" customHeight="1">
      <c r="A12" s="1" t="s">
        <v>23</v>
      </c>
      <c r="B12" s="41" t="s">
        <v>24</v>
      </c>
      <c r="C12" s="42" t="s">
        <v>7</v>
      </c>
      <c r="D12" s="43">
        <v>1.0</v>
      </c>
      <c r="E12" s="44">
        <f>InicioDelProyecto</f>
        <v>44662</v>
      </c>
      <c r="F12" s="44">
        <f>E12+3</f>
        <v>44665</v>
      </c>
      <c r="G12" s="39"/>
      <c r="H12" s="39" t="str">
        <f>IF(OR(ISBLANK(ProjectSchedule!task_start),ISBLANK(ProjectSchedule!task_end)),"",ProjectSchedule!task_end-ProjectSchedule!task_start+1)</f>
        <v/>
      </c>
      <c r="I12" s="45"/>
      <c r="J12" s="45"/>
      <c r="K12" s="45"/>
      <c r="L12" s="45"/>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40"/>
      <c r="BB12" s="33"/>
      <c r="BC12" s="33"/>
      <c r="BD12" s="33"/>
      <c r="BE12" s="34"/>
      <c r="BF12" s="33"/>
      <c r="BG12" s="33"/>
      <c r="BH12" s="33"/>
      <c r="BI12" s="33"/>
      <c r="BJ12" s="33"/>
      <c r="BK12" s="33"/>
      <c r="BL12" s="33"/>
    </row>
    <row r="13" ht="30.0" customHeight="1">
      <c r="A13" s="1" t="s">
        <v>25</v>
      </c>
      <c r="B13" s="41" t="s">
        <v>26</v>
      </c>
      <c r="C13" s="42" t="s">
        <v>7</v>
      </c>
      <c r="D13" s="43">
        <v>0.0</v>
      </c>
      <c r="E13" s="44">
        <f t="shared" ref="E13:E19" si="3">F12</f>
        <v>44665</v>
      </c>
      <c r="F13" s="44">
        <f>E13+4</f>
        <v>44669</v>
      </c>
      <c r="G13" s="39"/>
      <c r="H13" s="39" t="str">
        <f>IF(OR(ISBLANK(ProjectSchedule!task_start),ISBLANK(ProjectSchedule!task_end)),"",ProjectSchedule!task_end-ProjectSchedule!task_start+1)</f>
        <v/>
      </c>
      <c r="I13" s="33"/>
      <c r="J13" s="33"/>
      <c r="K13" s="33"/>
      <c r="L13" s="45"/>
      <c r="M13" s="45"/>
      <c r="N13" s="45"/>
      <c r="O13" s="45"/>
      <c r="P13" s="45"/>
      <c r="Q13" s="33"/>
      <c r="R13" s="33"/>
      <c r="S13" s="33"/>
      <c r="T13" s="33"/>
      <c r="U13" s="46"/>
      <c r="V13" s="46"/>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40"/>
      <c r="BB13" s="33"/>
      <c r="BC13" s="33"/>
      <c r="BD13" s="33"/>
      <c r="BE13" s="34"/>
      <c r="BF13" s="33"/>
      <c r="BG13" s="33"/>
      <c r="BH13" s="33"/>
      <c r="BI13" s="33"/>
      <c r="BJ13" s="33"/>
      <c r="BK13" s="33"/>
      <c r="BL13" s="33"/>
    </row>
    <row r="14" ht="30.0" customHeight="1">
      <c r="B14" s="41" t="s">
        <v>27</v>
      </c>
      <c r="C14" s="42" t="s">
        <v>7</v>
      </c>
      <c r="D14" s="43">
        <v>0.0</v>
      </c>
      <c r="E14" s="44">
        <f t="shared" si="3"/>
        <v>44669</v>
      </c>
      <c r="F14" s="44">
        <f t="shared" ref="F14:F15" si="4">E14+1</f>
        <v>44670</v>
      </c>
      <c r="G14" s="39"/>
      <c r="H14" s="39" t="str">
        <f>IF(OR(ISBLANK(ProjectSchedule!task_start),ISBLANK(ProjectSchedule!task_end)),"",ProjectSchedule!task_end-ProjectSchedule!task_start+1)</f>
        <v/>
      </c>
      <c r="I14" s="33"/>
      <c r="J14" s="33"/>
      <c r="K14" s="33"/>
      <c r="L14" s="33"/>
      <c r="M14" s="33"/>
      <c r="N14" s="33"/>
      <c r="O14" s="33"/>
      <c r="P14" s="45"/>
      <c r="Q14" s="45"/>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40"/>
      <c r="BB14" s="33"/>
      <c r="BC14" s="33"/>
      <c r="BD14" s="33"/>
      <c r="BE14" s="34"/>
      <c r="BF14" s="33"/>
      <c r="BG14" s="33"/>
      <c r="BH14" s="33"/>
      <c r="BI14" s="33"/>
      <c r="BJ14" s="33"/>
      <c r="BK14" s="33"/>
      <c r="BL14" s="33"/>
    </row>
    <row r="15" ht="30.0" customHeight="1">
      <c r="A15" s="8"/>
      <c r="B15" s="41" t="s">
        <v>28</v>
      </c>
      <c r="C15" s="42" t="s">
        <v>7</v>
      </c>
      <c r="D15" s="43">
        <v>0.0</v>
      </c>
      <c r="E15" s="44">
        <f t="shared" si="3"/>
        <v>44670</v>
      </c>
      <c r="F15" s="44">
        <f t="shared" si="4"/>
        <v>44671</v>
      </c>
      <c r="G15" s="39"/>
      <c r="H15" s="39" t="str">
        <f>IF(OR(ISBLANK(ProjectSchedule!task_start),ISBLANK(ProjectSchedule!task_end)),"",ProjectSchedule!task_end-ProjectSchedule!task_start+1)</f>
        <v/>
      </c>
      <c r="I15" s="33"/>
      <c r="J15" s="33"/>
      <c r="K15" s="33"/>
      <c r="L15" s="33"/>
      <c r="M15" s="33"/>
      <c r="N15" s="33"/>
      <c r="O15" s="33"/>
      <c r="P15" s="33"/>
      <c r="Q15" s="45"/>
      <c r="R15" s="45"/>
      <c r="S15" s="33"/>
      <c r="T15" s="33"/>
      <c r="U15" s="33"/>
      <c r="V15" s="33"/>
      <c r="W15" s="33"/>
      <c r="X15" s="33"/>
      <c r="Y15" s="46"/>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40"/>
      <c r="BB15" s="33"/>
      <c r="BC15" s="33"/>
      <c r="BD15" s="33"/>
      <c r="BE15" s="34"/>
      <c r="BF15" s="33"/>
      <c r="BG15" s="33"/>
      <c r="BH15" s="33"/>
      <c r="BI15" s="33"/>
      <c r="BJ15" s="33"/>
      <c r="BK15" s="33"/>
      <c r="BL15" s="33"/>
    </row>
    <row r="16" ht="30.0" customHeight="1">
      <c r="A16" s="8"/>
      <c r="B16" s="41" t="s">
        <v>29</v>
      </c>
      <c r="C16" s="42" t="s">
        <v>7</v>
      </c>
      <c r="D16" s="43">
        <v>0.0</v>
      </c>
      <c r="E16" s="44">
        <f t="shared" si="3"/>
        <v>44671</v>
      </c>
      <c r="F16" s="44">
        <f>E16+2</f>
        <v>44673</v>
      </c>
      <c r="G16" s="39"/>
      <c r="H16" s="39"/>
      <c r="I16" s="33"/>
      <c r="J16" s="33"/>
      <c r="K16" s="33"/>
      <c r="L16" s="33"/>
      <c r="M16" s="33"/>
      <c r="N16" s="33"/>
      <c r="O16" s="33"/>
      <c r="P16" s="33"/>
      <c r="Q16" s="33"/>
      <c r="R16" s="45"/>
      <c r="S16" s="45"/>
      <c r="T16" s="45"/>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40"/>
      <c r="BB16" s="33"/>
      <c r="BC16" s="33"/>
      <c r="BD16" s="33"/>
      <c r="BE16" s="34"/>
      <c r="BF16" s="33"/>
      <c r="BG16" s="33"/>
      <c r="BH16" s="33"/>
      <c r="BI16" s="33"/>
      <c r="BJ16" s="33"/>
      <c r="BK16" s="33"/>
      <c r="BL16" s="33"/>
    </row>
    <row r="17" ht="30.0" customHeight="1">
      <c r="A17" s="8"/>
      <c r="B17" s="41" t="s">
        <v>30</v>
      </c>
      <c r="C17" s="42" t="s">
        <v>7</v>
      </c>
      <c r="D17" s="43">
        <v>0.0</v>
      </c>
      <c r="E17" s="44">
        <f t="shared" si="3"/>
        <v>44673</v>
      </c>
      <c r="F17" s="44">
        <f>E17+3</f>
        <v>44676</v>
      </c>
      <c r="G17" s="39"/>
      <c r="H17" s="39"/>
      <c r="I17" s="33"/>
      <c r="J17" s="33"/>
      <c r="K17" s="33"/>
      <c r="L17" s="33"/>
      <c r="M17" s="33"/>
      <c r="N17" s="33"/>
      <c r="O17" s="33"/>
      <c r="P17" s="33"/>
      <c r="Q17" s="33"/>
      <c r="R17" s="33"/>
      <c r="S17" s="33"/>
      <c r="T17" s="45"/>
      <c r="U17" s="45"/>
      <c r="V17" s="45"/>
      <c r="W17" s="45"/>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40"/>
      <c r="BB17" s="33"/>
      <c r="BC17" s="33"/>
      <c r="BD17" s="33"/>
      <c r="BE17" s="34"/>
      <c r="BF17" s="33"/>
      <c r="BG17" s="33"/>
      <c r="BH17" s="33"/>
      <c r="BI17" s="33"/>
      <c r="BJ17" s="33"/>
      <c r="BK17" s="33"/>
      <c r="BL17" s="33"/>
    </row>
    <row r="18" ht="30.0" customHeight="1">
      <c r="A18" s="8"/>
      <c r="B18" s="41" t="s">
        <v>31</v>
      </c>
      <c r="C18" s="42" t="s">
        <v>7</v>
      </c>
      <c r="D18" s="43">
        <v>0.0</v>
      </c>
      <c r="E18" s="44">
        <f t="shared" si="3"/>
        <v>44676</v>
      </c>
      <c r="F18" s="44">
        <f>E18+1</f>
        <v>44677</v>
      </c>
      <c r="G18" s="39"/>
      <c r="H18" s="39"/>
      <c r="I18" s="33"/>
      <c r="J18" s="33"/>
      <c r="K18" s="33"/>
      <c r="L18" s="33"/>
      <c r="M18" s="33"/>
      <c r="N18" s="33"/>
      <c r="O18" s="33"/>
      <c r="P18" s="33"/>
      <c r="Q18" s="33"/>
      <c r="R18" s="33"/>
      <c r="S18" s="33"/>
      <c r="T18" s="33"/>
      <c r="U18" s="33"/>
      <c r="V18" s="33"/>
      <c r="W18" s="45"/>
      <c r="X18" s="45"/>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40"/>
      <c r="BB18" s="33"/>
      <c r="BC18" s="33"/>
      <c r="BD18" s="33"/>
      <c r="BE18" s="34"/>
      <c r="BF18" s="33"/>
      <c r="BG18" s="33"/>
      <c r="BH18" s="33"/>
      <c r="BI18" s="33"/>
      <c r="BJ18" s="33"/>
      <c r="BK18" s="33"/>
      <c r="BL18" s="33"/>
    </row>
    <row r="19" ht="30.0" customHeight="1">
      <c r="A19" s="8"/>
      <c r="B19" s="41" t="s">
        <v>32</v>
      </c>
      <c r="C19" s="42"/>
      <c r="D19" s="43">
        <v>0.0</v>
      </c>
      <c r="E19" s="44">
        <f t="shared" si="3"/>
        <v>44677</v>
      </c>
      <c r="F19" s="44">
        <f>E19+2</f>
        <v>44679</v>
      </c>
      <c r="G19" s="39"/>
      <c r="H19" s="39"/>
      <c r="I19" s="33"/>
      <c r="J19" s="33"/>
      <c r="K19" s="33"/>
      <c r="L19" s="33"/>
      <c r="M19" s="33"/>
      <c r="N19" s="33"/>
      <c r="O19" s="33"/>
      <c r="P19" s="33"/>
      <c r="Q19" s="33"/>
      <c r="R19" s="33"/>
      <c r="S19" s="33"/>
      <c r="T19" s="33"/>
      <c r="U19" s="33"/>
      <c r="V19" s="33"/>
      <c r="W19" s="33"/>
      <c r="X19" s="45"/>
      <c r="Y19" s="45"/>
      <c r="Z19" s="45"/>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40"/>
      <c r="BB19" s="33"/>
      <c r="BC19" s="33"/>
      <c r="BD19" s="33"/>
      <c r="BE19" s="34"/>
      <c r="BF19" s="33"/>
      <c r="BG19" s="33"/>
      <c r="BH19" s="33"/>
      <c r="BI19" s="33"/>
      <c r="BJ19" s="33"/>
      <c r="BK19" s="33"/>
      <c r="BL19" s="33"/>
    </row>
    <row r="20" ht="30.0" customHeight="1">
      <c r="A20" s="1" t="s">
        <v>33</v>
      </c>
      <c r="B20" s="47" t="s">
        <v>34</v>
      </c>
      <c r="C20" s="48"/>
      <c r="D20" s="49"/>
      <c r="E20" s="50"/>
      <c r="F20" s="50"/>
      <c r="G20" s="39"/>
      <c r="H20" s="39" t="str">
        <f>IF(OR(ISBLANK(ProjectSchedule!task_start),ISBLANK(ProjectSchedule!task_end)),"",ProjectSchedule!task_end-ProjectSchedule!task_start+1)</f>
        <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40"/>
      <c r="BB20" s="33"/>
      <c r="BC20" s="33"/>
      <c r="BD20" s="33"/>
      <c r="BE20" s="34"/>
      <c r="BF20" s="33"/>
      <c r="BG20" s="33"/>
      <c r="BH20" s="33"/>
      <c r="BI20" s="33"/>
      <c r="BJ20" s="33"/>
      <c r="BK20" s="33"/>
      <c r="BL20" s="33"/>
    </row>
    <row r="21" ht="30.0" customHeight="1">
      <c r="A21" s="1"/>
      <c r="B21" s="51" t="s">
        <v>35</v>
      </c>
      <c r="C21" s="42" t="s">
        <v>7</v>
      </c>
      <c r="D21" s="52">
        <v>0.9</v>
      </c>
      <c r="E21" s="53">
        <f>InicioDelProyecto</f>
        <v>44662</v>
      </c>
      <c r="F21" s="53">
        <f>E21+4</f>
        <v>44666</v>
      </c>
      <c r="G21" s="39"/>
      <c r="H21" s="39" t="str">
        <f>IF(OR(ISBLANK(ProjectSchedule!task_start),ISBLANK(ProjectSchedule!task_end)),"",ProjectSchedule!task_end-ProjectSchedule!task_start+1)</f>
        <v/>
      </c>
      <c r="I21" s="54"/>
      <c r="J21" s="54"/>
      <c r="K21" s="54"/>
      <c r="L21" s="54"/>
      <c r="M21" s="54"/>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40"/>
      <c r="BB21" s="33"/>
      <c r="BC21" s="33"/>
      <c r="BD21" s="33"/>
      <c r="BE21" s="34"/>
      <c r="BF21" s="33"/>
      <c r="BG21" s="33"/>
      <c r="BH21" s="33"/>
      <c r="BI21" s="33"/>
      <c r="BJ21" s="33"/>
      <c r="BK21" s="33"/>
      <c r="BL21" s="33"/>
    </row>
    <row r="22" ht="30.0" customHeight="1">
      <c r="A22" s="8"/>
      <c r="B22" s="51" t="s">
        <v>36</v>
      </c>
      <c r="C22" s="42" t="s">
        <v>7</v>
      </c>
      <c r="D22" s="52">
        <v>0.35</v>
      </c>
      <c r="E22" s="53">
        <f>E21</f>
        <v>44662</v>
      </c>
      <c r="F22" s="53">
        <f>E22+4</f>
        <v>44666</v>
      </c>
      <c r="G22" s="39"/>
      <c r="H22" s="39" t="str">
        <f>IF(OR(ISBLANK(ProjectSchedule!task_start),ISBLANK(ProjectSchedule!task_end)),"",ProjectSchedule!task_end-ProjectSchedule!task_start+1)</f>
        <v/>
      </c>
      <c r="I22" s="54"/>
      <c r="J22" s="54"/>
      <c r="K22" s="54"/>
      <c r="L22" s="54"/>
      <c r="M22" s="54"/>
      <c r="N22" s="33"/>
      <c r="O22" s="33"/>
      <c r="P22" s="33"/>
      <c r="Q22" s="33"/>
      <c r="R22" s="33"/>
      <c r="S22" s="33"/>
      <c r="T22" s="33"/>
      <c r="U22" s="46"/>
      <c r="V22" s="46"/>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40"/>
      <c r="BB22" s="33"/>
      <c r="BC22" s="33"/>
      <c r="BD22" s="33"/>
      <c r="BE22" s="34"/>
      <c r="BF22" s="33"/>
      <c r="BG22" s="33"/>
      <c r="BH22" s="33"/>
      <c r="BI22" s="33"/>
      <c r="BJ22" s="33"/>
      <c r="BK22" s="33"/>
      <c r="BL22" s="33"/>
    </row>
    <row r="23" ht="30.0" customHeight="1">
      <c r="A23" s="8"/>
      <c r="B23" s="51" t="s">
        <v>37</v>
      </c>
      <c r="C23" s="42" t="s">
        <v>7</v>
      </c>
      <c r="D23" s="52">
        <v>0.05</v>
      </c>
      <c r="E23" s="53">
        <f>F22</f>
        <v>44666</v>
      </c>
      <c r="F23" s="53">
        <f>E23+3</f>
        <v>44669</v>
      </c>
      <c r="G23" s="39"/>
      <c r="H23" s="39" t="str">
        <f>IF(OR(ISBLANK(ProjectSchedule!task_start),ISBLANK(ProjectSchedule!task_end)),"",ProjectSchedule!task_end-ProjectSchedule!task_start+1)</f>
        <v/>
      </c>
      <c r="I23" s="33"/>
      <c r="J23" s="33"/>
      <c r="K23" s="33"/>
      <c r="L23" s="33"/>
      <c r="M23" s="54"/>
      <c r="N23" s="54"/>
      <c r="O23" s="54"/>
      <c r="P23" s="54"/>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40"/>
      <c r="BB23" s="33"/>
      <c r="BC23" s="33"/>
      <c r="BD23" s="33"/>
      <c r="BE23" s="34"/>
      <c r="BF23" s="33"/>
      <c r="BG23" s="33"/>
      <c r="BH23" s="33"/>
      <c r="BI23" s="33"/>
      <c r="BJ23" s="33"/>
      <c r="BK23" s="33"/>
      <c r="BL23" s="33"/>
    </row>
    <row r="24" ht="30.0" customHeight="1">
      <c r="A24" s="8"/>
      <c r="B24" s="51" t="s">
        <v>38</v>
      </c>
      <c r="C24" s="42" t="s">
        <v>7</v>
      </c>
      <c r="D24" s="52">
        <v>0.0</v>
      </c>
      <c r="E24" s="53">
        <f>F23+10</f>
        <v>44679</v>
      </c>
      <c r="F24" s="53">
        <f>E24+2</f>
        <v>44681</v>
      </c>
      <c r="G24" s="39"/>
      <c r="H24" s="39" t="str">
        <f>IF(OR(ISBLANK(ProjectSchedule!task_start),ISBLANK(ProjectSchedule!task_end)),"",ProjectSchedule!task_end-ProjectSchedule!task_start+1)</f>
        <v/>
      </c>
      <c r="I24" s="33"/>
      <c r="J24" s="33"/>
      <c r="K24" s="33"/>
      <c r="L24" s="33"/>
      <c r="M24" s="33"/>
      <c r="N24" s="33"/>
      <c r="O24" s="33"/>
      <c r="P24" s="33"/>
      <c r="Q24" s="33"/>
      <c r="R24" s="33"/>
      <c r="S24" s="33"/>
      <c r="T24" s="33"/>
      <c r="U24" s="33"/>
      <c r="V24" s="33"/>
      <c r="W24" s="33"/>
      <c r="X24" s="33"/>
      <c r="Y24" s="46"/>
      <c r="Z24" s="54"/>
      <c r="AA24" s="54"/>
      <c r="AB24" s="54"/>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40"/>
      <c r="BB24" s="33"/>
      <c r="BC24" s="33"/>
      <c r="BD24" s="33"/>
      <c r="BE24" s="34"/>
      <c r="BF24" s="33"/>
      <c r="BG24" s="33"/>
      <c r="BH24" s="33"/>
      <c r="BI24" s="33"/>
      <c r="BJ24" s="33"/>
      <c r="BK24" s="33"/>
      <c r="BL24" s="33"/>
    </row>
    <row r="25" ht="30.0" customHeight="1">
      <c r="A25" s="8"/>
      <c r="B25" s="51" t="s">
        <v>39</v>
      </c>
      <c r="C25" s="42" t="s">
        <v>7</v>
      </c>
      <c r="D25" s="52">
        <v>0.0</v>
      </c>
      <c r="E25" s="53">
        <f>F24</f>
        <v>44681</v>
      </c>
      <c r="F25" s="53">
        <f>E25+3</f>
        <v>44684</v>
      </c>
      <c r="G25" s="39"/>
      <c r="H25" s="39" t="str">
        <f>IF(OR(ISBLANK(ProjectSchedule!task_start),ISBLANK(ProjectSchedule!task_end)),"",ProjectSchedule!task_end-ProjectSchedule!task_start+1)</f>
        <v/>
      </c>
      <c r="I25" s="33"/>
      <c r="J25" s="33"/>
      <c r="K25" s="33"/>
      <c r="L25" s="33"/>
      <c r="M25" s="33"/>
      <c r="N25" s="33"/>
      <c r="O25" s="33"/>
      <c r="P25" s="33"/>
      <c r="Q25" s="33"/>
      <c r="R25" s="33"/>
      <c r="S25" s="33"/>
      <c r="T25" s="33"/>
      <c r="U25" s="33"/>
      <c r="V25" s="33"/>
      <c r="W25" s="33"/>
      <c r="X25" s="33"/>
      <c r="Y25" s="33"/>
      <c r="Z25" s="33"/>
      <c r="AA25" s="33"/>
      <c r="AB25" s="54"/>
      <c r="AC25" s="54"/>
      <c r="AD25" s="54"/>
      <c r="AE25" s="54"/>
      <c r="AF25" s="33"/>
      <c r="AG25" s="33"/>
      <c r="AH25" s="33"/>
      <c r="AI25" s="33"/>
      <c r="AJ25" s="33"/>
      <c r="AK25" s="33"/>
      <c r="AL25" s="33"/>
      <c r="AM25" s="33"/>
      <c r="AN25" s="33"/>
      <c r="AO25" s="33"/>
      <c r="AP25" s="33"/>
      <c r="AQ25" s="33"/>
      <c r="AR25" s="33"/>
      <c r="AS25" s="33"/>
      <c r="AT25" s="33"/>
      <c r="AU25" s="33"/>
      <c r="AV25" s="33"/>
      <c r="AW25" s="33"/>
      <c r="AX25" s="33"/>
      <c r="AY25" s="33"/>
      <c r="AZ25" s="33"/>
      <c r="BA25" s="40"/>
      <c r="BB25" s="33"/>
      <c r="BC25" s="33"/>
      <c r="BD25" s="33"/>
      <c r="BE25" s="34"/>
      <c r="BF25" s="33"/>
      <c r="BG25" s="33"/>
      <c r="BH25" s="33"/>
      <c r="BI25" s="33"/>
      <c r="BJ25" s="33"/>
      <c r="BK25" s="33"/>
      <c r="BL25" s="33"/>
    </row>
    <row r="26" ht="30.0" customHeight="1">
      <c r="A26" s="8" t="s">
        <v>40</v>
      </c>
      <c r="B26" s="55" t="s">
        <v>41</v>
      </c>
      <c r="C26" s="56"/>
      <c r="D26" s="57"/>
      <c r="E26" s="58"/>
      <c r="F26" s="58"/>
      <c r="G26" s="39"/>
      <c r="H26" s="39" t="str">
        <f>IF(OR(ISBLANK(ProjectSchedule!task_start),ISBLANK(ProjectSchedule!task_end)),"",ProjectSchedule!task_end-ProjectSchedule!task_start+1)</f>
        <v/>
      </c>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40"/>
      <c r="BB26" s="33"/>
      <c r="BC26" s="33"/>
      <c r="BD26" s="33"/>
      <c r="BE26" s="34"/>
      <c r="BF26" s="33"/>
      <c r="BG26" s="33"/>
      <c r="BH26" s="33"/>
      <c r="BI26" s="33"/>
      <c r="BJ26" s="33"/>
      <c r="BK26" s="33"/>
      <c r="BL26" s="33"/>
    </row>
    <row r="27" ht="30.0" customHeight="1">
      <c r="A27" s="8"/>
      <c r="B27" s="59" t="s">
        <v>42</v>
      </c>
      <c r="C27" s="42" t="s">
        <v>7</v>
      </c>
      <c r="D27" s="60">
        <v>0.05</v>
      </c>
      <c r="E27" s="61">
        <f>F23+3</f>
        <v>44672</v>
      </c>
      <c r="F27" s="61">
        <f t="shared" ref="F27:F28" si="5">E27+3</f>
        <v>44675</v>
      </c>
      <c r="G27" s="39"/>
      <c r="H27" s="39" t="str">
        <f>IF(OR(ISBLANK(ProjectSchedule!task_start),ISBLANK(ProjectSchedule!task_end)),"",ProjectSchedule!task_end-ProjectSchedule!task_start+1)</f>
        <v/>
      </c>
      <c r="I27" s="33"/>
      <c r="J27" s="33"/>
      <c r="K27" s="33"/>
      <c r="L27" s="33"/>
      <c r="M27" s="33"/>
      <c r="N27" s="33"/>
      <c r="O27" s="33"/>
      <c r="P27" s="33"/>
      <c r="Q27" s="33"/>
      <c r="R27" s="33"/>
      <c r="S27" s="62"/>
      <c r="T27" s="62"/>
      <c r="U27" s="62"/>
      <c r="V27" s="62"/>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40"/>
      <c r="BB27" s="33"/>
      <c r="BC27" s="33"/>
      <c r="BD27" s="33"/>
      <c r="BE27" s="34"/>
      <c r="BF27" s="33"/>
      <c r="BG27" s="33"/>
      <c r="BH27" s="33"/>
      <c r="BI27" s="33"/>
      <c r="BJ27" s="33"/>
      <c r="BK27" s="33"/>
      <c r="BL27" s="33"/>
    </row>
    <row r="28" ht="30.0" customHeight="1">
      <c r="A28" s="8"/>
      <c r="B28" s="59" t="s">
        <v>43</v>
      </c>
      <c r="C28" s="42" t="s">
        <v>7</v>
      </c>
      <c r="D28" s="60">
        <v>0.0</v>
      </c>
      <c r="E28" s="61">
        <f>F27+1</f>
        <v>44676</v>
      </c>
      <c r="F28" s="61">
        <f t="shared" si="5"/>
        <v>44679</v>
      </c>
      <c r="G28" s="39"/>
      <c r="H28" s="39" t="str">
        <f>IF(OR(ISBLANK(ProjectSchedule!task_start),ISBLANK(ProjectSchedule!task_end)),"",ProjectSchedule!task_end-ProjectSchedule!task_start+1)</f>
        <v/>
      </c>
      <c r="I28" s="33"/>
      <c r="J28" s="33"/>
      <c r="K28" s="33"/>
      <c r="L28" s="33"/>
      <c r="M28" s="33"/>
      <c r="N28" s="33"/>
      <c r="O28" s="33"/>
      <c r="P28" s="33"/>
      <c r="Q28" s="33"/>
      <c r="R28" s="33"/>
      <c r="S28" s="33"/>
      <c r="T28" s="33"/>
      <c r="U28" s="33"/>
      <c r="V28" s="33"/>
      <c r="W28" s="62"/>
      <c r="X28" s="62"/>
      <c r="Y28" s="62"/>
      <c r="Z28" s="62"/>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40"/>
      <c r="BB28" s="33"/>
      <c r="BC28" s="33"/>
      <c r="BD28" s="33"/>
      <c r="BE28" s="34"/>
      <c r="BF28" s="33"/>
      <c r="BG28" s="33"/>
      <c r="BH28" s="33"/>
      <c r="BI28" s="33"/>
      <c r="BJ28" s="33"/>
      <c r="BK28" s="33"/>
      <c r="BL28" s="33"/>
    </row>
    <row r="29" ht="30.0" customHeight="1">
      <c r="A29" s="8"/>
      <c r="B29" s="59" t="s">
        <v>44</v>
      </c>
      <c r="C29" s="42" t="s">
        <v>7</v>
      </c>
      <c r="D29" s="60">
        <v>0.0</v>
      </c>
      <c r="E29" s="61">
        <f>F28</f>
        <v>44679</v>
      </c>
      <c r="F29" s="61">
        <f t="shared" ref="F29:F30" si="6">E29+2</f>
        <v>44681</v>
      </c>
      <c r="G29" s="39"/>
      <c r="H29" s="39" t="str">
        <f>IF(OR(ISBLANK(ProjectSchedule!task_start),ISBLANK(ProjectSchedule!task_end)),"",ProjectSchedule!task_end-ProjectSchedule!task_start+1)</f>
        <v/>
      </c>
      <c r="I29" s="33"/>
      <c r="J29" s="33"/>
      <c r="K29" s="33"/>
      <c r="L29" s="33"/>
      <c r="M29" s="33"/>
      <c r="N29" s="33"/>
      <c r="O29" s="33"/>
      <c r="P29" s="33"/>
      <c r="Q29" s="33"/>
      <c r="R29" s="33"/>
      <c r="S29" s="33"/>
      <c r="T29" s="33"/>
      <c r="U29" s="33"/>
      <c r="V29" s="33"/>
      <c r="W29" s="33"/>
      <c r="X29" s="33"/>
      <c r="Y29" s="33"/>
      <c r="Z29" s="62"/>
      <c r="AA29" s="62"/>
      <c r="AB29" s="62"/>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40"/>
      <c r="BB29" s="33"/>
      <c r="BC29" s="33"/>
      <c r="BD29" s="33"/>
      <c r="BE29" s="34"/>
      <c r="BF29" s="33"/>
      <c r="BG29" s="33"/>
      <c r="BH29" s="33"/>
      <c r="BI29" s="33"/>
      <c r="BJ29" s="33"/>
      <c r="BK29" s="33"/>
      <c r="BL29" s="33"/>
    </row>
    <row r="30" ht="30.0" customHeight="1">
      <c r="A30" s="8"/>
      <c r="B30" s="59" t="s">
        <v>45</v>
      </c>
      <c r="C30" s="42" t="s">
        <v>7</v>
      </c>
      <c r="D30" s="60">
        <v>0.0</v>
      </c>
      <c r="E30" s="61">
        <f>F29+1</f>
        <v>44682</v>
      </c>
      <c r="F30" s="61">
        <f t="shared" si="6"/>
        <v>44684</v>
      </c>
      <c r="G30" s="39"/>
      <c r="H30" s="39" t="str">
        <f>IF(OR(ISBLANK(ProjectSchedule!task_start),ISBLANK(ProjectSchedule!task_end)),"",ProjectSchedule!task_end-ProjectSchedule!task_start+1)</f>
        <v/>
      </c>
      <c r="I30" s="33"/>
      <c r="J30" s="33"/>
      <c r="K30" s="33"/>
      <c r="L30" s="33"/>
      <c r="M30" s="33"/>
      <c r="N30" s="33"/>
      <c r="O30" s="33"/>
      <c r="P30" s="33"/>
      <c r="Q30" s="33"/>
      <c r="R30" s="33"/>
      <c r="S30" s="33"/>
      <c r="T30" s="33"/>
      <c r="U30" s="33"/>
      <c r="V30" s="33"/>
      <c r="W30" s="33"/>
      <c r="X30" s="33"/>
      <c r="Y30" s="33"/>
      <c r="Z30" s="33"/>
      <c r="AA30" s="33"/>
      <c r="AB30" s="33"/>
      <c r="AC30" s="62"/>
      <c r="AD30" s="62"/>
      <c r="AE30" s="62"/>
      <c r="AF30" s="33"/>
      <c r="AG30" s="33"/>
      <c r="AH30" s="33"/>
      <c r="AI30" s="33"/>
      <c r="AJ30" s="33"/>
      <c r="AK30" s="33"/>
      <c r="AL30" s="33"/>
      <c r="AM30" s="33"/>
      <c r="AN30" s="33"/>
      <c r="AO30" s="33"/>
      <c r="AP30" s="33"/>
      <c r="AQ30" s="33"/>
      <c r="AR30" s="33"/>
      <c r="AS30" s="33"/>
      <c r="AT30" s="33"/>
      <c r="AU30" s="33"/>
      <c r="AV30" s="33"/>
      <c r="AW30" s="33"/>
      <c r="AX30" s="33"/>
      <c r="AY30" s="33"/>
      <c r="AZ30" s="33"/>
      <c r="BA30" s="40"/>
      <c r="BB30" s="33"/>
      <c r="BC30" s="33"/>
      <c r="BD30" s="33"/>
      <c r="BE30" s="34"/>
      <c r="BF30" s="33"/>
      <c r="BG30" s="33"/>
      <c r="BH30" s="33"/>
      <c r="BI30" s="33"/>
      <c r="BJ30" s="33"/>
      <c r="BK30" s="33"/>
      <c r="BL30" s="33"/>
    </row>
    <row r="31" ht="30.0" customHeight="1">
      <c r="A31" s="8" t="s">
        <v>40</v>
      </c>
      <c r="B31" s="63" t="s">
        <v>46</v>
      </c>
      <c r="C31" s="64"/>
      <c r="D31" s="65"/>
      <c r="E31" s="66"/>
      <c r="F31" s="66"/>
      <c r="G31" s="39"/>
      <c r="H31" s="39" t="str">
        <f>IF(OR(ISBLANK(ProjectSchedule!task_start),ISBLANK(ProjectSchedule!task_end)),"",ProjectSchedule!task_end-ProjectSchedule!task_start+1)</f>
        <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40"/>
      <c r="BB31" s="33"/>
      <c r="BC31" s="33"/>
      <c r="BD31" s="33"/>
      <c r="BE31" s="34"/>
      <c r="BF31" s="33"/>
      <c r="BG31" s="33"/>
      <c r="BH31" s="33"/>
      <c r="BI31" s="33"/>
      <c r="BJ31" s="33"/>
      <c r="BK31" s="33"/>
      <c r="BL31" s="33"/>
    </row>
    <row r="32" ht="30.0" customHeight="1">
      <c r="A32" s="8"/>
      <c r="B32" s="67" t="s">
        <v>47</v>
      </c>
      <c r="C32" s="42" t="s">
        <v>7</v>
      </c>
      <c r="D32" s="68">
        <v>0.0</v>
      </c>
      <c r="E32" s="69">
        <f>F30+3</f>
        <v>44687</v>
      </c>
      <c r="F32" s="69">
        <f>E32+1</f>
        <v>44688</v>
      </c>
      <c r="G32" s="39"/>
      <c r="H32" s="39" t="str">
        <f>IF(OR(ISBLANK(ProjectSchedule!task_start),ISBLANK(ProjectSchedule!task_end)),"",ProjectSchedule!task_end-ProjectSchedule!task_start+1)</f>
        <v/>
      </c>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66"/>
      <c r="AI32" s="66"/>
      <c r="AJ32" s="33"/>
      <c r="AK32" s="33"/>
      <c r="AL32" s="33"/>
      <c r="AM32" s="33"/>
      <c r="AN32" s="33"/>
      <c r="AO32" s="33"/>
      <c r="AP32" s="33"/>
      <c r="AQ32" s="33"/>
      <c r="AR32" s="33"/>
      <c r="AS32" s="33"/>
      <c r="AT32" s="33"/>
      <c r="AU32" s="33"/>
      <c r="AV32" s="33"/>
      <c r="AW32" s="33"/>
      <c r="AX32" s="33"/>
      <c r="AY32" s="33"/>
      <c r="AZ32" s="33"/>
      <c r="BA32" s="40"/>
      <c r="BB32" s="33"/>
      <c r="BC32" s="33"/>
      <c r="BD32" s="33"/>
      <c r="BE32" s="34"/>
      <c r="BF32" s="33"/>
      <c r="BG32" s="33"/>
      <c r="BH32" s="33"/>
      <c r="BI32" s="33"/>
      <c r="BJ32" s="33"/>
      <c r="BK32" s="33"/>
      <c r="BL32" s="33"/>
    </row>
    <row r="33" ht="30.0" customHeight="1">
      <c r="A33" s="8"/>
      <c r="B33" s="67" t="s">
        <v>48</v>
      </c>
      <c r="C33" s="42" t="s">
        <v>7</v>
      </c>
      <c r="D33" s="68">
        <v>0.0</v>
      </c>
      <c r="E33" s="70">
        <f t="shared" ref="E33:E35" si="7">F32</f>
        <v>44688</v>
      </c>
      <c r="F33" s="69">
        <f>E33+2</f>
        <v>44690</v>
      </c>
      <c r="G33" s="39"/>
      <c r="H33" s="39" t="str">
        <f>IF(OR(ISBLANK(ProjectSchedule!task_start),ISBLANK(ProjectSchedule!task_end)),"",ProjectSchedule!task_end-ProjectSchedule!task_start+1)</f>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66"/>
      <c r="AJ33" s="66"/>
      <c r="AK33" s="66"/>
      <c r="AL33" s="33"/>
      <c r="AM33" s="33"/>
      <c r="AN33" s="33"/>
      <c r="AO33" s="33"/>
      <c r="AP33" s="33"/>
      <c r="AQ33" s="33"/>
      <c r="AR33" s="33"/>
      <c r="AS33" s="33"/>
      <c r="AT33" s="33"/>
      <c r="AU33" s="33"/>
      <c r="AV33" s="33"/>
      <c r="AW33" s="33"/>
      <c r="AX33" s="33"/>
      <c r="AY33" s="33"/>
      <c r="AZ33" s="33"/>
      <c r="BA33" s="40"/>
      <c r="BB33" s="33"/>
      <c r="BC33" s="33"/>
      <c r="BD33" s="33"/>
      <c r="BE33" s="34"/>
      <c r="BF33" s="33"/>
      <c r="BG33" s="33"/>
      <c r="BH33" s="33"/>
      <c r="BI33" s="33"/>
      <c r="BJ33" s="33"/>
      <c r="BK33" s="33"/>
      <c r="BL33" s="33"/>
    </row>
    <row r="34" ht="30.0" customHeight="1">
      <c r="A34" s="8"/>
      <c r="B34" s="67" t="s">
        <v>49</v>
      </c>
      <c r="C34" s="42" t="s">
        <v>7</v>
      </c>
      <c r="D34" s="68">
        <v>0.0</v>
      </c>
      <c r="E34" s="70">
        <f t="shared" si="7"/>
        <v>44690</v>
      </c>
      <c r="F34" s="69">
        <f t="shared" ref="F34:F35" si="8">E34+1</f>
        <v>44691</v>
      </c>
      <c r="G34" s="39"/>
      <c r="H34" s="39" t="str">
        <f>IF(OR(ISBLANK(ProjectSchedule!task_start),ISBLANK(ProjectSchedule!task_end)),"",ProjectSchedule!task_end-ProjectSchedule!task_start+1)</f>
        <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66"/>
      <c r="AL34" s="66"/>
      <c r="AM34" s="33"/>
      <c r="AN34" s="33"/>
      <c r="AO34" s="33"/>
      <c r="AP34" s="33"/>
      <c r="AQ34" s="33"/>
      <c r="AR34" s="33"/>
      <c r="AS34" s="33"/>
      <c r="AT34" s="33"/>
      <c r="AU34" s="33"/>
      <c r="AV34" s="33"/>
      <c r="AW34" s="33"/>
      <c r="AX34" s="33"/>
      <c r="AY34" s="33"/>
      <c r="AZ34" s="33"/>
      <c r="BA34" s="40"/>
      <c r="BB34" s="33"/>
      <c r="BC34" s="33"/>
      <c r="BD34" s="33"/>
      <c r="BE34" s="34"/>
      <c r="BF34" s="33"/>
      <c r="BG34" s="33"/>
      <c r="BH34" s="33"/>
      <c r="BI34" s="33"/>
      <c r="BJ34" s="33"/>
      <c r="BK34" s="33"/>
      <c r="BL34" s="33"/>
    </row>
    <row r="35" ht="30.0" customHeight="1">
      <c r="A35" s="8"/>
      <c r="B35" s="67" t="s">
        <v>50</v>
      </c>
      <c r="C35" s="42" t="s">
        <v>7</v>
      </c>
      <c r="D35" s="68">
        <v>0.0</v>
      </c>
      <c r="E35" s="70">
        <f t="shared" si="7"/>
        <v>44691</v>
      </c>
      <c r="F35" s="69">
        <f t="shared" si="8"/>
        <v>44692</v>
      </c>
      <c r="G35" s="39"/>
      <c r="H35" s="39" t="str">
        <f>IF(OR(ISBLANK(ProjectSchedule!task_start),ISBLANK(ProjectSchedule!task_end)),"",ProjectSchedule!task_end-ProjectSchedule!task_start+1)</f>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66"/>
      <c r="AM35" s="66"/>
      <c r="AN35" s="33"/>
      <c r="AO35" s="33"/>
      <c r="AP35" s="33"/>
      <c r="AQ35" s="33"/>
      <c r="AR35" s="33"/>
      <c r="AS35" s="33"/>
      <c r="AT35" s="33"/>
      <c r="AU35" s="33"/>
      <c r="AV35" s="33"/>
      <c r="AW35" s="33"/>
      <c r="AX35" s="33"/>
      <c r="AY35" s="33"/>
      <c r="AZ35" s="33"/>
      <c r="BA35" s="40"/>
      <c r="BB35" s="33"/>
      <c r="BC35" s="33"/>
      <c r="BD35" s="33"/>
      <c r="BE35" s="34"/>
      <c r="BF35" s="33"/>
      <c r="BG35" s="33"/>
      <c r="BH35" s="33"/>
      <c r="BI35" s="33"/>
      <c r="BJ35" s="33"/>
      <c r="BK35" s="33"/>
      <c r="BL35" s="33"/>
    </row>
    <row r="36" ht="30.0" customHeight="1">
      <c r="A36" s="8"/>
      <c r="B36" s="67" t="s">
        <v>51</v>
      </c>
      <c r="C36" s="42" t="s">
        <v>7</v>
      </c>
      <c r="D36" s="68">
        <v>0.0</v>
      </c>
      <c r="E36" s="70">
        <f>F34</f>
        <v>44691</v>
      </c>
      <c r="F36" s="69">
        <f>E36+5</f>
        <v>44696</v>
      </c>
      <c r="G36" s="39"/>
      <c r="H36" s="39" t="str">
        <f>IF(OR(ISBLANK(ProjectSchedule!task_start),ISBLANK(ProjectSchedule!task_end)),"",ProjectSchedule!task_end-ProjectSchedule!task_start+1)</f>
        <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66"/>
      <c r="AM36" s="66"/>
      <c r="AN36" s="66"/>
      <c r="AO36" s="66"/>
      <c r="AP36" s="66"/>
      <c r="AQ36" s="66"/>
      <c r="AR36" s="33"/>
      <c r="AS36" s="33"/>
      <c r="AT36" s="33"/>
      <c r="AU36" s="33"/>
      <c r="AV36" s="33"/>
      <c r="AW36" s="33"/>
      <c r="AX36" s="33"/>
      <c r="AY36" s="33"/>
      <c r="AZ36" s="33"/>
      <c r="BA36" s="40"/>
      <c r="BB36" s="33"/>
      <c r="BC36" s="33"/>
      <c r="BD36" s="33"/>
      <c r="BE36" s="34"/>
      <c r="BF36" s="33"/>
      <c r="BG36" s="33"/>
      <c r="BH36" s="33"/>
      <c r="BI36" s="33"/>
      <c r="BJ36" s="33"/>
      <c r="BK36" s="33"/>
      <c r="BL36" s="33"/>
    </row>
    <row r="37" ht="30.0" customHeight="1">
      <c r="A37" s="8" t="s">
        <v>40</v>
      </c>
      <c r="B37" s="71" t="s">
        <v>52</v>
      </c>
      <c r="C37" s="72"/>
      <c r="D37" s="73"/>
      <c r="E37" s="74"/>
      <c r="F37" s="74"/>
      <c r="G37" s="39"/>
      <c r="H37" s="39" t="str">
        <f>IF(OR(ISBLANK(ProjectSchedule!task_start),ISBLANK(ProjectSchedule!task_end)),"",ProjectSchedule!task_end-ProjectSchedule!task_start+1)</f>
        <v/>
      </c>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40"/>
      <c r="BB37" s="33"/>
      <c r="BC37" s="33"/>
      <c r="BD37" s="33"/>
      <c r="BE37" s="34"/>
      <c r="BF37" s="33"/>
      <c r="BG37" s="33"/>
      <c r="BH37" s="33"/>
      <c r="BI37" s="33"/>
      <c r="BJ37" s="33"/>
      <c r="BK37" s="33"/>
      <c r="BL37" s="33"/>
    </row>
    <row r="38" ht="30.0" customHeight="1">
      <c r="A38" s="8"/>
      <c r="B38" s="75" t="s">
        <v>53</v>
      </c>
      <c r="C38" s="42" t="s">
        <v>7</v>
      </c>
      <c r="D38" s="76">
        <v>0.0</v>
      </c>
      <c r="E38" s="77">
        <f>F23+11</f>
        <v>44680</v>
      </c>
      <c r="F38" s="77">
        <f>E38+3</f>
        <v>44683</v>
      </c>
      <c r="G38" s="39"/>
      <c r="H38" s="39" t="str">
        <f>IF(OR(ISBLANK(ProjectSchedule!task_start),ISBLANK(ProjectSchedule!task_end)),"",ProjectSchedule!task_end-ProjectSchedule!task_start+1)</f>
        <v/>
      </c>
      <c r="I38" s="33"/>
      <c r="J38" s="33"/>
      <c r="K38" s="33"/>
      <c r="L38" s="33"/>
      <c r="M38" s="33"/>
      <c r="N38" s="33"/>
      <c r="O38" s="33"/>
      <c r="P38" s="33"/>
      <c r="Q38" s="33"/>
      <c r="R38" s="33"/>
      <c r="S38" s="33"/>
      <c r="T38" s="33"/>
      <c r="U38" s="33"/>
      <c r="V38" s="33"/>
      <c r="W38" s="33"/>
      <c r="X38" s="33"/>
      <c r="Y38" s="33"/>
      <c r="Z38" s="33"/>
      <c r="AA38" s="77"/>
      <c r="AB38" s="77"/>
      <c r="AC38" s="77"/>
      <c r="AD38" s="77"/>
      <c r="AE38" s="33"/>
      <c r="AF38" s="33"/>
      <c r="AG38" s="33"/>
      <c r="AH38" s="33"/>
      <c r="AI38" s="33"/>
      <c r="AJ38" s="33"/>
      <c r="AK38" s="33"/>
      <c r="AL38" s="33"/>
      <c r="AM38" s="33"/>
      <c r="AN38" s="33"/>
      <c r="AO38" s="33"/>
      <c r="AP38" s="33"/>
      <c r="AQ38" s="33"/>
      <c r="AR38" s="33"/>
      <c r="AS38" s="33"/>
      <c r="AT38" s="33"/>
      <c r="AU38" s="33"/>
      <c r="AV38" s="33"/>
      <c r="AW38" s="33"/>
      <c r="AX38" s="33"/>
      <c r="AY38" s="33"/>
      <c r="AZ38" s="33"/>
      <c r="BA38" s="40"/>
      <c r="BB38" s="33"/>
      <c r="BC38" s="33"/>
      <c r="BD38" s="33"/>
      <c r="BE38" s="34"/>
      <c r="BF38" s="33"/>
      <c r="BG38" s="33"/>
      <c r="BH38" s="33"/>
      <c r="BI38" s="33"/>
      <c r="BJ38" s="33"/>
      <c r="BK38" s="33"/>
      <c r="BL38" s="33"/>
    </row>
    <row r="39" ht="30.0" customHeight="1">
      <c r="A39" s="8"/>
      <c r="B39" s="75" t="s">
        <v>54</v>
      </c>
      <c r="C39" s="42" t="s">
        <v>7</v>
      </c>
      <c r="D39" s="76">
        <v>0.0</v>
      </c>
      <c r="E39" s="77">
        <f t="shared" ref="E39:E40" si="9">F38</f>
        <v>44683</v>
      </c>
      <c r="F39" s="77">
        <f>E39+2</f>
        <v>44685</v>
      </c>
      <c r="G39" s="39"/>
      <c r="H39" s="39" t="str">
        <f>IF(OR(ISBLANK(ProjectSchedule!task_start),ISBLANK(ProjectSchedule!task_end)),"",ProjectSchedule!task_end-ProjectSchedule!task_start+1)</f>
        <v/>
      </c>
      <c r="I39" s="33"/>
      <c r="J39" s="33"/>
      <c r="K39" s="33"/>
      <c r="L39" s="33"/>
      <c r="M39" s="33"/>
      <c r="N39" s="33"/>
      <c r="O39" s="33"/>
      <c r="P39" s="33"/>
      <c r="Q39" s="33"/>
      <c r="R39" s="33"/>
      <c r="S39" s="33"/>
      <c r="T39" s="33"/>
      <c r="U39" s="33"/>
      <c r="V39" s="33"/>
      <c r="W39" s="33"/>
      <c r="X39" s="33"/>
      <c r="Y39" s="33"/>
      <c r="Z39" s="33"/>
      <c r="AA39" s="33"/>
      <c r="AB39" s="33"/>
      <c r="AC39" s="33"/>
      <c r="AD39" s="77"/>
      <c r="AE39" s="77"/>
      <c r="AF39" s="77"/>
      <c r="AG39" s="33"/>
      <c r="AH39" s="33"/>
      <c r="AI39" s="33"/>
      <c r="AJ39" s="33"/>
      <c r="AK39" s="33"/>
      <c r="AL39" s="33"/>
      <c r="AM39" s="33"/>
      <c r="AN39" s="33"/>
      <c r="AO39" s="33"/>
      <c r="AP39" s="33"/>
      <c r="AQ39" s="33"/>
      <c r="AR39" s="33"/>
      <c r="AS39" s="33"/>
      <c r="AT39" s="33"/>
      <c r="AU39" s="33"/>
      <c r="AV39" s="33"/>
      <c r="AW39" s="33"/>
      <c r="AX39" s="33"/>
      <c r="AY39" s="33"/>
      <c r="AZ39" s="33"/>
      <c r="BA39" s="40"/>
      <c r="BB39" s="33"/>
      <c r="BC39" s="33"/>
      <c r="BD39" s="33"/>
      <c r="BE39" s="34"/>
      <c r="BF39" s="33"/>
      <c r="BG39" s="33"/>
      <c r="BH39" s="33"/>
      <c r="BI39" s="33"/>
      <c r="BJ39" s="33"/>
      <c r="BK39" s="33"/>
      <c r="BL39" s="33"/>
    </row>
    <row r="40" ht="30.0" customHeight="1">
      <c r="A40" s="8"/>
      <c r="B40" s="75" t="s">
        <v>55</v>
      </c>
      <c r="C40" s="42" t="s">
        <v>7</v>
      </c>
      <c r="D40" s="76">
        <v>0.0</v>
      </c>
      <c r="E40" s="77">
        <f t="shared" si="9"/>
        <v>44685</v>
      </c>
      <c r="F40" s="77">
        <f>E40+9</f>
        <v>44694</v>
      </c>
      <c r="G40" s="39"/>
      <c r="H40" s="39" t="str">
        <f>IF(OR(ISBLANK(ProjectSchedule!task_start),ISBLANK(ProjectSchedule!task_end)),"",ProjectSchedule!task_end-ProjectSchedule!task_start+1)</f>
        <v/>
      </c>
      <c r="I40" s="33"/>
      <c r="J40" s="33"/>
      <c r="K40" s="33"/>
      <c r="L40" s="33"/>
      <c r="M40" s="33"/>
      <c r="N40" s="33"/>
      <c r="O40" s="33"/>
      <c r="P40" s="33"/>
      <c r="Q40" s="33"/>
      <c r="R40" s="33"/>
      <c r="S40" s="33"/>
      <c r="T40" s="33"/>
      <c r="U40" s="33"/>
      <c r="V40" s="33"/>
      <c r="W40" s="33"/>
      <c r="X40" s="33"/>
      <c r="Y40" s="33"/>
      <c r="Z40" s="33"/>
      <c r="AA40" s="33"/>
      <c r="AB40" s="33"/>
      <c r="AC40" s="33"/>
      <c r="AD40" s="33"/>
      <c r="AE40" s="33"/>
      <c r="AF40" s="77"/>
      <c r="AG40" s="77"/>
      <c r="AH40" s="77"/>
      <c r="AI40" s="77"/>
      <c r="AJ40" s="77"/>
      <c r="AK40" s="77"/>
      <c r="AL40" s="77"/>
      <c r="AM40" s="77"/>
      <c r="AN40" s="77"/>
      <c r="AO40" s="77"/>
      <c r="AP40" s="33"/>
      <c r="AQ40" s="33"/>
      <c r="AR40" s="33"/>
      <c r="AS40" s="33"/>
      <c r="AT40" s="33"/>
      <c r="AU40" s="33"/>
      <c r="AV40" s="33"/>
      <c r="AW40" s="33"/>
      <c r="AX40" s="33"/>
      <c r="AY40" s="33"/>
      <c r="AZ40" s="33"/>
      <c r="BA40" s="40"/>
      <c r="BB40" s="33"/>
      <c r="BC40" s="33"/>
      <c r="BD40" s="33"/>
      <c r="BE40" s="34"/>
      <c r="BF40" s="33"/>
      <c r="BG40" s="33"/>
      <c r="BH40" s="33"/>
      <c r="BI40" s="33"/>
      <c r="BJ40" s="33"/>
      <c r="BK40" s="33"/>
      <c r="BL40" s="33"/>
    </row>
    <row r="41" ht="30.0" customHeight="1">
      <c r="A41" s="8"/>
      <c r="B41" s="75" t="s">
        <v>56</v>
      </c>
      <c r="C41" s="42" t="s">
        <v>7</v>
      </c>
      <c r="D41" s="76">
        <v>0.0</v>
      </c>
      <c r="E41" s="77">
        <f t="shared" ref="E41:E42" si="10">F40+1</f>
        <v>44695</v>
      </c>
      <c r="F41" s="77">
        <f>E41+4</f>
        <v>44699</v>
      </c>
      <c r="G41" s="39"/>
      <c r="H41" s="39" t="str">
        <f>IF(OR(ISBLANK(ProjectSchedule!task_start),ISBLANK(ProjectSchedule!task_end)),"",ProjectSchedule!task_end-ProjectSchedule!task_start+1)</f>
        <v/>
      </c>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77"/>
      <c r="AN41" s="77"/>
      <c r="AO41" s="77"/>
      <c r="AP41" s="77"/>
      <c r="AQ41" s="77"/>
      <c r="AS41" s="33"/>
      <c r="AT41" s="33"/>
      <c r="AU41" s="33"/>
      <c r="AV41" s="33"/>
      <c r="AW41" s="33"/>
      <c r="AX41" s="33"/>
      <c r="AY41" s="33"/>
      <c r="AZ41" s="33"/>
      <c r="BA41" s="40"/>
      <c r="BB41" s="33"/>
      <c r="BC41" s="33"/>
      <c r="BD41" s="33"/>
      <c r="BE41" s="34"/>
      <c r="BF41" s="33"/>
      <c r="BG41" s="33"/>
      <c r="BH41" s="33"/>
      <c r="BI41" s="33"/>
      <c r="BJ41" s="33"/>
      <c r="BK41" s="33"/>
      <c r="BL41" s="33"/>
    </row>
    <row r="42" ht="30.0" customHeight="1">
      <c r="A42" s="8"/>
      <c r="B42" s="75" t="s">
        <v>57</v>
      </c>
      <c r="C42" s="42" t="s">
        <v>7</v>
      </c>
      <c r="D42" s="76">
        <v>0.0</v>
      </c>
      <c r="E42" s="77">
        <f t="shared" si="10"/>
        <v>44700</v>
      </c>
      <c r="F42" s="77">
        <f>E42+3</f>
        <v>44703</v>
      </c>
      <c r="G42" s="39"/>
      <c r="H42" s="39" t="str">
        <f>IF(OR(ISBLANK(ProjectSchedule!task_start),ISBLANK(ProjectSchedule!task_end)),"",ProjectSchedule!task_end-ProjectSchedule!task_start+1)</f>
        <v/>
      </c>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77"/>
      <c r="AP42" s="77"/>
      <c r="AQ42" s="77"/>
      <c r="AR42" s="77"/>
      <c r="AS42" s="77"/>
      <c r="AT42" s="33"/>
      <c r="AV42" s="32"/>
      <c r="AZ42" s="33"/>
      <c r="BA42" s="40"/>
      <c r="BB42" s="33"/>
      <c r="BC42" s="33"/>
      <c r="BD42" s="33"/>
      <c r="BE42" s="34"/>
      <c r="BF42" s="33"/>
      <c r="BG42" s="33"/>
      <c r="BH42" s="33"/>
      <c r="BI42" s="33"/>
      <c r="BJ42" s="33"/>
      <c r="BK42" s="33"/>
      <c r="BL42" s="33"/>
    </row>
    <row r="43" ht="30.0" customHeight="1">
      <c r="A43" s="8" t="s">
        <v>40</v>
      </c>
      <c r="B43" s="78" t="s">
        <v>58</v>
      </c>
      <c r="C43" s="79"/>
      <c r="D43" s="80"/>
      <c r="E43" s="81"/>
      <c r="F43" s="81"/>
      <c r="G43" s="39"/>
      <c r="H43" s="39" t="str">
        <f>IF(OR(ISBLANK(ProjectSchedule!task_start),ISBLANK(ProjectSchedule!task_end)),"",ProjectSchedule!task_end-ProjectSchedule!task_start+1)</f>
        <v/>
      </c>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40"/>
      <c r="BB43" s="33"/>
      <c r="BC43" s="33"/>
      <c r="BD43" s="33"/>
      <c r="BE43" s="34"/>
      <c r="BF43" s="33"/>
      <c r="BG43" s="33"/>
      <c r="BH43" s="33"/>
      <c r="BI43" s="33"/>
      <c r="BJ43" s="33"/>
      <c r="BK43" s="33"/>
      <c r="BL43" s="33"/>
    </row>
    <row r="44" ht="30.0" customHeight="1">
      <c r="A44" s="8"/>
      <c r="B44" s="82" t="s">
        <v>59</v>
      </c>
      <c r="C44" s="42" t="s">
        <v>7</v>
      </c>
      <c r="D44" s="83">
        <v>0.0</v>
      </c>
      <c r="E44" s="84">
        <f>F19</f>
        <v>44679</v>
      </c>
      <c r="F44" s="84">
        <f>E44+1</f>
        <v>44680</v>
      </c>
      <c r="G44" s="39"/>
      <c r="H44" s="39"/>
      <c r="I44" s="33"/>
      <c r="J44" s="33"/>
      <c r="K44" s="33"/>
      <c r="L44" s="33"/>
      <c r="M44" s="33"/>
      <c r="N44" s="33"/>
      <c r="O44" s="33"/>
      <c r="P44" s="33"/>
      <c r="Q44" s="33"/>
      <c r="R44" s="33"/>
      <c r="S44" s="33"/>
      <c r="T44" s="33"/>
      <c r="U44" s="33"/>
      <c r="V44" s="33"/>
      <c r="W44" s="33"/>
      <c r="X44" s="33"/>
      <c r="Y44" s="33"/>
      <c r="Z44" s="83"/>
      <c r="AA44" s="8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40"/>
      <c r="BB44" s="33"/>
      <c r="BC44" s="33"/>
      <c r="BD44" s="33"/>
      <c r="BE44" s="34"/>
      <c r="BF44" s="33"/>
      <c r="BG44" s="33"/>
      <c r="BH44" s="33"/>
      <c r="BI44" s="33"/>
      <c r="BJ44" s="33"/>
      <c r="BK44" s="33"/>
      <c r="BL44" s="33"/>
    </row>
    <row r="45" ht="30.0" customHeight="1">
      <c r="A45" s="8"/>
      <c r="B45" s="82" t="s">
        <v>60</v>
      </c>
      <c r="C45" s="42" t="s">
        <v>7</v>
      </c>
      <c r="D45" s="83">
        <v>0.05</v>
      </c>
      <c r="E45" s="84">
        <f>InicioDelProyecto</f>
        <v>44662</v>
      </c>
      <c r="F45" s="84">
        <f>E45+39</f>
        <v>44701</v>
      </c>
      <c r="G45" s="39"/>
      <c r="H45" s="39"/>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33"/>
      <c r="AX45" s="33"/>
      <c r="AY45" s="33"/>
      <c r="AZ45" s="33"/>
      <c r="BA45" s="40"/>
      <c r="BB45" s="33"/>
      <c r="BC45" s="33"/>
      <c r="BD45" s="33"/>
      <c r="BE45" s="34"/>
      <c r="BF45" s="33"/>
      <c r="BG45" s="33"/>
      <c r="BH45" s="33"/>
      <c r="BI45" s="33"/>
      <c r="BJ45" s="33"/>
      <c r="BK45" s="33"/>
      <c r="BL45" s="33"/>
    </row>
    <row r="46" ht="30.0" customHeight="1">
      <c r="A46" s="8"/>
      <c r="B46" s="82" t="s">
        <v>61</v>
      </c>
      <c r="C46" s="42" t="s">
        <v>7</v>
      </c>
      <c r="D46" s="83">
        <v>0.0</v>
      </c>
      <c r="E46" s="84">
        <f>F45</f>
        <v>44701</v>
      </c>
      <c r="F46" s="84">
        <f>E46+1</f>
        <v>44702</v>
      </c>
      <c r="G46" s="39"/>
      <c r="H46" s="39"/>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83"/>
      <c r="AW46" s="83"/>
      <c r="AX46" s="33"/>
      <c r="AY46" s="33"/>
      <c r="AZ46" s="33"/>
      <c r="BA46" s="40"/>
      <c r="BB46" s="33"/>
      <c r="BC46" s="33"/>
      <c r="BD46" s="33"/>
      <c r="BE46" s="34"/>
      <c r="BF46" s="33"/>
      <c r="BG46" s="33"/>
      <c r="BH46" s="33"/>
      <c r="BI46" s="33"/>
      <c r="BJ46" s="33"/>
      <c r="BK46" s="33"/>
      <c r="BL46" s="33"/>
    </row>
    <row r="47" ht="30.0" customHeight="1">
      <c r="A47" s="8"/>
      <c r="B47" s="82" t="s">
        <v>62</v>
      </c>
      <c r="C47" s="42" t="s">
        <v>7</v>
      </c>
      <c r="D47" s="83">
        <v>0.02</v>
      </c>
      <c r="E47" s="84">
        <f>F36</f>
        <v>44696</v>
      </c>
      <c r="F47" s="84">
        <f>E47+2</f>
        <v>44698</v>
      </c>
      <c r="G47" s="39"/>
      <c r="H47" s="39"/>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83"/>
      <c r="AR47" s="83"/>
      <c r="AS47" s="83"/>
      <c r="AT47" s="33"/>
      <c r="AU47" s="33"/>
      <c r="AV47" s="33"/>
      <c r="AW47" s="33"/>
      <c r="AX47" s="33"/>
      <c r="AY47" s="33"/>
      <c r="AZ47" s="33"/>
      <c r="BA47" s="40"/>
      <c r="BB47" s="33"/>
      <c r="BC47" s="33"/>
      <c r="BD47" s="33"/>
      <c r="BE47" s="34"/>
      <c r="BF47" s="33"/>
      <c r="BG47" s="33"/>
      <c r="BH47" s="33"/>
      <c r="BI47" s="33"/>
      <c r="BJ47" s="33"/>
      <c r="BK47" s="33"/>
      <c r="BL47" s="33"/>
    </row>
    <row r="48" ht="30.0" customHeight="1">
      <c r="A48" s="8"/>
      <c r="B48" s="82" t="s">
        <v>63</v>
      </c>
      <c r="C48" s="42" t="s">
        <v>7</v>
      </c>
      <c r="D48" s="83">
        <v>0.02</v>
      </c>
      <c r="E48" s="84">
        <f>E47-1</f>
        <v>44695</v>
      </c>
      <c r="F48" s="84">
        <f>E48+4</f>
        <v>44699</v>
      </c>
      <c r="G48" s="39"/>
      <c r="H48" s="39"/>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83"/>
      <c r="AQ48" s="83"/>
      <c r="AR48" s="83"/>
      <c r="AS48" s="83"/>
      <c r="AT48" s="83"/>
      <c r="AU48" s="33"/>
      <c r="AV48" s="33"/>
      <c r="AW48" s="33"/>
      <c r="AX48" s="33"/>
      <c r="AY48" s="33"/>
      <c r="AZ48" s="33"/>
      <c r="BA48" s="40"/>
      <c r="BB48" s="33"/>
      <c r="BC48" s="33"/>
      <c r="BD48" s="33"/>
      <c r="BE48" s="34"/>
      <c r="BF48" s="33"/>
      <c r="BG48" s="33"/>
      <c r="BH48" s="33"/>
      <c r="BI48" s="33"/>
      <c r="BJ48" s="33"/>
      <c r="BK48" s="33"/>
      <c r="BL48" s="33"/>
    </row>
    <row r="49" ht="30.0" customHeight="1">
      <c r="A49" s="8"/>
      <c r="B49" s="82" t="s">
        <v>64</v>
      </c>
      <c r="C49" s="42" t="s">
        <v>7</v>
      </c>
      <c r="D49" s="83">
        <v>0.0</v>
      </c>
      <c r="E49" s="84">
        <f>E48+7</f>
        <v>44702</v>
      </c>
      <c r="F49" s="84">
        <f>E49</f>
        <v>44702</v>
      </c>
      <c r="G49" s="39"/>
      <c r="H49" s="39" t="str">
        <f>IF(OR(ISBLANK(ProjectSchedule!task_start),ISBLANK(ProjectSchedule!task_end)),"",ProjectSchedule!task_end-ProjectSchedule!task_start+1)</f>
        <v/>
      </c>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83"/>
      <c r="AX49" s="33"/>
      <c r="AY49" s="33"/>
      <c r="AZ49" s="33"/>
      <c r="BA49" s="40"/>
      <c r="BB49" s="33"/>
      <c r="BC49" s="33"/>
      <c r="BD49" s="33"/>
      <c r="BE49" s="34"/>
      <c r="BF49" s="33"/>
      <c r="BG49" s="33"/>
      <c r="BH49" s="33"/>
      <c r="BI49" s="33"/>
      <c r="BJ49" s="33"/>
      <c r="BK49" s="33"/>
      <c r="BL49" s="33"/>
    </row>
    <row r="50" ht="30.0" customHeight="1">
      <c r="A50" s="8"/>
      <c r="B50" s="85" t="s">
        <v>65</v>
      </c>
      <c r="C50" s="42" t="s">
        <v>7</v>
      </c>
      <c r="D50" s="86">
        <v>0.05</v>
      </c>
      <c r="E50" s="84">
        <f>E47</f>
        <v>44696</v>
      </c>
      <c r="F50" s="84">
        <f>E50+1</f>
        <v>44697</v>
      </c>
      <c r="G50" s="39"/>
      <c r="H50" s="39"/>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83"/>
      <c r="AR50" s="83"/>
      <c r="AS50" s="33"/>
      <c r="AT50" s="33"/>
      <c r="AU50" s="33"/>
      <c r="AV50" s="33"/>
      <c r="AW50" s="33"/>
      <c r="AX50" s="33"/>
      <c r="AY50" s="33"/>
      <c r="AZ50" s="33"/>
      <c r="BA50" s="40"/>
      <c r="BB50" s="33"/>
      <c r="BC50" s="33"/>
      <c r="BD50" s="33"/>
      <c r="BE50" s="34"/>
      <c r="BF50" s="33"/>
      <c r="BG50" s="33"/>
      <c r="BH50" s="33"/>
      <c r="BI50" s="33"/>
      <c r="BJ50" s="33"/>
      <c r="BK50" s="33"/>
      <c r="BL50" s="33"/>
    </row>
    <row r="51" ht="30.0" customHeight="1">
      <c r="A51" s="8" t="s">
        <v>66</v>
      </c>
      <c r="B51" s="87"/>
      <c r="C51" s="39"/>
      <c r="D51" s="88"/>
      <c r="E51" s="89"/>
      <c r="F51" s="89"/>
      <c r="G51" s="39"/>
      <c r="H51" s="39" t="str">
        <f>IF(OR(ISBLANK(ProjectSchedule!task_start),ISBLANK(ProjectSchedule!task_end)),"",ProjectSchedule!task_end-ProjectSchedule!task_start+1)</f>
        <v/>
      </c>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40"/>
      <c r="BB51" s="33"/>
      <c r="BC51" s="33"/>
      <c r="BD51" s="33"/>
      <c r="BE51" s="33"/>
      <c r="BF51" s="33"/>
      <c r="BG51" s="33"/>
      <c r="BH51" s="33"/>
      <c r="BI51" s="33"/>
      <c r="BJ51" s="33"/>
      <c r="BK51" s="33"/>
      <c r="BL51" s="33"/>
    </row>
    <row r="52" ht="30.0" customHeight="1">
      <c r="A52" s="1" t="s">
        <v>67</v>
      </c>
      <c r="B52" s="90" t="s">
        <v>68</v>
      </c>
      <c r="C52" s="91"/>
      <c r="D52" s="92"/>
      <c r="E52" s="93"/>
      <c r="F52" s="94"/>
      <c r="G52" s="95"/>
      <c r="H52" s="95" t="str">
        <f>IF(OR(ISBLANK(ProjectSchedule!task_start),ISBLANK(ProjectSchedule!task_end)),"",ProjectSchedule!task_end-ProjectSchedule!task_start+1)</f>
        <v/>
      </c>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40"/>
      <c r="BB52" s="96"/>
      <c r="BC52" s="96"/>
      <c r="BD52" s="96"/>
      <c r="BE52" s="96"/>
      <c r="BF52" s="96"/>
      <c r="BG52" s="96"/>
      <c r="BH52" s="96"/>
      <c r="BI52" s="96"/>
      <c r="BJ52" s="96"/>
      <c r="BK52" s="96"/>
      <c r="BL52" s="96"/>
    </row>
    <row r="53" ht="30.0" customHeight="1">
      <c r="A53" s="8"/>
      <c r="E53" s="10"/>
      <c r="G53" s="97"/>
    </row>
    <row r="54" ht="30.0" customHeight="1">
      <c r="A54" s="8"/>
      <c r="C54" s="98"/>
      <c r="E54" s="10"/>
      <c r="F54" s="99"/>
    </row>
    <row r="55" ht="30.0" customHeight="1">
      <c r="A55" s="8"/>
      <c r="C55" s="100"/>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sheetData>
  <mergeCells count="12">
    <mergeCell ref="AK7:AQ7"/>
    <mergeCell ref="AR7:AX7"/>
    <mergeCell ref="AY7:BE7"/>
    <mergeCell ref="BF7:BL7"/>
    <mergeCell ref="C6:D6"/>
    <mergeCell ref="E6:F6"/>
    <mergeCell ref="C7:D7"/>
    <mergeCell ref="I7:O7"/>
    <mergeCell ref="P7:V7"/>
    <mergeCell ref="W7:AC7"/>
    <mergeCell ref="AD7:AJ7"/>
    <mergeCell ref="B8:G8"/>
  </mergeCells>
  <conditionalFormatting sqref="I8:Y44 Z8:AA43 AB8:AK44 AL8:AM35 AN8:AU44 AV8:AV52 AW8:AW48 AX8:BL52 AL37:AM44 I46:AQ52 AR46:AT47 AU46:AU52 AR49:AT52 AW50:AW52">
    <cfRule type="expression" dxfId="0" priority="1">
      <formula>AND(TODAY()&gt;=I$8,TODAY()&lt;J$8)</formula>
    </cfRule>
  </conditionalFormatting>
  <dataValidations>
    <dataValidation type="decimal" operator="greaterThanOrEqual" allowBlank="1" showInputMessage="1" prompt="Mostrar semana - Al cambiar este número, se desplazará la vista del diagrama de Gantt." sqref="E7">
      <formula1>1.0</formula1>
    </dataValidation>
  </dataValidations>
  <hyperlinks>
    <hyperlink r:id="rId1" ref="I1"/>
    <hyperlink r:id="rId2" ref="I2"/>
  </hyperlinks>
  <printOptions horizontalCentered="1"/>
  <pageMargins bottom="0.5" footer="0.0" header="0.0" left="0.35" right="0.35" top="0.35"/>
  <pageSetup fitToHeight="0" paperSize="9"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99.29"/>
    <col customWidth="1" min="2" max="26" width="9.14"/>
  </cols>
  <sheetData>
    <row r="1" ht="46.5" customHeight="1">
      <c r="A1" s="101"/>
      <c r="B1" s="4"/>
      <c r="C1" s="4"/>
      <c r="D1" s="4"/>
      <c r="E1" s="4"/>
      <c r="F1" s="4"/>
      <c r="G1" s="4"/>
      <c r="H1" s="4"/>
      <c r="I1" s="4"/>
      <c r="J1" s="4"/>
      <c r="K1" s="4"/>
      <c r="L1" s="4"/>
      <c r="M1" s="4"/>
      <c r="N1" s="4"/>
      <c r="O1" s="4"/>
      <c r="P1" s="4"/>
      <c r="Q1" s="4"/>
      <c r="R1" s="4"/>
      <c r="S1" s="4"/>
      <c r="T1" s="4"/>
      <c r="U1" s="4"/>
      <c r="V1" s="4"/>
      <c r="W1" s="4"/>
      <c r="X1" s="4"/>
      <c r="Y1" s="4"/>
      <c r="Z1" s="4"/>
    </row>
    <row r="2" ht="13.5" customHeight="1">
      <c r="A2" s="102" t="s">
        <v>2</v>
      </c>
      <c r="B2" s="103"/>
      <c r="C2" s="104"/>
      <c r="D2" s="104"/>
      <c r="E2" s="104"/>
      <c r="F2" s="104"/>
      <c r="G2" s="104"/>
      <c r="H2" s="104"/>
      <c r="I2" s="104"/>
      <c r="J2" s="104"/>
      <c r="K2" s="104"/>
      <c r="L2" s="104"/>
      <c r="M2" s="104"/>
      <c r="N2" s="104"/>
      <c r="O2" s="104"/>
      <c r="P2" s="104"/>
      <c r="Q2" s="104"/>
      <c r="R2" s="104"/>
      <c r="S2" s="104"/>
      <c r="T2" s="104"/>
      <c r="U2" s="104"/>
      <c r="V2" s="104"/>
      <c r="W2" s="104"/>
      <c r="X2" s="104"/>
      <c r="Y2" s="104"/>
      <c r="Z2" s="104"/>
    </row>
    <row r="3" ht="27.0" customHeight="1">
      <c r="A3" s="105" t="s">
        <v>5</v>
      </c>
      <c r="B3" s="106"/>
      <c r="C3" s="107"/>
      <c r="D3" s="107"/>
      <c r="E3" s="107"/>
      <c r="F3" s="107"/>
      <c r="G3" s="107"/>
      <c r="H3" s="107"/>
      <c r="I3" s="107"/>
      <c r="J3" s="107"/>
      <c r="K3" s="107"/>
      <c r="L3" s="107"/>
      <c r="M3" s="107"/>
      <c r="N3" s="107"/>
      <c r="O3" s="107"/>
      <c r="P3" s="107"/>
      <c r="Q3" s="107"/>
      <c r="R3" s="107"/>
      <c r="S3" s="107"/>
      <c r="T3" s="107"/>
      <c r="U3" s="107"/>
      <c r="V3" s="107"/>
      <c r="W3" s="107"/>
      <c r="X3" s="107"/>
      <c r="Y3" s="107"/>
      <c r="Z3" s="107"/>
    </row>
    <row r="4" ht="13.5" customHeight="1">
      <c r="A4" s="108" t="s">
        <v>69</v>
      </c>
      <c r="B4" s="109"/>
      <c r="C4" s="109"/>
      <c r="D4" s="109"/>
      <c r="E4" s="109"/>
      <c r="F4" s="109"/>
      <c r="G4" s="109"/>
      <c r="H4" s="109"/>
      <c r="I4" s="109"/>
      <c r="J4" s="109"/>
      <c r="K4" s="109"/>
      <c r="L4" s="109"/>
      <c r="M4" s="109"/>
      <c r="N4" s="109"/>
      <c r="O4" s="109"/>
      <c r="P4" s="109"/>
      <c r="Q4" s="109"/>
      <c r="R4" s="109"/>
      <c r="S4" s="109"/>
      <c r="T4" s="109"/>
      <c r="U4" s="109"/>
      <c r="V4" s="109"/>
      <c r="W4" s="109"/>
      <c r="X4" s="109"/>
      <c r="Y4" s="109"/>
      <c r="Z4" s="109"/>
    </row>
    <row r="5" ht="73.5" customHeight="1">
      <c r="A5" s="110" t="s">
        <v>70</v>
      </c>
      <c r="B5" s="4"/>
      <c r="C5" s="4"/>
      <c r="D5" s="4"/>
      <c r="E5" s="4"/>
      <c r="F5" s="4"/>
      <c r="G5" s="4"/>
      <c r="H5" s="4"/>
      <c r="I5" s="4"/>
      <c r="J5" s="4"/>
      <c r="K5" s="4"/>
      <c r="L5" s="4"/>
      <c r="M5" s="4"/>
      <c r="N5" s="4"/>
      <c r="O5" s="4"/>
      <c r="P5" s="4"/>
      <c r="Q5" s="4"/>
      <c r="R5" s="4"/>
      <c r="S5" s="4"/>
      <c r="T5" s="4"/>
      <c r="U5" s="4"/>
      <c r="V5" s="4"/>
      <c r="W5" s="4"/>
      <c r="X5" s="4"/>
      <c r="Y5" s="4"/>
      <c r="Z5" s="4"/>
    </row>
    <row r="6" ht="26.25" customHeight="1">
      <c r="A6" s="108" t="s">
        <v>71</v>
      </c>
      <c r="B6" s="4"/>
      <c r="C6" s="4"/>
      <c r="D6" s="4"/>
      <c r="E6" s="4"/>
      <c r="F6" s="4"/>
      <c r="G6" s="4"/>
      <c r="H6" s="4"/>
      <c r="I6" s="4"/>
      <c r="J6" s="4"/>
      <c r="K6" s="4"/>
      <c r="L6" s="4"/>
      <c r="M6" s="4"/>
      <c r="N6" s="4"/>
      <c r="O6" s="4"/>
      <c r="P6" s="4"/>
      <c r="Q6" s="4"/>
      <c r="R6" s="4"/>
      <c r="S6" s="4"/>
      <c r="T6" s="4"/>
      <c r="U6" s="4"/>
      <c r="V6" s="4"/>
      <c r="W6" s="4"/>
      <c r="X6" s="4"/>
      <c r="Y6" s="4"/>
      <c r="Z6" s="4"/>
    </row>
    <row r="7" ht="204.75" customHeight="1">
      <c r="A7" s="111" t="s">
        <v>72</v>
      </c>
      <c r="B7" s="101"/>
      <c r="C7" s="101"/>
      <c r="D7" s="101"/>
      <c r="E7" s="101"/>
      <c r="F7" s="101"/>
      <c r="G7" s="101"/>
      <c r="H7" s="101"/>
      <c r="I7" s="101"/>
      <c r="J7" s="101"/>
      <c r="K7" s="101"/>
      <c r="L7" s="101"/>
      <c r="M7" s="101"/>
      <c r="N7" s="101"/>
      <c r="O7" s="101"/>
      <c r="P7" s="101"/>
      <c r="Q7" s="101"/>
      <c r="R7" s="101"/>
      <c r="S7" s="101"/>
      <c r="T7" s="101"/>
      <c r="U7" s="101"/>
      <c r="V7" s="101"/>
      <c r="W7" s="101"/>
      <c r="X7" s="101"/>
      <c r="Y7" s="101"/>
      <c r="Z7" s="101"/>
    </row>
    <row r="8" ht="13.5" customHeight="1">
      <c r="A8" s="108" t="s">
        <v>73</v>
      </c>
      <c r="B8" s="109"/>
      <c r="C8" s="109"/>
      <c r="D8" s="109"/>
      <c r="E8" s="109"/>
      <c r="F8" s="109"/>
      <c r="G8" s="109"/>
      <c r="H8" s="109"/>
      <c r="I8" s="109"/>
      <c r="J8" s="109"/>
      <c r="K8" s="109"/>
      <c r="L8" s="109"/>
      <c r="M8" s="109"/>
      <c r="N8" s="109"/>
      <c r="O8" s="109"/>
      <c r="P8" s="109"/>
      <c r="Q8" s="109"/>
      <c r="R8" s="109"/>
      <c r="S8" s="109"/>
      <c r="T8" s="109"/>
      <c r="U8" s="109"/>
      <c r="V8" s="109"/>
      <c r="W8" s="109"/>
      <c r="X8" s="109"/>
      <c r="Y8" s="109"/>
      <c r="Z8" s="109"/>
    </row>
    <row r="9" ht="60.0" customHeight="1">
      <c r="A9" s="110" t="s">
        <v>74</v>
      </c>
      <c r="B9" s="4"/>
      <c r="C9" s="4"/>
      <c r="D9" s="4"/>
      <c r="E9" s="4"/>
      <c r="F9" s="4"/>
      <c r="G9" s="4"/>
      <c r="H9" s="4"/>
      <c r="I9" s="4"/>
      <c r="J9" s="4"/>
      <c r="K9" s="4"/>
      <c r="L9" s="4"/>
      <c r="M9" s="4"/>
      <c r="N9" s="4"/>
      <c r="O9" s="4"/>
      <c r="P9" s="4"/>
      <c r="Q9" s="4"/>
      <c r="R9" s="4"/>
      <c r="S9" s="4"/>
      <c r="T9" s="4"/>
      <c r="U9" s="4"/>
      <c r="V9" s="4"/>
      <c r="W9" s="4"/>
      <c r="X9" s="4"/>
      <c r="Y9" s="4"/>
      <c r="Z9" s="4"/>
    </row>
    <row r="10" ht="27.75" customHeight="1">
      <c r="A10" s="112" t="s">
        <v>75</v>
      </c>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row>
    <row r="11" ht="13.5" customHeight="1">
      <c r="A11" s="108" t="s">
        <v>76</v>
      </c>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row>
    <row r="12" ht="13.5" customHeight="1">
      <c r="A12" s="110" t="s">
        <v>77</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12" t="s">
        <v>78</v>
      </c>
      <c r="B13" s="101"/>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row>
    <row r="14" ht="13.5" customHeight="1">
      <c r="A14" s="108" t="s">
        <v>79</v>
      </c>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ht="75.0" customHeight="1">
      <c r="A15" s="110" t="s">
        <v>80</v>
      </c>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110" t="s">
        <v>81</v>
      </c>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101"/>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101"/>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101"/>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101"/>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101"/>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101"/>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101"/>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101"/>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101"/>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101"/>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101"/>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101"/>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101"/>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101"/>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101"/>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101"/>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101"/>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101"/>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101"/>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101"/>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101"/>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101"/>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101"/>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101"/>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101"/>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101"/>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101"/>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101"/>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101"/>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101"/>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101"/>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101"/>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101"/>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101"/>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101"/>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101"/>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101"/>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101"/>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101"/>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101"/>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101"/>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101"/>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101"/>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101"/>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101"/>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101"/>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101"/>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101"/>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101"/>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101"/>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101"/>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101"/>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101"/>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101"/>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101"/>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101"/>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101"/>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101"/>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101"/>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101"/>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101"/>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101"/>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101"/>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101"/>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101"/>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101"/>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101"/>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101"/>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101"/>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101"/>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101"/>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101"/>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101"/>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101"/>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101"/>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101"/>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101"/>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101"/>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101"/>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101"/>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101"/>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101"/>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101"/>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101"/>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101"/>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101"/>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101"/>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101"/>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101"/>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101"/>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101"/>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101"/>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101"/>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101"/>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101"/>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101"/>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101"/>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101"/>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101"/>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101"/>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101"/>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101"/>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101"/>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101"/>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101"/>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101"/>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101"/>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101"/>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101"/>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101"/>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101"/>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101"/>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101"/>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101"/>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101"/>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101"/>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101"/>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101"/>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101"/>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101"/>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101"/>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101"/>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101"/>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101"/>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101"/>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101"/>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101"/>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101"/>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101"/>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101"/>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101"/>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101"/>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101"/>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101"/>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101"/>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101"/>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101"/>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101"/>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101"/>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101"/>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101"/>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101"/>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101"/>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101"/>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101"/>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101"/>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101"/>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101"/>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101"/>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101"/>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101"/>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101"/>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101"/>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101"/>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101"/>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101"/>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101"/>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101"/>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101"/>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101"/>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101"/>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101"/>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101"/>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101"/>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101"/>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101"/>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101"/>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101"/>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101"/>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101"/>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101"/>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101"/>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101"/>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101"/>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101"/>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101"/>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101"/>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101"/>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101"/>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101"/>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101"/>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101"/>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101"/>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101"/>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101"/>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101"/>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101"/>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101"/>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101"/>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101"/>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101"/>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101"/>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101"/>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101"/>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101"/>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101"/>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101"/>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101"/>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101"/>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101"/>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101"/>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101"/>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101"/>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101"/>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101"/>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101"/>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101"/>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101"/>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101"/>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101"/>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101"/>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101"/>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101"/>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101"/>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101"/>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101"/>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101"/>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101"/>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101"/>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101"/>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101"/>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101"/>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101"/>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101"/>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101"/>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101"/>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101"/>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101"/>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101"/>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101"/>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101"/>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101"/>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101"/>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101"/>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101"/>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101"/>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101"/>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10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101"/>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101"/>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101"/>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101"/>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101"/>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101"/>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101"/>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101"/>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101"/>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101"/>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101"/>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101"/>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101"/>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101"/>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101"/>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101"/>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101"/>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101"/>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101"/>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101"/>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101"/>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101"/>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101"/>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101"/>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101"/>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101"/>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101"/>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101"/>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101"/>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101"/>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101"/>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101"/>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101"/>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101"/>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101"/>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101"/>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101"/>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101"/>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101"/>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101"/>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101"/>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101"/>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101"/>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101"/>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101"/>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101"/>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101"/>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101"/>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101"/>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101"/>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101"/>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101"/>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101"/>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101"/>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101"/>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101"/>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101"/>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101"/>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101"/>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101"/>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101"/>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101"/>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101"/>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101"/>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101"/>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101"/>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101"/>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101"/>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101"/>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101"/>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101"/>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101"/>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101"/>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101"/>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101"/>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101"/>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101"/>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101"/>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101"/>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101"/>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101"/>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101"/>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101"/>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101"/>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101"/>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101"/>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101"/>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101"/>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101"/>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101"/>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101"/>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101"/>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101"/>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101"/>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101"/>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101"/>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101"/>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101"/>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101"/>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101"/>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101"/>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101"/>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101"/>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101"/>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101"/>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101"/>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101"/>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101"/>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101"/>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101"/>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101"/>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101"/>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101"/>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101"/>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101"/>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101"/>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101"/>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101"/>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101"/>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101"/>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101"/>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101"/>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101"/>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101"/>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101"/>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101"/>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101"/>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101"/>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101"/>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101"/>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101"/>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101"/>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101"/>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101"/>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101"/>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101"/>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101"/>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101"/>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101"/>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101"/>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101"/>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101"/>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101"/>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101"/>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101"/>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101"/>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101"/>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101"/>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101"/>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101"/>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101"/>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101"/>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101"/>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101"/>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101"/>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101"/>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101"/>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101"/>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101"/>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101"/>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101"/>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101"/>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101"/>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101"/>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101"/>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101"/>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101"/>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101"/>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101"/>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101"/>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101"/>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101"/>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101"/>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101"/>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101"/>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101"/>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101"/>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101"/>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101"/>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101"/>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101"/>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101"/>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101"/>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101"/>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101"/>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101"/>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101"/>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101"/>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101"/>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101"/>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101"/>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101"/>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101"/>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101"/>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101"/>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101"/>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101"/>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101"/>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101"/>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101"/>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101"/>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101"/>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101"/>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101"/>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101"/>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101"/>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101"/>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101"/>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101"/>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101"/>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101"/>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101"/>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101"/>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101"/>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101"/>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101"/>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101"/>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101"/>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101"/>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101"/>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101"/>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101"/>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101"/>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101"/>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101"/>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101"/>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101"/>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101"/>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101"/>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101"/>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101"/>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101"/>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101"/>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101"/>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101"/>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101"/>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101"/>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101"/>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101"/>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101"/>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101"/>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101"/>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101"/>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101"/>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101"/>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101"/>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101"/>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101"/>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101"/>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101"/>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101"/>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101"/>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101"/>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101"/>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101"/>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101"/>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101"/>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101"/>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101"/>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101"/>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101"/>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101"/>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101"/>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101"/>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101"/>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101"/>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101"/>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101"/>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101"/>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101"/>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101"/>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101"/>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101"/>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101"/>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101"/>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101"/>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101"/>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101"/>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101"/>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101"/>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101"/>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101"/>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101"/>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101"/>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101"/>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101"/>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101"/>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101"/>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101"/>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101"/>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101"/>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101"/>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101"/>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101"/>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101"/>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101"/>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101"/>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101"/>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101"/>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101"/>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101"/>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101"/>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101"/>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101"/>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101"/>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101"/>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101"/>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101"/>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101"/>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101"/>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101"/>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101"/>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101"/>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101"/>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101"/>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101"/>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101"/>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101"/>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101"/>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101"/>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101"/>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101"/>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101"/>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101"/>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101"/>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101"/>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101"/>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101"/>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101"/>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101"/>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101"/>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101"/>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101"/>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101"/>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101"/>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101"/>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101"/>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101"/>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101"/>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101"/>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101"/>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101"/>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101"/>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101"/>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101"/>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101"/>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101"/>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101"/>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101"/>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101"/>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101"/>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101"/>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101"/>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101"/>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101"/>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101"/>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101"/>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101"/>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101"/>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101"/>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101"/>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101"/>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101"/>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101"/>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101"/>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101"/>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101"/>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101"/>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101"/>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101"/>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101"/>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101"/>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101"/>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101"/>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101"/>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101"/>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101"/>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101"/>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101"/>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101"/>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101"/>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101"/>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101"/>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101"/>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101"/>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101"/>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101"/>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101"/>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101"/>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101"/>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101"/>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101"/>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101"/>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101"/>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101"/>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101"/>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101"/>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101"/>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101"/>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101"/>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101"/>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101"/>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101"/>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101"/>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101"/>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101"/>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101"/>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101"/>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101"/>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101"/>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101"/>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101"/>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101"/>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101"/>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101"/>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101"/>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101"/>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101"/>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101"/>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101"/>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101"/>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101"/>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101"/>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101"/>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101"/>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101"/>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101"/>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101"/>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101"/>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101"/>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101"/>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101"/>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101"/>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101"/>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101"/>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101"/>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101"/>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101"/>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101"/>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101"/>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101"/>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101"/>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101"/>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101"/>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101"/>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101"/>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101"/>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101"/>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101"/>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101"/>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101"/>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101"/>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101"/>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101"/>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101"/>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101"/>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101"/>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101"/>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101"/>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101"/>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101"/>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101"/>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101"/>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101"/>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101"/>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101"/>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101"/>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101"/>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101"/>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101"/>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101"/>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101"/>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101"/>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101"/>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101"/>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101"/>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101"/>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101"/>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101"/>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101"/>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101"/>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101"/>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101"/>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101"/>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101"/>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101"/>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101"/>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101"/>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101"/>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101"/>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101"/>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101"/>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101"/>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101"/>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101"/>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101"/>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101"/>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101"/>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101"/>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101"/>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101"/>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101"/>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101"/>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101"/>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101"/>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101"/>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101"/>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101"/>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101"/>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101"/>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101"/>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101"/>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101"/>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101"/>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101"/>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101"/>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101"/>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101"/>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101"/>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101"/>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101"/>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101"/>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101"/>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101"/>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101"/>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101"/>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101"/>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101"/>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101"/>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101"/>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101"/>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101"/>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101"/>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101"/>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101"/>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101"/>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101"/>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101"/>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101"/>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101"/>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101"/>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101"/>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101"/>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101"/>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101"/>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101"/>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101"/>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101"/>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101"/>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101"/>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101"/>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101"/>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101"/>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101"/>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101"/>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101"/>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101"/>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101"/>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101"/>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101"/>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101"/>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101"/>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101"/>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101"/>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101"/>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101"/>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101"/>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101"/>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101"/>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101"/>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101"/>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101"/>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101"/>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101"/>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101"/>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101"/>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101"/>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101"/>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101"/>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101"/>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101"/>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101"/>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101"/>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101"/>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101"/>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101"/>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101"/>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101"/>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101"/>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101"/>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101"/>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101"/>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101"/>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101"/>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101"/>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101"/>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101"/>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101"/>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101"/>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101"/>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101"/>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101"/>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101"/>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101"/>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101"/>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101"/>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101"/>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101"/>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101"/>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101"/>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101"/>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101"/>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101"/>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101"/>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101"/>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101"/>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101"/>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101"/>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101"/>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101"/>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101"/>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101"/>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101"/>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101"/>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101"/>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101"/>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101"/>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101"/>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101"/>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101"/>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101"/>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101"/>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101"/>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101"/>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101"/>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101"/>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101"/>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101"/>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101"/>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101"/>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101"/>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101"/>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101"/>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101"/>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101"/>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101"/>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101"/>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101"/>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101"/>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101"/>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101"/>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101"/>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101"/>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101"/>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101"/>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101"/>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101"/>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101"/>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101"/>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101"/>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101"/>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101"/>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101"/>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101"/>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101"/>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101"/>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101"/>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101"/>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101"/>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101"/>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101"/>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101"/>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101"/>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101"/>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101"/>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101"/>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101"/>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101"/>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101"/>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101"/>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101"/>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101"/>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101"/>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101"/>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101"/>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101"/>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101"/>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101"/>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101"/>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101"/>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101"/>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101"/>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101"/>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101"/>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101"/>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101"/>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101"/>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101"/>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101"/>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101"/>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101"/>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101"/>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101"/>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101"/>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101"/>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101"/>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101"/>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101"/>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101"/>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101"/>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101"/>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101"/>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101"/>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101"/>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101"/>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101"/>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101"/>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101"/>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101"/>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101"/>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101"/>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101"/>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101"/>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101"/>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101"/>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101"/>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101"/>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101"/>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101"/>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101"/>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101"/>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101"/>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101"/>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101"/>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101"/>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101"/>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101"/>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101"/>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101"/>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101"/>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101"/>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101"/>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101"/>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101"/>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101"/>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101"/>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horizontalCentered="1"/>
  <pageMargins bottom="0.5" footer="0.0" header="0.0" left="0.35" right="0.35" top="0.35"/>
  <pageSetup fitToHeight="0" paperSize="9" orientation="landscape"/>
  <headerFooter>
    <oddFooter/>
  </headerFooter>
  <drawing r:id="rId5"/>
</worksheet>
</file>