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Danielle/Desktop/Working Directory/Costa Rica/"/>
    </mc:Choice>
  </mc:AlternateContent>
  <xr:revisionPtr revIDLastSave="0" documentId="8_{40795CE3-9883-7349-BB0C-6E47663B45DA}" xr6:coauthVersionLast="34" xr6:coauthVersionMax="34" xr10:uidLastSave="{00000000-0000-0000-0000-000000000000}"/>
  <bookViews>
    <workbookView xWindow="0" yWindow="460" windowWidth="28800" windowHeight="13620" xr2:uid="{00000000-000D-0000-FFFF-FFFF00000000}"/>
  </bookViews>
  <sheets>
    <sheet name="lluvia anual" sheetId="1" r:id="rId1"/>
    <sheet name="2018" sheetId="3" r:id="rId2"/>
    <sheet name="Graficos" sheetId="4" r:id="rId3"/>
    <sheet name="Sheet1" sheetId="5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5" i="3" l="1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00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B72" i="1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2" i="3"/>
  <c r="N65" i="1" l="1"/>
  <c r="N66" i="1"/>
  <c r="N64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B73" i="1"/>
  <c r="B69" i="1"/>
  <c r="C69" i="1"/>
  <c r="D69" i="1"/>
  <c r="E69" i="1"/>
  <c r="F69" i="1"/>
  <c r="G69" i="1"/>
  <c r="H69" i="1"/>
  <c r="I69" i="1"/>
  <c r="J69" i="1"/>
  <c r="K69" i="1"/>
  <c r="L69" i="1"/>
  <c r="M69" i="1"/>
  <c r="C67" i="1"/>
  <c r="D67" i="1"/>
  <c r="E67" i="1"/>
  <c r="F67" i="1"/>
  <c r="G67" i="1"/>
  <c r="H67" i="1"/>
  <c r="I67" i="1"/>
  <c r="J67" i="1"/>
  <c r="K67" i="1"/>
  <c r="L67" i="1"/>
  <c r="M67" i="1"/>
  <c r="B67" i="1"/>
  <c r="C68" i="1"/>
  <c r="C70" i="1" s="1"/>
  <c r="C71" i="1" s="1"/>
  <c r="D68" i="1"/>
  <c r="D70" i="1" s="1"/>
  <c r="D71" i="1" s="1"/>
  <c r="E68" i="1"/>
  <c r="E70" i="1" s="1"/>
  <c r="E71" i="1" s="1"/>
  <c r="F68" i="1"/>
  <c r="F70" i="1" s="1"/>
  <c r="F71" i="1" s="1"/>
  <c r="G68" i="1"/>
  <c r="G70" i="1" s="1"/>
  <c r="G71" i="1" s="1"/>
  <c r="H68" i="1"/>
  <c r="H70" i="1" s="1"/>
  <c r="H71" i="1" s="1"/>
  <c r="I68" i="1"/>
  <c r="I70" i="1" s="1"/>
  <c r="I71" i="1" s="1"/>
  <c r="J68" i="1"/>
  <c r="J70" i="1" s="1"/>
  <c r="J71" i="1" s="1"/>
  <c r="K68" i="1"/>
  <c r="K70" i="1" s="1"/>
  <c r="K71" i="1" s="1"/>
  <c r="L68" i="1"/>
  <c r="L70" i="1" s="1"/>
  <c r="L71" i="1" s="1"/>
  <c r="M68" i="1"/>
  <c r="M70" i="1" s="1"/>
  <c r="M71" i="1" s="1"/>
  <c r="B68" i="1"/>
  <c r="B70" i="1" s="1"/>
  <c r="B71" i="1" s="1"/>
  <c r="O65" i="1" l="1"/>
</calcChain>
</file>

<file path=xl/sharedStrings.xml><?xml version="1.0" encoding="utf-8"?>
<sst xmlns="http://schemas.openxmlformats.org/spreadsheetml/2006/main" count="321" uniqueCount="46">
  <si>
    <t>Rainfall in mm.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</si>
  <si>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</si>
  <si>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</si>
  <si>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</si>
  <si>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</si>
  <si>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</si>
  <si>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</si>
  <si>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</si>
  <si>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</si>
  <si>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</si>
  <si>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</si>
  <si>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</si>
  <si>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</si>
  <si>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</si>
  <si>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</si>
  <si>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AVG</t>
  </si>
  <si>
    <t>Stdev</t>
  </si>
  <si>
    <t>Stderr</t>
  </si>
  <si>
    <t>Max</t>
  </si>
  <si>
    <t>Min</t>
  </si>
  <si>
    <t xml:space="preserve">The data are assembled from several sources and are standardized to the manual rain gauge data at the current </t>
  </si>
  <si>
    <t xml:space="preserve">met-station site, East Bank("Puente"). </t>
  </si>
  <si>
    <t>Bernal Matarrita</t>
  </si>
  <si>
    <t>Danilo Brenes</t>
  </si>
  <si>
    <t>Carlos de la Rosa</t>
  </si>
  <si>
    <t>Fecha</t>
  </si>
  <si>
    <t>Hora</t>
  </si>
  <si>
    <t>Temp Max</t>
  </si>
  <si>
    <t>Temp Min</t>
  </si>
  <si>
    <t>Lluvia</t>
  </si>
  <si>
    <t>Observador</t>
  </si>
  <si>
    <t>Fecha_hora</t>
  </si>
  <si>
    <t>Lluvia_mm</t>
  </si>
  <si>
    <t>Registro</t>
  </si>
  <si>
    <t>Diferencia</t>
  </si>
  <si>
    <t>95% IC</t>
  </si>
  <si>
    <t>Henry/Maikol</t>
  </si>
  <si>
    <t>La Selva rainfall record at the monthly scale, (1958-2010 screening and gap-filling by DA Clark, April-June 2016)</t>
  </si>
  <si>
    <t>Roda</t>
  </si>
  <si>
    <t>Kenneth Alfaro</t>
  </si>
  <si>
    <t>Joel</t>
  </si>
  <si>
    <t>Kenneth Alfaro y Danilo Brenes</t>
  </si>
  <si>
    <t>Kenneth Alfaro y Rebecca Cole</t>
  </si>
  <si>
    <t>Rebecca Cole</t>
  </si>
  <si>
    <t>Grand Total</t>
  </si>
  <si>
    <t>Sum of Lluvia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</si>
</sst>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9" fillId="0" borderId="0"/>
  </cellStyleXfs>
  <cellXfs count="53">
    <xf numFmtId="0" fontId="0" fillId="0" borderId="0" xfId="0"/>
    <xf numFmtId="164" fontId="0" fillId="0" borderId="0" xfId="1" applyFont="1"/>
    <xf numFmtId="164" fontId="3" fillId="0" borderId="0" xfId="1" applyFont="1"/>
    <xf numFmtId="164" fontId="4" fillId="0" borderId="0" xfId="1" applyFont="1"/>
    <xf numFmtId="164" fontId="5" fillId="0" borderId="0" xfId="1" applyFont="1"/>
    <xf numFmtId="164" fontId="5" fillId="2" borderId="1" xfId="1" applyFont="1" applyFill="1" applyBorder="1"/>
    <xf numFmtId="165" fontId="5" fillId="2" borderId="1" xfId="1" applyNumberFormat="1" applyFont="1" applyFill="1" applyBorder="1"/>
    <xf numFmtId="1" fontId="3" fillId="0" borderId="2" xfId="1" applyNumberFormat="1" applyFont="1" applyBorder="1" applyAlignment="1">
      <alignment horizontal="left"/>
    </xf>
    <xf numFmtId="165" fontId="3" fillId="0" borderId="2" xfId="1" applyNumberFormat="1" applyFont="1" applyBorder="1" applyAlignment="1">
      <alignment horizontal="center"/>
    </xf>
    <xf numFmtId="2" fontId="0" fillId="0" borderId="0" xfId="1" applyNumberFormat="1" applyFont="1"/>
    <xf numFmtId="165" fontId="0" fillId="0" borderId="0" xfId="0" applyNumberFormat="1" applyAlignment="1">
      <alignment horizontal="center" wrapText="1"/>
    </xf>
    <xf numFmtId="165" fontId="0" fillId="0" borderId="0" xfId="0" applyNumberFormat="1"/>
    <xf numFmtId="1" fontId="3" fillId="0" borderId="3" xfId="1" applyNumberFormat="1" applyFont="1" applyBorder="1" applyAlignment="1">
      <alignment horizontal="left"/>
    </xf>
    <xf numFmtId="164" fontId="3" fillId="2" borderId="4" xfId="1" applyFont="1" applyFill="1" applyBorder="1"/>
    <xf numFmtId="165" fontId="3" fillId="2" borderId="1" xfId="1" applyNumberFormat="1" applyFont="1" applyFill="1" applyBorder="1"/>
    <xf numFmtId="164" fontId="3" fillId="2" borderId="3" xfId="1" applyFont="1" applyFill="1" applyBorder="1"/>
    <xf numFmtId="165" fontId="3" fillId="2" borderId="2" xfId="1" applyNumberFormat="1" applyFont="1" applyFill="1" applyBorder="1"/>
    <xf numFmtId="164" fontId="3" fillId="2" borderId="5" xfId="1" applyFont="1" applyFill="1" applyBorder="1"/>
    <xf numFmtId="165" fontId="3" fillId="2" borderId="6" xfId="1" applyNumberFormat="1" applyFont="1" applyFill="1" applyBorder="1"/>
    <xf numFmtId="165" fontId="3" fillId="0" borderId="0" xfId="1" applyNumberFormat="1" applyFont="1" applyBorder="1" applyAlignment="1">
      <alignment horizontal="center"/>
    </xf>
    <xf numFmtId="164" fontId="0" fillId="0" borderId="0" xfId="1" applyFont="1" applyFill="1" applyBorder="1" applyAlignment="1"/>
    <xf numFmtId="1" fontId="3" fillId="0" borderId="0" xfId="1" applyNumberFormat="1" applyFont="1" applyBorder="1" applyAlignment="1">
      <alignment horizontal="left"/>
    </xf>
    <xf numFmtId="2" fontId="0" fillId="0" borderId="0" xfId="0" applyNumberFormat="1" applyAlignment="1">
      <alignment horizontal="right" wrapText="1"/>
    </xf>
    <xf numFmtId="165" fontId="0" fillId="0" borderId="0" xfId="1" applyNumberFormat="1" applyFont="1" applyBorder="1"/>
    <xf numFmtId="2" fontId="0" fillId="0" borderId="0" xfId="1" applyNumberFormat="1" applyFont="1" applyBorder="1"/>
    <xf numFmtId="165" fontId="0" fillId="0" borderId="0" xfId="0" applyNumberFormat="1" applyBorder="1" applyAlignment="1">
      <alignment horizontal="center" wrapText="1"/>
    </xf>
    <xf numFmtId="165" fontId="0" fillId="0" borderId="0" xfId="0" applyNumberFormat="1" applyBorder="1"/>
    <xf numFmtId="164" fontId="0" fillId="0" borderId="0" xfId="1" applyFont="1" applyBorder="1"/>
    <xf numFmtId="165" fontId="2" fillId="0" borderId="0" xfId="1" applyNumberFormat="1" applyFont="1"/>
    <xf numFmtId="2" fontId="2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20" fontId="7" fillId="0" borderId="5" xfId="0" applyNumberFormat="1" applyFont="1" applyBorder="1" applyAlignment="1">
      <alignment horizontal="center"/>
    </xf>
    <xf numFmtId="165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22" fontId="0" fillId="0" borderId="0" xfId="0" applyNumberFormat="1"/>
    <xf numFmtId="0" fontId="6" fillId="0" borderId="0" xfId="0" applyFont="1" applyFill="1" applyBorder="1" applyAlignment="1">
      <alignment horizontal="center"/>
    </xf>
    <xf numFmtId="0" fontId="2" fillId="0" borderId="0" xfId="0" applyFont="1"/>
    <xf numFmtId="2" fontId="8" fillId="0" borderId="2" xfId="1" applyNumberFormat="1" applyFont="1" applyBorder="1"/>
    <xf numFmtId="1" fontId="10" fillId="0" borderId="0" xfId="0" applyNumberFormat="1" applyFont="1"/>
    <xf numFmtId="165" fontId="10" fillId="0" borderId="0" xfId="0" applyNumberFormat="1" applyFont="1"/>
    <xf numFmtId="0" fontId="10" fillId="0" borderId="0" xfId="0" applyFont="1"/>
    <xf numFmtId="0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lluvia Julio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'2018'!$E$183:$E$213</c:f>
              <c:numCache>
                <c:formatCode>0.0</c:formatCode>
                <c:ptCount val="31"/>
                <c:pt idx="0">
                  <c:v>22.8</c:v>
                </c:pt>
                <c:pt idx="1">
                  <c:v>57</c:v>
                </c:pt>
                <c:pt idx="2">
                  <c:v>13.3</c:v>
                </c:pt>
                <c:pt idx="3">
                  <c:v>9.6</c:v>
                </c:pt>
                <c:pt idx="4">
                  <c:v>40.9</c:v>
                </c:pt>
                <c:pt idx="5">
                  <c:v>13.9</c:v>
                </c:pt>
                <c:pt idx="6">
                  <c:v>6.1</c:v>
                </c:pt>
                <c:pt idx="7">
                  <c:v>35.700000000000003</c:v>
                </c:pt>
                <c:pt idx="8">
                  <c:v>6</c:v>
                </c:pt>
                <c:pt idx="9">
                  <c:v>29.2</c:v>
                </c:pt>
                <c:pt idx="10">
                  <c:v>18.399999999999999</c:v>
                </c:pt>
                <c:pt idx="11">
                  <c:v>16.7</c:v>
                </c:pt>
                <c:pt idx="12">
                  <c:v>33.200000000000003</c:v>
                </c:pt>
                <c:pt idx="13">
                  <c:v>138</c:v>
                </c:pt>
                <c:pt idx="14">
                  <c:v>132</c:v>
                </c:pt>
                <c:pt idx="15">
                  <c:v>37.200000000000003</c:v>
                </c:pt>
                <c:pt idx="16">
                  <c:v>33.200000000000003</c:v>
                </c:pt>
                <c:pt idx="17">
                  <c:v>49.2</c:v>
                </c:pt>
                <c:pt idx="18">
                  <c:v>153</c:v>
                </c:pt>
                <c:pt idx="19">
                  <c:v>136</c:v>
                </c:pt>
                <c:pt idx="20">
                  <c:v>15.7</c:v>
                </c:pt>
                <c:pt idx="21">
                  <c:v>58.8</c:v>
                </c:pt>
                <c:pt idx="22">
                  <c:v>110.6</c:v>
                </c:pt>
                <c:pt idx="23">
                  <c:v>0.8</c:v>
                </c:pt>
                <c:pt idx="24">
                  <c:v>2.2000000000000002</c:v>
                </c:pt>
                <c:pt idx="25">
                  <c:v>42.3</c:v>
                </c:pt>
                <c:pt idx="26">
                  <c:v>18.600000000000001</c:v>
                </c:pt>
                <c:pt idx="27">
                  <c:v>50.8</c:v>
                </c:pt>
                <c:pt idx="28">
                  <c:v>6</c:v>
                </c:pt>
                <c:pt idx="29">
                  <c:v>12.2</c:v>
                </c:pt>
                <c:pt idx="30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C-4BF3-9036-57C9ABE1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537359"/>
        <c:axId val="1722532783"/>
      </c:lineChart>
      <c:catAx>
        <c:axId val="172253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32783"/>
        <c:crosses val="autoZero"/>
        <c:auto val="1"/>
        <c:lblAlgn val="ctr"/>
        <c:lblOffset val="100"/>
        <c:noMultiLvlLbl val="0"/>
      </c:catAx>
      <c:valAx>
        <c:axId val="17225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 Selva Annual</a:t>
            </a:r>
            <a:r>
              <a:rPr lang="en-US" b="1" baseline="0"/>
              <a:t> Raifall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rgbClr val="C00000"/>
                </a:solidFill>
                <a:ln w="2857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53-45E4-92ED-AD021D8CE613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853-45E4-92ED-AD021D8CE613}"/>
              </c:ext>
            </c:extLst>
          </c:dPt>
          <c:dLbls>
            <c:dLbl>
              <c:idx val="12"/>
              <c:layout>
                <c:manualLayout>
                  <c:x val="-7.9601206565597209E-3"/>
                  <c:y val="-1.35593220338983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rgbClr val="FF0000"/>
                        </a:solidFill>
                      </a:rPr>
                      <a:t>(6164, 1970)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750248756218904"/>
                      <c:h val="5.86894434805818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853-45E4-92ED-AD021D8CE61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(</a:t>
                    </a:r>
                    <a:fld id="{D805244C-12F5-4513-830F-53328A43DAE5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rgbClr val="FF0000"/>
                        </a:solidFill>
                      </a:rPr>
                      <a:t>, 1995)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853-45E4-92ED-AD021D8CE6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'lluvia anual'!$A$6:$A$65</c:f>
              <c:numCache>
                <c:formatCode>0</c:formatCode>
                <c:ptCount val="60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</c:numCache>
            </c:numRef>
          </c:cat>
          <c:val>
            <c:numRef>
              <c:f>'lluvia anual'!$N$6:$N$65</c:f>
              <c:numCache>
                <c:formatCode>0.0</c:formatCode>
                <c:ptCount val="60"/>
                <c:pt idx="0">
                  <c:v>3485.5932000000003</c:v>
                </c:pt>
                <c:pt idx="1">
                  <c:v>3673.4544000000001</c:v>
                </c:pt>
                <c:pt idx="2">
                  <c:v>3513.4680000000008</c:v>
                </c:pt>
                <c:pt idx="3">
                  <c:v>3311.7228000000005</c:v>
                </c:pt>
                <c:pt idx="4">
                  <c:v>4506.1996320000007</c:v>
                </c:pt>
                <c:pt idx="5">
                  <c:v>4995.8641134000009</c:v>
                </c:pt>
                <c:pt idx="6">
                  <c:v>3199.3934571999998</c:v>
                </c:pt>
                <c:pt idx="7">
                  <c:v>5059.7430628000002</c:v>
                </c:pt>
                <c:pt idx="8">
                  <c:v>5254.2162911999994</c:v>
                </c:pt>
                <c:pt idx="9">
                  <c:v>5427.4781540000004</c:v>
                </c:pt>
                <c:pt idx="10">
                  <c:v>4856.9456031999998</c:v>
                </c:pt>
                <c:pt idx="11">
                  <c:v>4611.5789029999996</c:v>
                </c:pt>
                <c:pt idx="12">
                  <c:v>6164.0175425999996</c:v>
                </c:pt>
                <c:pt idx="13">
                  <c:v>3721.7687259999998</c:v>
                </c:pt>
                <c:pt idx="14">
                  <c:v>4590.4328400000004</c:v>
                </c:pt>
                <c:pt idx="15">
                  <c:v>3670.8078300000002</c:v>
                </c:pt>
                <c:pt idx="16">
                  <c:v>3926.8482599999998</c:v>
                </c:pt>
                <c:pt idx="17">
                  <c:v>4092.851099999999</c:v>
                </c:pt>
                <c:pt idx="18">
                  <c:v>4898.5258100000001</c:v>
                </c:pt>
                <c:pt idx="19">
                  <c:v>4256.8796300000004</c:v>
                </c:pt>
                <c:pt idx="20">
                  <c:v>4524.9085899999991</c:v>
                </c:pt>
                <c:pt idx="21">
                  <c:v>5010.9556700000003</c:v>
                </c:pt>
                <c:pt idx="22">
                  <c:v>4860.8444499999996</c:v>
                </c:pt>
                <c:pt idx="23">
                  <c:v>5121.4375499999996</c:v>
                </c:pt>
                <c:pt idx="24">
                  <c:v>4852.62799</c:v>
                </c:pt>
                <c:pt idx="25">
                  <c:v>3548.7</c:v>
                </c:pt>
                <c:pt idx="26">
                  <c:v>3572.6</c:v>
                </c:pt>
                <c:pt idx="27">
                  <c:v>3128.7999999999997</c:v>
                </c:pt>
                <c:pt idx="28">
                  <c:v>3917.0000000000005</c:v>
                </c:pt>
                <c:pt idx="29">
                  <c:v>3391.4999999999995</c:v>
                </c:pt>
                <c:pt idx="30">
                  <c:v>4133.2</c:v>
                </c:pt>
                <c:pt idx="31">
                  <c:v>3673.5</c:v>
                </c:pt>
                <c:pt idx="32">
                  <c:v>4462.7</c:v>
                </c:pt>
                <c:pt idx="33">
                  <c:v>4537.3999999999996</c:v>
                </c:pt>
                <c:pt idx="34">
                  <c:v>3843.1173999999996</c:v>
                </c:pt>
                <c:pt idx="35">
                  <c:v>3637.7024000000001</c:v>
                </c:pt>
                <c:pt idx="36">
                  <c:v>4221.4799999999996</c:v>
                </c:pt>
                <c:pt idx="37">
                  <c:v>2809.3234000000002</c:v>
                </c:pt>
                <c:pt idx="38">
                  <c:v>4241.8607999999995</c:v>
                </c:pt>
                <c:pt idx="39">
                  <c:v>4810.8999999999996</c:v>
                </c:pt>
                <c:pt idx="40">
                  <c:v>3863.8276000000005</c:v>
                </c:pt>
                <c:pt idx="41">
                  <c:v>4321.9679000000006</c:v>
                </c:pt>
                <c:pt idx="42">
                  <c:v>4701.4502000000002</c:v>
                </c:pt>
                <c:pt idx="43">
                  <c:v>5189.3922000000002</c:v>
                </c:pt>
                <c:pt idx="44">
                  <c:v>5144.2478499999997</c:v>
                </c:pt>
                <c:pt idx="45">
                  <c:v>4315.9102999999996</c:v>
                </c:pt>
                <c:pt idx="46">
                  <c:v>5193.0243999999993</c:v>
                </c:pt>
                <c:pt idx="47">
                  <c:v>4224.8635999999997</c:v>
                </c:pt>
                <c:pt idx="48">
                  <c:v>4532.0597000000007</c:v>
                </c:pt>
                <c:pt idx="49">
                  <c:v>3747.5</c:v>
                </c:pt>
                <c:pt idx="50">
                  <c:v>4319.5</c:v>
                </c:pt>
                <c:pt idx="51">
                  <c:v>4521.3999999999996</c:v>
                </c:pt>
                <c:pt idx="52" formatCode="0.00">
                  <c:v>4732.4000000000005</c:v>
                </c:pt>
                <c:pt idx="53" formatCode="0.00">
                  <c:v>4304.8999999999996</c:v>
                </c:pt>
                <c:pt idx="54">
                  <c:v>3555.0999999999995</c:v>
                </c:pt>
                <c:pt idx="55" formatCode="0.00">
                  <c:v>3159.3699999999994</c:v>
                </c:pt>
                <c:pt idx="56" formatCode="0.00">
                  <c:v>4549.3999999999996</c:v>
                </c:pt>
                <c:pt idx="57" formatCode="0.00">
                  <c:v>5813.6999999999989</c:v>
                </c:pt>
                <c:pt idx="58" formatCode="0.00">
                  <c:v>3863.3999999999996</c:v>
                </c:pt>
                <c:pt idx="59" formatCode="0.00">
                  <c:v>3457.6000000000004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3-45E4-92ED-AD021D8C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045167"/>
        <c:axId val="1915034767"/>
      </c:lineChart>
      <c:catAx>
        <c:axId val="191504516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34767"/>
        <c:crosses val="autoZero"/>
        <c:auto val="1"/>
        <c:lblAlgn val="ctr"/>
        <c:lblOffset val="100"/>
        <c:noMultiLvlLbl val="0"/>
      </c:catAx>
      <c:valAx>
        <c:axId val="19150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4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Registros lluvia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'2018'!$E$1</c:f>
              <c:strCache>
                <c:ptCount val="1"/>
                <c:pt idx="0">
                  <c:v>Lluvia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'2018'!$A$2:$A$275</c:f>
              <c:numCache>
                <c:formatCode>m/d/yy</c:formatCode>
                <c:ptCount val="274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43344.313194444447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</c:numCache>
            </c:numRef>
          </c:cat>
          <c:val>
            <c:numRef>
              <c:f>'2018'!$E$2:$E$275</c:f>
              <c:numCache>
                <c:formatCode>0.0</c:formatCode>
                <c:ptCount val="274"/>
                <c:pt idx="0">
                  <c:v>29.5</c:v>
                </c:pt>
                <c:pt idx="1">
                  <c:v>0.8</c:v>
                </c:pt>
                <c:pt idx="2">
                  <c:v>42.8</c:v>
                </c:pt>
                <c:pt idx="3">
                  <c:v>25.2</c:v>
                </c:pt>
                <c:pt idx="4">
                  <c:v>7.6</c:v>
                </c:pt>
                <c:pt idx="5">
                  <c:v>5.8</c:v>
                </c:pt>
                <c:pt idx="6">
                  <c:v>8</c:v>
                </c:pt>
                <c:pt idx="7">
                  <c:v>1.1000000000000001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3.9</c:v>
                </c:pt>
                <c:pt idx="13">
                  <c:v>56.8</c:v>
                </c:pt>
                <c:pt idx="14">
                  <c:v>4.4000000000000004</c:v>
                </c:pt>
                <c:pt idx="15">
                  <c:v>7.6</c:v>
                </c:pt>
                <c:pt idx="16">
                  <c:v>60</c:v>
                </c:pt>
                <c:pt idx="17">
                  <c:v>95</c:v>
                </c:pt>
                <c:pt idx="18">
                  <c:v>75.8</c:v>
                </c:pt>
                <c:pt idx="19">
                  <c:v>22.8</c:v>
                </c:pt>
                <c:pt idx="20">
                  <c:v>14.2</c:v>
                </c:pt>
                <c:pt idx="21">
                  <c:v>8.1</c:v>
                </c:pt>
                <c:pt idx="22">
                  <c:v>3</c:v>
                </c:pt>
                <c:pt idx="23">
                  <c:v>11</c:v>
                </c:pt>
                <c:pt idx="24">
                  <c:v>14.4</c:v>
                </c:pt>
                <c:pt idx="25">
                  <c:v>3.6</c:v>
                </c:pt>
                <c:pt idx="26">
                  <c:v>3.5</c:v>
                </c:pt>
                <c:pt idx="27">
                  <c:v>0</c:v>
                </c:pt>
                <c:pt idx="28">
                  <c:v>0.7</c:v>
                </c:pt>
                <c:pt idx="29">
                  <c:v>29.8</c:v>
                </c:pt>
                <c:pt idx="30">
                  <c:v>21.5</c:v>
                </c:pt>
                <c:pt idx="31">
                  <c:v>153.30000000000001</c:v>
                </c:pt>
                <c:pt idx="32">
                  <c:v>20.7</c:v>
                </c:pt>
                <c:pt idx="33">
                  <c:v>1.3</c:v>
                </c:pt>
                <c:pt idx="34">
                  <c:v>0.8</c:v>
                </c:pt>
                <c:pt idx="35">
                  <c:v>0</c:v>
                </c:pt>
                <c:pt idx="36">
                  <c:v>0</c:v>
                </c:pt>
                <c:pt idx="37">
                  <c:v>2.2000000000000002</c:v>
                </c:pt>
                <c:pt idx="38">
                  <c:v>1.8</c:v>
                </c:pt>
                <c:pt idx="39">
                  <c:v>2</c:v>
                </c:pt>
                <c:pt idx="40">
                  <c:v>5</c:v>
                </c:pt>
                <c:pt idx="41">
                  <c:v>3</c:v>
                </c:pt>
                <c:pt idx="42">
                  <c:v>0</c:v>
                </c:pt>
                <c:pt idx="43">
                  <c:v>7</c:v>
                </c:pt>
                <c:pt idx="44">
                  <c:v>2.2999999999999998</c:v>
                </c:pt>
                <c:pt idx="45">
                  <c:v>0</c:v>
                </c:pt>
                <c:pt idx="46">
                  <c:v>10.4</c:v>
                </c:pt>
                <c:pt idx="47">
                  <c:v>3.8</c:v>
                </c:pt>
                <c:pt idx="48">
                  <c:v>13.3</c:v>
                </c:pt>
                <c:pt idx="49">
                  <c:v>0.8</c:v>
                </c:pt>
                <c:pt idx="50">
                  <c:v>1.8</c:v>
                </c:pt>
                <c:pt idx="51">
                  <c:v>8</c:v>
                </c:pt>
                <c:pt idx="52">
                  <c:v>13.1</c:v>
                </c:pt>
                <c:pt idx="53">
                  <c:v>4.8</c:v>
                </c:pt>
                <c:pt idx="54">
                  <c:v>0</c:v>
                </c:pt>
                <c:pt idx="55">
                  <c:v>1</c:v>
                </c:pt>
                <c:pt idx="56">
                  <c:v>2.5</c:v>
                </c:pt>
                <c:pt idx="57">
                  <c:v>4.5</c:v>
                </c:pt>
                <c:pt idx="58">
                  <c:v>2.6</c:v>
                </c:pt>
                <c:pt idx="59">
                  <c:v>0.5</c:v>
                </c:pt>
                <c:pt idx="60">
                  <c:v>0</c:v>
                </c:pt>
                <c:pt idx="61">
                  <c:v>14.7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20.399999999999999</c:v>
                </c:pt>
                <c:pt idx="68">
                  <c:v>39.4</c:v>
                </c:pt>
                <c:pt idx="69">
                  <c:v>6.8</c:v>
                </c:pt>
                <c:pt idx="70">
                  <c:v>0</c:v>
                </c:pt>
                <c:pt idx="71">
                  <c:v>0.2</c:v>
                </c:pt>
                <c:pt idx="72">
                  <c:v>8.4</c:v>
                </c:pt>
                <c:pt idx="73">
                  <c:v>3.3</c:v>
                </c:pt>
                <c:pt idx="74">
                  <c:v>0.4</c:v>
                </c:pt>
                <c:pt idx="75">
                  <c:v>0</c:v>
                </c:pt>
                <c:pt idx="76">
                  <c:v>0</c:v>
                </c:pt>
                <c:pt idx="77">
                  <c:v>1.4</c:v>
                </c:pt>
                <c:pt idx="78">
                  <c:v>9.5</c:v>
                </c:pt>
                <c:pt idx="79">
                  <c:v>4.4000000000000004</c:v>
                </c:pt>
                <c:pt idx="80">
                  <c:v>0</c:v>
                </c:pt>
                <c:pt idx="81">
                  <c:v>0</c:v>
                </c:pt>
                <c:pt idx="82">
                  <c:v>34.4</c:v>
                </c:pt>
                <c:pt idx="83">
                  <c:v>27</c:v>
                </c:pt>
                <c:pt idx="84">
                  <c:v>0.2</c:v>
                </c:pt>
                <c:pt idx="85">
                  <c:v>1.3</c:v>
                </c:pt>
                <c:pt idx="86">
                  <c:v>4.3</c:v>
                </c:pt>
                <c:pt idx="87">
                  <c:v>0</c:v>
                </c:pt>
                <c:pt idx="88">
                  <c:v>13.6</c:v>
                </c:pt>
                <c:pt idx="89">
                  <c:v>7.5</c:v>
                </c:pt>
                <c:pt idx="90">
                  <c:v>0.2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7</c:v>
                </c:pt>
                <c:pt idx="101">
                  <c:v>6</c:v>
                </c:pt>
                <c:pt idx="102">
                  <c:v>0</c:v>
                </c:pt>
                <c:pt idx="103">
                  <c:v>11.6</c:v>
                </c:pt>
                <c:pt idx="104">
                  <c:v>0.2</c:v>
                </c:pt>
                <c:pt idx="105">
                  <c:v>0</c:v>
                </c:pt>
                <c:pt idx="106">
                  <c:v>16.600000000000001</c:v>
                </c:pt>
                <c:pt idx="107">
                  <c:v>12.6</c:v>
                </c:pt>
                <c:pt idx="108">
                  <c:v>0.3</c:v>
                </c:pt>
                <c:pt idx="109">
                  <c:v>34.1</c:v>
                </c:pt>
                <c:pt idx="110">
                  <c:v>50.4</c:v>
                </c:pt>
                <c:pt idx="111">
                  <c:v>21</c:v>
                </c:pt>
                <c:pt idx="112">
                  <c:v>10.6</c:v>
                </c:pt>
                <c:pt idx="113">
                  <c:v>25.6</c:v>
                </c:pt>
                <c:pt idx="114">
                  <c:v>9.1999999999999993</c:v>
                </c:pt>
                <c:pt idx="115">
                  <c:v>4.2</c:v>
                </c:pt>
                <c:pt idx="116">
                  <c:v>0</c:v>
                </c:pt>
                <c:pt idx="117">
                  <c:v>0.3</c:v>
                </c:pt>
                <c:pt idx="118">
                  <c:v>0</c:v>
                </c:pt>
                <c:pt idx="119">
                  <c:v>3.2</c:v>
                </c:pt>
                <c:pt idx="120">
                  <c:v>10</c:v>
                </c:pt>
                <c:pt idx="121">
                  <c:v>0</c:v>
                </c:pt>
                <c:pt idx="122">
                  <c:v>0</c:v>
                </c:pt>
                <c:pt idx="123">
                  <c:v>0.4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14.3</c:v>
                </c:pt>
                <c:pt idx="132">
                  <c:v>7.9</c:v>
                </c:pt>
                <c:pt idx="133">
                  <c:v>2.9</c:v>
                </c:pt>
                <c:pt idx="134">
                  <c:v>0</c:v>
                </c:pt>
                <c:pt idx="135">
                  <c:v>0</c:v>
                </c:pt>
                <c:pt idx="136">
                  <c:v>22</c:v>
                </c:pt>
                <c:pt idx="137">
                  <c:v>36.299999999999997</c:v>
                </c:pt>
                <c:pt idx="138">
                  <c:v>6.4</c:v>
                </c:pt>
                <c:pt idx="139">
                  <c:v>58</c:v>
                </c:pt>
                <c:pt idx="140">
                  <c:v>5.2</c:v>
                </c:pt>
                <c:pt idx="141">
                  <c:v>14.6</c:v>
                </c:pt>
                <c:pt idx="142">
                  <c:v>2</c:v>
                </c:pt>
                <c:pt idx="143">
                  <c:v>43.4</c:v>
                </c:pt>
                <c:pt idx="144">
                  <c:v>4.8</c:v>
                </c:pt>
                <c:pt idx="145">
                  <c:v>39.200000000000003</c:v>
                </c:pt>
                <c:pt idx="146">
                  <c:v>5.7</c:v>
                </c:pt>
                <c:pt idx="147">
                  <c:v>112</c:v>
                </c:pt>
                <c:pt idx="148">
                  <c:v>4.5</c:v>
                </c:pt>
                <c:pt idx="149">
                  <c:v>11.7</c:v>
                </c:pt>
                <c:pt idx="150">
                  <c:v>32.799999999999997</c:v>
                </c:pt>
                <c:pt idx="151">
                  <c:v>15.6</c:v>
                </c:pt>
                <c:pt idx="152">
                  <c:v>46.4</c:v>
                </c:pt>
                <c:pt idx="153">
                  <c:v>27.2</c:v>
                </c:pt>
                <c:pt idx="154">
                  <c:v>3.2</c:v>
                </c:pt>
                <c:pt idx="155">
                  <c:v>2.8</c:v>
                </c:pt>
                <c:pt idx="156">
                  <c:v>17.600000000000001</c:v>
                </c:pt>
                <c:pt idx="157">
                  <c:v>17.7</c:v>
                </c:pt>
                <c:pt idx="158">
                  <c:v>6.6</c:v>
                </c:pt>
                <c:pt idx="159">
                  <c:v>133.1</c:v>
                </c:pt>
                <c:pt idx="160">
                  <c:v>16.399999999999999</c:v>
                </c:pt>
                <c:pt idx="161">
                  <c:v>0.5</c:v>
                </c:pt>
                <c:pt idx="162">
                  <c:v>2.2000000000000002</c:v>
                </c:pt>
                <c:pt idx="163">
                  <c:v>12.8</c:v>
                </c:pt>
                <c:pt idx="164">
                  <c:v>99.2</c:v>
                </c:pt>
                <c:pt idx="165">
                  <c:v>8</c:v>
                </c:pt>
                <c:pt idx="166">
                  <c:v>3.6</c:v>
                </c:pt>
                <c:pt idx="167">
                  <c:v>0</c:v>
                </c:pt>
                <c:pt idx="168">
                  <c:v>0.5</c:v>
                </c:pt>
                <c:pt idx="169">
                  <c:v>14</c:v>
                </c:pt>
                <c:pt idx="170">
                  <c:v>0.3</c:v>
                </c:pt>
                <c:pt idx="171">
                  <c:v>14</c:v>
                </c:pt>
                <c:pt idx="172">
                  <c:v>0</c:v>
                </c:pt>
                <c:pt idx="173">
                  <c:v>4.4000000000000004</c:v>
                </c:pt>
                <c:pt idx="174">
                  <c:v>15.7</c:v>
                </c:pt>
                <c:pt idx="175">
                  <c:v>40</c:v>
                </c:pt>
                <c:pt idx="176">
                  <c:v>0.1</c:v>
                </c:pt>
                <c:pt idx="177">
                  <c:v>8.8000000000000007</c:v>
                </c:pt>
                <c:pt idx="178">
                  <c:v>10.6</c:v>
                </c:pt>
                <c:pt idx="179">
                  <c:v>14.4</c:v>
                </c:pt>
                <c:pt idx="180">
                  <c:v>16.8</c:v>
                </c:pt>
                <c:pt idx="181">
                  <c:v>22.8</c:v>
                </c:pt>
                <c:pt idx="182">
                  <c:v>57</c:v>
                </c:pt>
                <c:pt idx="183">
                  <c:v>13.3</c:v>
                </c:pt>
                <c:pt idx="184">
                  <c:v>9.6</c:v>
                </c:pt>
                <c:pt idx="185">
                  <c:v>40.9</c:v>
                </c:pt>
                <c:pt idx="186">
                  <c:v>13.9</c:v>
                </c:pt>
                <c:pt idx="187">
                  <c:v>6.1</c:v>
                </c:pt>
                <c:pt idx="188">
                  <c:v>35.700000000000003</c:v>
                </c:pt>
                <c:pt idx="189">
                  <c:v>6</c:v>
                </c:pt>
                <c:pt idx="190">
                  <c:v>29.2</c:v>
                </c:pt>
                <c:pt idx="191">
                  <c:v>18.399999999999999</c:v>
                </c:pt>
                <c:pt idx="192">
                  <c:v>16.7</c:v>
                </c:pt>
                <c:pt idx="193">
                  <c:v>33.200000000000003</c:v>
                </c:pt>
                <c:pt idx="194">
                  <c:v>138</c:v>
                </c:pt>
                <c:pt idx="195">
                  <c:v>132</c:v>
                </c:pt>
                <c:pt idx="196">
                  <c:v>37.200000000000003</c:v>
                </c:pt>
                <c:pt idx="197">
                  <c:v>33.200000000000003</c:v>
                </c:pt>
                <c:pt idx="198">
                  <c:v>49.2</c:v>
                </c:pt>
                <c:pt idx="199">
                  <c:v>153</c:v>
                </c:pt>
                <c:pt idx="200">
                  <c:v>136</c:v>
                </c:pt>
                <c:pt idx="201">
                  <c:v>15.7</c:v>
                </c:pt>
                <c:pt idx="202">
                  <c:v>58.8</c:v>
                </c:pt>
                <c:pt idx="203">
                  <c:v>110.6</c:v>
                </c:pt>
                <c:pt idx="204">
                  <c:v>0.8</c:v>
                </c:pt>
                <c:pt idx="205">
                  <c:v>2.2000000000000002</c:v>
                </c:pt>
                <c:pt idx="206">
                  <c:v>42.3</c:v>
                </c:pt>
                <c:pt idx="207">
                  <c:v>18.600000000000001</c:v>
                </c:pt>
                <c:pt idx="208">
                  <c:v>50.8</c:v>
                </c:pt>
                <c:pt idx="209">
                  <c:v>6</c:v>
                </c:pt>
                <c:pt idx="210">
                  <c:v>12.2</c:v>
                </c:pt>
                <c:pt idx="211">
                  <c:v>9.4</c:v>
                </c:pt>
                <c:pt idx="212">
                  <c:v>0.5</c:v>
                </c:pt>
                <c:pt idx="213">
                  <c:v>14.8</c:v>
                </c:pt>
                <c:pt idx="214">
                  <c:v>4.5999999999999996</c:v>
                </c:pt>
                <c:pt idx="215">
                  <c:v>0</c:v>
                </c:pt>
                <c:pt idx="216">
                  <c:v>16.399999999999999</c:v>
                </c:pt>
                <c:pt idx="217">
                  <c:v>4.4000000000000004</c:v>
                </c:pt>
                <c:pt idx="218">
                  <c:v>11.8</c:v>
                </c:pt>
                <c:pt idx="219">
                  <c:v>72.900000000000006</c:v>
                </c:pt>
                <c:pt idx="220">
                  <c:v>0.8</c:v>
                </c:pt>
                <c:pt idx="221">
                  <c:v>63</c:v>
                </c:pt>
                <c:pt idx="222">
                  <c:v>79.400000000000006</c:v>
                </c:pt>
                <c:pt idx="223">
                  <c:v>32</c:v>
                </c:pt>
                <c:pt idx="224">
                  <c:v>30</c:v>
                </c:pt>
                <c:pt idx="225">
                  <c:v>4.0999999999999996</c:v>
                </c:pt>
                <c:pt idx="226">
                  <c:v>5.2</c:v>
                </c:pt>
                <c:pt idx="227">
                  <c:v>0.1</c:v>
                </c:pt>
                <c:pt idx="228">
                  <c:v>3</c:v>
                </c:pt>
                <c:pt idx="229">
                  <c:v>26</c:v>
                </c:pt>
                <c:pt idx="230">
                  <c:v>1.7</c:v>
                </c:pt>
                <c:pt idx="231">
                  <c:v>32.200000000000003</c:v>
                </c:pt>
                <c:pt idx="232">
                  <c:v>3.7</c:v>
                </c:pt>
                <c:pt idx="233">
                  <c:v>27.7</c:v>
                </c:pt>
                <c:pt idx="234">
                  <c:v>18.100000000000001</c:v>
                </c:pt>
                <c:pt idx="235">
                  <c:v>15</c:v>
                </c:pt>
                <c:pt idx="236">
                  <c:v>34</c:v>
                </c:pt>
                <c:pt idx="237">
                  <c:v>15.6</c:v>
                </c:pt>
                <c:pt idx="238">
                  <c:v>34.200000000000003</c:v>
                </c:pt>
                <c:pt idx="239">
                  <c:v>11</c:v>
                </c:pt>
                <c:pt idx="240">
                  <c:v>20.2</c:v>
                </c:pt>
                <c:pt idx="241">
                  <c:v>28</c:v>
                </c:pt>
                <c:pt idx="242">
                  <c:v>50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4.5999999999999996</c:v>
                </c:pt>
                <c:pt idx="247">
                  <c:v>0.5</c:v>
                </c:pt>
                <c:pt idx="248">
                  <c:v>15.5</c:v>
                </c:pt>
                <c:pt idx="249">
                  <c:v>2</c:v>
                </c:pt>
                <c:pt idx="250">
                  <c:v>10</c:v>
                </c:pt>
                <c:pt idx="251">
                  <c:v>0.3</c:v>
                </c:pt>
                <c:pt idx="252">
                  <c:v>66.400000000000006</c:v>
                </c:pt>
                <c:pt idx="253">
                  <c:v>20.8</c:v>
                </c:pt>
                <c:pt idx="254">
                  <c:v>0</c:v>
                </c:pt>
                <c:pt idx="255">
                  <c:v>1.4</c:v>
                </c:pt>
                <c:pt idx="256">
                  <c:v>0.4</c:v>
                </c:pt>
                <c:pt idx="257">
                  <c:v>0.1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8.1999999999999993</c:v>
                </c:pt>
                <c:pt idx="263">
                  <c:v>6.8</c:v>
                </c:pt>
                <c:pt idx="264">
                  <c:v>0.2</c:v>
                </c:pt>
                <c:pt idx="265">
                  <c:v>6</c:v>
                </c:pt>
                <c:pt idx="266">
                  <c:v>27.4</c:v>
                </c:pt>
                <c:pt idx="267">
                  <c:v>1.2</c:v>
                </c:pt>
                <c:pt idx="268">
                  <c:v>0</c:v>
                </c:pt>
                <c:pt idx="269">
                  <c:v>29.4</c:v>
                </c:pt>
                <c:pt idx="270">
                  <c:v>5.2</c:v>
                </c:pt>
                <c:pt idx="271">
                  <c:v>7.5</c:v>
                </c:pt>
                <c:pt idx="272">
                  <c:v>14.2</c:v>
                </c:pt>
                <c:pt idx="27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1-41BD-8DF9-85064DD08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236687"/>
        <c:axId val="1653240015"/>
      </c:barChart>
      <c:lineChart>
        <c:grouping val="standard"/>
        <c:varyColors val="0"/>
        <c:ser>
          <c:idx val="1"/>
          <c:order val="1"/>
          <c:tx>
            <c:v>Diferencia Man_Aut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'2018'!$A$2:$A$275</c:f>
              <c:numCache>
                <c:formatCode>m/d/yy</c:formatCode>
                <c:ptCount val="274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43344.313194444447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</c:numCache>
            </c:numRef>
          </c:cat>
          <c:val>
            <c:numRef>
              <c:f>'2018'!$K$2:$K$275</c:f>
              <c:numCache>
                <c:formatCode>0.0</c:formatCode>
                <c:ptCount val="274"/>
                <c:pt idx="0">
                  <c:v>0.53999999999999915</c:v>
                </c:pt>
                <c:pt idx="1">
                  <c:v>0.29200000000000004</c:v>
                </c:pt>
                <c:pt idx="2">
                  <c:v>-1.1400000000000006</c:v>
                </c:pt>
                <c:pt idx="3">
                  <c:v>5.0000000000000711E-2</c:v>
                </c:pt>
                <c:pt idx="4">
                  <c:v>0.23399999999999999</c:v>
                </c:pt>
                <c:pt idx="5">
                  <c:v>-4.1999999999999815E-2</c:v>
                </c:pt>
                <c:pt idx="6">
                  <c:v>0.12600000000000033</c:v>
                </c:pt>
                <c:pt idx="7">
                  <c:v>-0.16999999999999993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8.9999999999999858E-2</c:v>
                </c:pt>
                <c:pt idx="13">
                  <c:v>-0.60000000000000142</c:v>
                </c:pt>
                <c:pt idx="14">
                  <c:v>-0.42599999999999927</c:v>
                </c:pt>
                <c:pt idx="15">
                  <c:v>-2.0000000000000462E-2</c:v>
                </c:pt>
                <c:pt idx="16">
                  <c:v>-1.2100000000000009</c:v>
                </c:pt>
                <c:pt idx="17">
                  <c:v>-2.2999999999999972</c:v>
                </c:pt>
                <c:pt idx="18">
                  <c:v>1.3799999999999955</c:v>
                </c:pt>
                <c:pt idx="19">
                  <c:v>0.19000000000000128</c:v>
                </c:pt>
                <c:pt idx="20">
                  <c:v>-2.000000000000135E-2</c:v>
                </c:pt>
                <c:pt idx="21">
                  <c:v>-3.0000000000001137E-2</c:v>
                </c:pt>
                <c:pt idx="22">
                  <c:v>-4.8000000000000043E-2</c:v>
                </c:pt>
                <c:pt idx="23">
                  <c:v>8.0000000000000071E-2</c:v>
                </c:pt>
                <c:pt idx="24">
                  <c:v>0.17999999999999972</c:v>
                </c:pt>
                <c:pt idx="25">
                  <c:v>0.29800000000000004</c:v>
                </c:pt>
                <c:pt idx="26">
                  <c:v>0.45199999999999996</c:v>
                </c:pt>
                <c:pt idx="27">
                  <c:v>0</c:v>
                </c:pt>
                <c:pt idx="28">
                  <c:v>0.19199999999999995</c:v>
                </c:pt>
                <c:pt idx="29">
                  <c:v>1.1000000000000014</c:v>
                </c:pt>
                <c:pt idx="30">
                  <c:v>0.16000000000000014</c:v>
                </c:pt>
                <c:pt idx="31">
                  <c:v>1.7000000000000171</c:v>
                </c:pt>
                <c:pt idx="32">
                  <c:v>0.89000000000000057</c:v>
                </c:pt>
                <c:pt idx="33">
                  <c:v>-1.748</c:v>
                </c:pt>
                <c:pt idx="34">
                  <c:v>0.29200000000000004</c:v>
                </c:pt>
                <c:pt idx="35">
                  <c:v>0</c:v>
                </c:pt>
                <c:pt idx="36">
                  <c:v>0</c:v>
                </c:pt>
                <c:pt idx="37">
                  <c:v>0.42200000000000015</c:v>
                </c:pt>
                <c:pt idx="38">
                  <c:v>0.27600000000000002</c:v>
                </c:pt>
                <c:pt idx="39">
                  <c:v>-3.2000000000000028E-2</c:v>
                </c:pt>
                <c:pt idx="40">
                  <c:v>-0.33399999999999963</c:v>
                </c:pt>
                <c:pt idx="41">
                  <c:v>0.45999999999999996</c:v>
                </c:pt>
                <c:pt idx="42">
                  <c:v>0</c:v>
                </c:pt>
                <c:pt idx="43">
                  <c:v>0.14200000000000035</c:v>
                </c:pt>
                <c:pt idx="44">
                  <c:v>0.26799999999999979</c:v>
                </c:pt>
                <c:pt idx="45">
                  <c:v>-0.254</c:v>
                </c:pt>
                <c:pt idx="46">
                  <c:v>0.49000000000000021</c:v>
                </c:pt>
                <c:pt idx="47">
                  <c:v>0.24399999999999977</c:v>
                </c:pt>
                <c:pt idx="48">
                  <c:v>-0.41999999999999993</c:v>
                </c:pt>
                <c:pt idx="49">
                  <c:v>3.8000000000000034E-2</c:v>
                </c:pt>
                <c:pt idx="50">
                  <c:v>0.27600000000000002</c:v>
                </c:pt>
                <c:pt idx="51">
                  <c:v>-0.13000000000000078</c:v>
                </c:pt>
                <c:pt idx="52">
                  <c:v>0.40000000000000036</c:v>
                </c:pt>
                <c:pt idx="53">
                  <c:v>-2.5999999999999801E-2</c:v>
                </c:pt>
                <c:pt idx="54">
                  <c:v>0</c:v>
                </c:pt>
                <c:pt idx="55">
                  <c:v>-0.27</c:v>
                </c:pt>
                <c:pt idx="56">
                  <c:v>0.21399999999999997</c:v>
                </c:pt>
                <c:pt idx="57">
                  <c:v>0.18200000000000038</c:v>
                </c:pt>
                <c:pt idx="58">
                  <c:v>0.31400000000000006</c:v>
                </c:pt>
                <c:pt idx="59">
                  <c:v>0.5</c:v>
                </c:pt>
                <c:pt idx="60">
                  <c:v>0</c:v>
                </c:pt>
                <c:pt idx="61">
                  <c:v>0.47999999999999865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-0.254</c:v>
                </c:pt>
                <c:pt idx="66">
                  <c:v>0.1</c:v>
                </c:pt>
                <c:pt idx="67">
                  <c:v>-1.1900000000000013</c:v>
                </c:pt>
                <c:pt idx="68">
                  <c:v>-1.490000000000002</c:v>
                </c:pt>
                <c:pt idx="69">
                  <c:v>-5.7999999999999829E-2</c:v>
                </c:pt>
                <c:pt idx="70">
                  <c:v>0</c:v>
                </c:pt>
                <c:pt idx="71">
                  <c:v>0.2</c:v>
                </c:pt>
                <c:pt idx="72">
                  <c:v>0.26999999999999957</c:v>
                </c:pt>
                <c:pt idx="73">
                  <c:v>0.25199999999999978</c:v>
                </c:pt>
                <c:pt idx="74">
                  <c:v>0.4</c:v>
                </c:pt>
                <c:pt idx="75">
                  <c:v>-0.254</c:v>
                </c:pt>
                <c:pt idx="76">
                  <c:v>0</c:v>
                </c:pt>
                <c:pt idx="77">
                  <c:v>0.12999999999999989</c:v>
                </c:pt>
                <c:pt idx="78">
                  <c:v>0.35999999999999943</c:v>
                </c:pt>
                <c:pt idx="79">
                  <c:v>8.2000000000000739E-2</c:v>
                </c:pt>
                <c:pt idx="80">
                  <c:v>0</c:v>
                </c:pt>
                <c:pt idx="81">
                  <c:v>0</c:v>
                </c:pt>
                <c:pt idx="82">
                  <c:v>1.1299999999999955</c:v>
                </c:pt>
                <c:pt idx="83">
                  <c:v>-2.9699999999999989</c:v>
                </c:pt>
                <c:pt idx="84">
                  <c:v>0.2</c:v>
                </c:pt>
                <c:pt idx="85">
                  <c:v>0.28400000000000003</c:v>
                </c:pt>
                <c:pt idx="86">
                  <c:v>-0.5259999999999998</c:v>
                </c:pt>
                <c:pt idx="87">
                  <c:v>-0.254</c:v>
                </c:pt>
                <c:pt idx="88">
                  <c:v>-1.1300000000000008</c:v>
                </c:pt>
                <c:pt idx="89">
                  <c:v>-0.37399999999999967</c:v>
                </c:pt>
                <c:pt idx="90">
                  <c:v>0.2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-0.254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-0.1120000000000001</c:v>
                </c:pt>
                <c:pt idx="101">
                  <c:v>0.15800000000000036</c:v>
                </c:pt>
                <c:pt idx="102">
                  <c:v>0</c:v>
                </c:pt>
                <c:pt idx="103">
                  <c:v>-0.33999999999999986</c:v>
                </c:pt>
                <c:pt idx="104">
                  <c:v>-5.3999999999999992E-2</c:v>
                </c:pt>
                <c:pt idx="105">
                  <c:v>0</c:v>
                </c:pt>
                <c:pt idx="106">
                  <c:v>-0.92999999999999972</c:v>
                </c:pt>
                <c:pt idx="107">
                  <c:v>-0.86000000000000121</c:v>
                </c:pt>
                <c:pt idx="108">
                  <c:v>0.3</c:v>
                </c:pt>
                <c:pt idx="109">
                  <c:v>0.32000000000000028</c:v>
                </c:pt>
                <c:pt idx="110">
                  <c:v>-0.14999999999999858</c:v>
                </c:pt>
                <c:pt idx="111">
                  <c:v>-0.58999999999999986</c:v>
                </c:pt>
                <c:pt idx="112">
                  <c:v>-0.58000000000000007</c:v>
                </c:pt>
                <c:pt idx="113">
                  <c:v>0.71000000000000085</c:v>
                </c:pt>
                <c:pt idx="114">
                  <c:v>-0.45000000000000107</c:v>
                </c:pt>
                <c:pt idx="115">
                  <c:v>0.64400000000000013</c:v>
                </c:pt>
                <c:pt idx="116">
                  <c:v>0</c:v>
                </c:pt>
                <c:pt idx="117">
                  <c:v>0.3</c:v>
                </c:pt>
                <c:pt idx="118">
                  <c:v>0</c:v>
                </c:pt>
                <c:pt idx="119">
                  <c:v>0.15200000000000014</c:v>
                </c:pt>
                <c:pt idx="120">
                  <c:v>8.9999999999999858E-2</c:v>
                </c:pt>
                <c:pt idx="121">
                  <c:v>0</c:v>
                </c:pt>
                <c:pt idx="122">
                  <c:v>0</c:v>
                </c:pt>
                <c:pt idx="123">
                  <c:v>-0.36199999999999999</c:v>
                </c:pt>
                <c:pt idx="124">
                  <c:v>-1.6000000000000014E-2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-5.3999999999999992E-2</c:v>
                </c:pt>
                <c:pt idx="129">
                  <c:v>0</c:v>
                </c:pt>
                <c:pt idx="130">
                  <c:v>0</c:v>
                </c:pt>
                <c:pt idx="131">
                  <c:v>1.3500000000000014</c:v>
                </c:pt>
                <c:pt idx="132">
                  <c:v>-0.74000000000000021</c:v>
                </c:pt>
                <c:pt idx="133">
                  <c:v>0.10599999999999987</c:v>
                </c:pt>
                <c:pt idx="134">
                  <c:v>0</c:v>
                </c:pt>
                <c:pt idx="135">
                  <c:v>0</c:v>
                </c:pt>
                <c:pt idx="136">
                  <c:v>1.1700000000000017</c:v>
                </c:pt>
                <c:pt idx="137">
                  <c:v>1.5</c:v>
                </c:pt>
                <c:pt idx="138">
                  <c:v>0.30400000000000027</c:v>
                </c:pt>
                <c:pt idx="139">
                  <c:v>3.8999999999999986</c:v>
                </c:pt>
                <c:pt idx="140">
                  <c:v>0.12000000000000011</c:v>
                </c:pt>
                <c:pt idx="141">
                  <c:v>0.62999999999999901</c:v>
                </c:pt>
                <c:pt idx="142">
                  <c:v>0.22199999999999998</c:v>
                </c:pt>
                <c:pt idx="143">
                  <c:v>1.490000000000002</c:v>
                </c:pt>
                <c:pt idx="144">
                  <c:v>0.22799999999999976</c:v>
                </c:pt>
                <c:pt idx="145">
                  <c:v>8.00000000000054E-2</c:v>
                </c:pt>
                <c:pt idx="146">
                  <c:v>0.36600000000000055</c:v>
                </c:pt>
                <c:pt idx="147">
                  <c:v>-7.0999999999999943</c:v>
                </c:pt>
                <c:pt idx="148">
                  <c:v>0.94399999999999995</c:v>
                </c:pt>
                <c:pt idx="149">
                  <c:v>0.51999999999999957</c:v>
                </c:pt>
                <c:pt idx="150">
                  <c:v>1.0499999999999972</c:v>
                </c:pt>
                <c:pt idx="151">
                  <c:v>0.35999999999999943</c:v>
                </c:pt>
                <c:pt idx="152">
                  <c:v>1.4399999999999977</c:v>
                </c:pt>
                <c:pt idx="153">
                  <c:v>0.52999999999999758</c:v>
                </c:pt>
                <c:pt idx="154">
                  <c:v>0.40600000000000014</c:v>
                </c:pt>
                <c:pt idx="155">
                  <c:v>0.76799999999999979</c:v>
                </c:pt>
                <c:pt idx="156">
                  <c:v>0.83999999999999986</c:v>
                </c:pt>
                <c:pt idx="157">
                  <c:v>1.1899999999999977</c:v>
                </c:pt>
                <c:pt idx="158">
                  <c:v>-0.76600000000000001</c:v>
                </c:pt>
                <c:pt idx="159">
                  <c:v>6.0999999999999943</c:v>
                </c:pt>
                <c:pt idx="160">
                  <c:v>0.64999999999999858</c:v>
                </c:pt>
                <c:pt idx="161">
                  <c:v>-8.0000000000000071E-3</c:v>
                </c:pt>
                <c:pt idx="162">
                  <c:v>-8.5999999999999854E-2</c:v>
                </c:pt>
                <c:pt idx="163">
                  <c:v>0.61000000000000121</c:v>
                </c:pt>
                <c:pt idx="164">
                  <c:v>1.7000000000000028</c:v>
                </c:pt>
                <c:pt idx="165">
                  <c:v>0.63400000000000034</c:v>
                </c:pt>
                <c:pt idx="166">
                  <c:v>-0.20999999999999996</c:v>
                </c:pt>
                <c:pt idx="167">
                  <c:v>0</c:v>
                </c:pt>
                <c:pt idx="168">
                  <c:v>-8.0000000000000071E-3</c:v>
                </c:pt>
                <c:pt idx="169">
                  <c:v>0.78999999999999915</c:v>
                </c:pt>
                <c:pt idx="170">
                  <c:v>4.5999999999999985E-2</c:v>
                </c:pt>
                <c:pt idx="171">
                  <c:v>0.27999999999999936</c:v>
                </c:pt>
                <c:pt idx="172">
                  <c:v>0</c:v>
                </c:pt>
                <c:pt idx="173">
                  <c:v>8.2000000000000739E-2</c:v>
                </c:pt>
                <c:pt idx="174">
                  <c:v>0.70999999999999908</c:v>
                </c:pt>
                <c:pt idx="175">
                  <c:v>1.8999999999999986</c:v>
                </c:pt>
                <c:pt idx="176">
                  <c:v>-0.154</c:v>
                </c:pt>
                <c:pt idx="177">
                  <c:v>0.41999999999999993</c:v>
                </c:pt>
                <c:pt idx="178">
                  <c:v>-0.32000000000000028</c:v>
                </c:pt>
                <c:pt idx="179">
                  <c:v>0.67999999999999972</c:v>
                </c:pt>
                <c:pt idx="180">
                  <c:v>0.28999999999999915</c:v>
                </c:pt>
                <c:pt idx="181">
                  <c:v>1.2100000000000009</c:v>
                </c:pt>
                <c:pt idx="182">
                  <c:v>2.3900000000000006</c:v>
                </c:pt>
                <c:pt idx="183">
                  <c:v>0.35000000000000142</c:v>
                </c:pt>
                <c:pt idx="184">
                  <c:v>0.70999999999999908</c:v>
                </c:pt>
                <c:pt idx="185">
                  <c:v>1.2800000000000011</c:v>
                </c:pt>
                <c:pt idx="186">
                  <c:v>0.17999999999999972</c:v>
                </c:pt>
                <c:pt idx="187">
                  <c:v>0.25800000000000001</c:v>
                </c:pt>
                <c:pt idx="188">
                  <c:v>3.1900000000000048</c:v>
                </c:pt>
                <c:pt idx="189">
                  <c:v>-1.3659999999999997</c:v>
                </c:pt>
                <c:pt idx="190">
                  <c:v>0.23999999999999844</c:v>
                </c:pt>
                <c:pt idx="191">
                  <c:v>1.379999999999999</c:v>
                </c:pt>
                <c:pt idx="192">
                  <c:v>-2.3500000000000014</c:v>
                </c:pt>
                <c:pt idx="193">
                  <c:v>0.17999999999999972</c:v>
                </c:pt>
                <c:pt idx="194">
                  <c:v>9.9999999999994316E-2</c:v>
                </c:pt>
                <c:pt idx="195">
                  <c:v>-5.6999999999999886</c:v>
                </c:pt>
                <c:pt idx="196">
                  <c:v>1.1300000000000026</c:v>
                </c:pt>
                <c:pt idx="197">
                  <c:v>0.42999999999999972</c:v>
                </c:pt>
                <c:pt idx="198">
                  <c:v>1.7000000000000028</c:v>
                </c:pt>
                <c:pt idx="199">
                  <c:v>9.9999999999994316E-2</c:v>
                </c:pt>
                <c:pt idx="200">
                  <c:v>2.0999999999999943</c:v>
                </c:pt>
                <c:pt idx="201">
                  <c:v>-0.81000000000000227</c:v>
                </c:pt>
                <c:pt idx="202">
                  <c:v>1.6499999999999986</c:v>
                </c:pt>
                <c:pt idx="203">
                  <c:v>1.5999999999999943</c:v>
                </c:pt>
                <c:pt idx="204">
                  <c:v>0.8</c:v>
                </c:pt>
                <c:pt idx="205">
                  <c:v>0.16800000000000015</c:v>
                </c:pt>
                <c:pt idx="206">
                  <c:v>0.14000000000000057</c:v>
                </c:pt>
                <c:pt idx="207">
                  <c:v>6.0000000000002274E-2</c:v>
                </c:pt>
                <c:pt idx="208">
                  <c:v>1.779999999999994</c:v>
                </c:pt>
                <c:pt idx="209">
                  <c:v>-0.60400000000000009</c:v>
                </c:pt>
                <c:pt idx="210">
                  <c:v>0.51999999999999957</c:v>
                </c:pt>
                <c:pt idx="211">
                  <c:v>0.50999999999999979</c:v>
                </c:pt>
                <c:pt idx="212">
                  <c:v>0.5</c:v>
                </c:pt>
                <c:pt idx="213">
                  <c:v>7.0000000000000284E-2</c:v>
                </c:pt>
                <c:pt idx="214">
                  <c:v>2.7999999999999581E-2</c:v>
                </c:pt>
                <c:pt idx="215">
                  <c:v>0</c:v>
                </c:pt>
                <c:pt idx="216">
                  <c:v>0.39999999999999858</c:v>
                </c:pt>
                <c:pt idx="217">
                  <c:v>0.3360000000000003</c:v>
                </c:pt>
                <c:pt idx="218">
                  <c:v>0.37000000000000099</c:v>
                </c:pt>
                <c:pt idx="219">
                  <c:v>3.3000000000000114</c:v>
                </c:pt>
                <c:pt idx="220">
                  <c:v>0.29200000000000004</c:v>
                </c:pt>
                <c:pt idx="221">
                  <c:v>0.25999999999999801</c:v>
                </c:pt>
                <c:pt idx="222">
                  <c:v>0.9100000000000108</c:v>
                </c:pt>
                <c:pt idx="223">
                  <c:v>1.7699999999999996</c:v>
                </c:pt>
                <c:pt idx="224">
                  <c:v>1.5500000000000007</c:v>
                </c:pt>
                <c:pt idx="225">
                  <c:v>-0.72599999999999998</c:v>
                </c:pt>
                <c:pt idx="226">
                  <c:v>-0.13399999999999945</c:v>
                </c:pt>
                <c:pt idx="227">
                  <c:v>0.1</c:v>
                </c:pt>
                <c:pt idx="228">
                  <c:v>0.20599999999999996</c:v>
                </c:pt>
                <c:pt idx="229">
                  <c:v>0.85000000000000142</c:v>
                </c:pt>
                <c:pt idx="230">
                  <c:v>0.42999999999999994</c:v>
                </c:pt>
                <c:pt idx="231">
                  <c:v>0.96000000000000441</c:v>
                </c:pt>
                <c:pt idx="232">
                  <c:v>-0.10999999999999988</c:v>
                </c:pt>
                <c:pt idx="233">
                  <c:v>1.0299999999999976</c:v>
                </c:pt>
                <c:pt idx="234">
                  <c:v>0.83000000000000185</c:v>
                </c:pt>
                <c:pt idx="235">
                  <c:v>0.51999999999999957</c:v>
                </c:pt>
                <c:pt idx="236">
                  <c:v>-0.79999999999999716</c:v>
                </c:pt>
                <c:pt idx="237">
                  <c:v>0.86999999999999922</c:v>
                </c:pt>
                <c:pt idx="238">
                  <c:v>1.6900000000000048</c:v>
                </c:pt>
                <c:pt idx="239">
                  <c:v>1.3499999999999996</c:v>
                </c:pt>
                <c:pt idx="240">
                  <c:v>0.39000000000000057</c:v>
                </c:pt>
                <c:pt idx="241">
                  <c:v>0.82000000000000028</c:v>
                </c:pt>
                <c:pt idx="242">
                  <c:v>1.990000000000002</c:v>
                </c:pt>
                <c:pt idx="243">
                  <c:v>0.746</c:v>
                </c:pt>
                <c:pt idx="244">
                  <c:v>-0.254</c:v>
                </c:pt>
                <c:pt idx="245">
                  <c:v>0</c:v>
                </c:pt>
                <c:pt idx="246">
                  <c:v>-0.22599999999999998</c:v>
                </c:pt>
                <c:pt idx="247">
                  <c:v>0.246</c:v>
                </c:pt>
                <c:pt idx="248">
                  <c:v>-1.2600000000000016</c:v>
                </c:pt>
                <c:pt idx="249">
                  <c:v>-3.2000000000000028E-2</c:v>
                </c:pt>
                <c:pt idx="250">
                  <c:v>8.9999999999999858E-2</c:v>
                </c:pt>
                <c:pt idx="251">
                  <c:v>-0.97</c:v>
                </c:pt>
                <c:pt idx="252">
                  <c:v>1.1200000000000045</c:v>
                </c:pt>
                <c:pt idx="253">
                  <c:v>0.23000000000000043</c:v>
                </c:pt>
                <c:pt idx="254">
                  <c:v>0</c:v>
                </c:pt>
                <c:pt idx="255">
                  <c:v>0.3839999999999999</c:v>
                </c:pt>
                <c:pt idx="256">
                  <c:v>-0.10799999999999998</c:v>
                </c:pt>
                <c:pt idx="257">
                  <c:v>0.1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6.9999999999998508E-2</c:v>
                </c:pt>
                <c:pt idx="263">
                  <c:v>0.45000000000000018</c:v>
                </c:pt>
                <c:pt idx="264">
                  <c:v>-5.3999999999999992E-2</c:v>
                </c:pt>
                <c:pt idx="265">
                  <c:v>-0.34999999999999964</c:v>
                </c:pt>
                <c:pt idx="266">
                  <c:v>0.72999999999999687</c:v>
                </c:pt>
                <c:pt idx="267">
                  <c:v>0.69199999999999995</c:v>
                </c:pt>
                <c:pt idx="268">
                  <c:v>-0.254</c:v>
                </c:pt>
                <c:pt idx="269">
                  <c:v>-0.32000000000000028</c:v>
                </c:pt>
                <c:pt idx="270">
                  <c:v>0.12000000000000011</c:v>
                </c:pt>
                <c:pt idx="271">
                  <c:v>-0.12000000000000011</c:v>
                </c:pt>
                <c:pt idx="272">
                  <c:v>0.22999999999999865</c:v>
                </c:pt>
                <c:pt idx="273">
                  <c:v>-1.8900000000000006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1-41BD-8DF9-85064DD08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633311"/>
        <c:axId val="1906619999"/>
      </c:lineChart>
      <c:dateAx>
        <c:axId val="165323668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40015"/>
        <c:crosses val="autoZero"/>
        <c:auto val="0"/>
        <c:lblOffset val="100"/>
        <c:baseTimeUnit val="days"/>
      </c:dateAx>
      <c:valAx>
        <c:axId val="16532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36687"/>
        <c:crosses val="autoZero"/>
        <c:crossBetween val="between"/>
      </c:valAx>
      <c:valAx>
        <c:axId val="1906619999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33311"/>
        <c:crosses val="max"/>
        <c:crossBetween val="between"/>
      </c:valAx>
      <c:dateAx>
        <c:axId val="190663331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906619999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 Selva</a:t>
            </a:r>
            <a:r>
              <a:rPr lang="en-US" b="1" baseline="0"/>
              <a:t> Monthly </a:t>
            </a:r>
            <a:r>
              <a:rPr lang="en-US" b="1"/>
              <a:t>Rainfall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35964217490559E-2"/>
          <c:y val="0.17171296296296296"/>
          <c:w val="0.68134403419655076"/>
          <c:h val="0.72088764946048411"/>
        </c:manualLayout>
      </c:layout>
      <c:barChart>
        <c:barDir val="col"/>
        <c:grouping val="clustered"/>
        <c:varyColors val="0"/>
        <c:ser>
          <c:idx val="3"/>
          <c:order val="0"/>
          <c:tx>
            <c:v>1958-2017 Mean Rainfall (±SD)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'lluvia anual'!$B$69:$M$69</c:f>
                <c:numCache>
                  <c:formatCode>General</c:formatCode>
                  <c:ptCount val="12"/>
                  <c:pt idx="0">
                    <c:v>162.54798560240414</c:v>
                  </c:pt>
                  <c:pt idx="1">
                    <c:v>128.81475909071642</c:v>
                  </c:pt>
                  <c:pt idx="2">
                    <c:v>100.71069249078873</c:v>
                  </c:pt>
                  <c:pt idx="3">
                    <c:v>148.43709222017711</c:v>
                  </c:pt>
                  <c:pt idx="4">
                    <c:v>188.88841742168302</c:v>
                  </c:pt>
                  <c:pt idx="5">
                    <c:v>129.17603064676999</c:v>
                  </c:pt>
                  <c:pt idx="6">
                    <c:v>233.3421118982115</c:v>
                  </c:pt>
                  <c:pt idx="7">
                    <c:v>154.03679839871148</c:v>
                  </c:pt>
                  <c:pt idx="8">
                    <c:v>134.07866396359537</c:v>
                  </c:pt>
                  <c:pt idx="9">
                    <c:v>119.40875689041236</c:v>
                  </c:pt>
                  <c:pt idx="10">
                    <c:v>174.5849979719205</c:v>
                  </c:pt>
                  <c:pt idx="11">
                    <c:v>242.36177830962831</c:v>
                  </c:pt>
                </c:numCache>
              </c:numRef>
            </c:plus>
            <c:minus>
              <c:numRef>
                <c:f>'lluvia anual'!$B$69:$M$69</c:f>
                <c:numCache>
                  <c:formatCode>General</c:formatCode>
                  <c:ptCount val="12"/>
                  <c:pt idx="0">
                    <c:v>162.54798560240414</c:v>
                  </c:pt>
                  <c:pt idx="1">
                    <c:v>128.81475909071642</c:v>
                  </c:pt>
                  <c:pt idx="2">
                    <c:v>100.71069249078873</c:v>
                  </c:pt>
                  <c:pt idx="3">
                    <c:v>148.43709222017711</c:v>
                  </c:pt>
                  <c:pt idx="4">
                    <c:v>188.88841742168302</c:v>
                  </c:pt>
                  <c:pt idx="5">
                    <c:v>129.17603064676999</c:v>
                  </c:pt>
                  <c:pt idx="6">
                    <c:v>233.3421118982115</c:v>
                  </c:pt>
                  <c:pt idx="7">
                    <c:v>154.03679839871148</c:v>
                  </c:pt>
                  <c:pt idx="8">
                    <c:v>134.07866396359537</c:v>
                  </c:pt>
                  <c:pt idx="9">
                    <c:v>119.40875689041236</c:v>
                  </c:pt>
                  <c:pt idx="10">
                    <c:v>174.5849979719205</c:v>
                  </c:pt>
                  <c:pt idx="11">
                    <c:v>242.36177830962831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'lluvia anual'!$B$68:$M$68</c:f>
              <c:numCache>
                <c:formatCode>0.0</c:formatCode>
                <c:ptCount val="12"/>
                <c:pt idx="0">
                  <c:v>297.93316393442615</c:v>
                </c:pt>
                <c:pt idx="1">
                  <c:v>203.88257377049183</c:v>
                </c:pt>
                <c:pt idx="2">
                  <c:v>174.4835508196721</c:v>
                </c:pt>
                <c:pt idx="3">
                  <c:v>197.41052786885245</c:v>
                </c:pt>
                <c:pt idx="4">
                  <c:v>390.19366885245887</c:v>
                </c:pt>
                <c:pt idx="5">
                  <c:v>450.61751803278679</c:v>
                </c:pt>
                <c:pt idx="6">
                  <c:v>545.39802295081984</c:v>
                </c:pt>
                <c:pt idx="7">
                  <c:v>426.85699344262298</c:v>
                </c:pt>
                <c:pt idx="8">
                  <c:v>339.22242281967215</c:v>
                </c:pt>
                <c:pt idx="9">
                  <c:v>384.01083799999992</c:v>
                </c:pt>
                <c:pt idx="10">
                  <c:v>448.34123600000004</c:v>
                </c:pt>
                <c:pt idx="11">
                  <c:v>449.26680999999991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AF-4A37-A091-6AB8DE164AC0}"/>
            </c:ext>
          </c:extLst>
        </c:ser>
        <c:ser>
          <c:idx val="0"/>
          <c:order val="1"/>
          <c:tx>
            <c:v>2016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'lluvia anual'!$B$5:$M$5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'lluvia anual'!$B$64:$M$64</c:f>
              <c:numCache>
                <c:formatCode>0.0</c:formatCode>
                <c:ptCount val="12"/>
                <c:pt idx="0">
                  <c:v>202.2</c:v>
                </c:pt>
                <c:pt idx="1">
                  <c:v>202.6</c:v>
                </c:pt>
                <c:pt idx="2">
                  <c:v>124.1</c:v>
                </c:pt>
                <c:pt idx="3">
                  <c:v>27.6</c:v>
                </c:pt>
                <c:pt idx="4">
                  <c:v>491.2</c:v>
                </c:pt>
                <c:pt idx="5">
                  <c:v>308.39999999999998</c:v>
                </c:pt>
                <c:pt idx="6">
                  <c:v>589.4</c:v>
                </c:pt>
                <c:pt idx="7">
                  <c:v>295.10000000000002</c:v>
                </c:pt>
                <c:pt idx="8">
                  <c:v>336.6</c:v>
                </c:pt>
                <c:pt idx="9">
                  <c:v>315.8</c:v>
                </c:pt>
                <c:pt idx="10">
                  <c:v>374.7</c:v>
                </c:pt>
                <c:pt idx="11">
                  <c:v>595.70000000000005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F-4A37-A091-6AB8DE164AC0}"/>
            </c:ext>
          </c:extLst>
        </c:ser>
        <c:ser>
          <c:idx val="1"/>
          <c:order val="2"/>
          <c:tx>
            <c:v>2017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'lluvia anual'!$B$5:$M$5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'lluvia anual'!$B$65:$M$65</c:f>
              <c:numCache>
                <c:formatCode>0.0</c:formatCode>
                <c:ptCount val="12"/>
                <c:pt idx="0">
                  <c:v>405.6</c:v>
                </c:pt>
                <c:pt idx="1">
                  <c:v>145.4</c:v>
                </c:pt>
                <c:pt idx="2">
                  <c:v>203</c:v>
                </c:pt>
                <c:pt idx="3">
                  <c:v>91.6</c:v>
                </c:pt>
                <c:pt idx="4">
                  <c:v>467.9</c:v>
                </c:pt>
                <c:pt idx="5">
                  <c:v>397.1</c:v>
                </c:pt>
                <c:pt idx="6">
                  <c:v>307.10000000000002</c:v>
                </c:pt>
                <c:pt idx="7">
                  <c:v>223.5</c:v>
                </c:pt>
                <c:pt idx="8">
                  <c:v>188.9</c:v>
                </c:pt>
                <c:pt idx="9">
                  <c:v>325.8</c:v>
                </c:pt>
                <c:pt idx="10">
                  <c:v>477.8</c:v>
                </c:pt>
                <c:pt idx="11">
                  <c:v>223.9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F-4A37-A091-6AB8DE164AC0}"/>
            </c:ext>
          </c:extLst>
        </c:ser>
        <c:ser>
          <c:idx val="2"/>
          <c:order val="3"/>
          <c:tx>
            <c:v>2018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'lluvia anual'!$B$5:$M$5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'lluvia anual'!$B$66:$M$66</c:f>
              <c:numCache>
                <c:formatCode>0.0</c:formatCode>
                <c:ptCount val="12"/>
                <c:pt idx="0">
                  <c:v>557.19999999999993</c:v>
                </c:pt>
                <c:pt idx="1">
                  <c:v>266.00000000000011</c:v>
                </c:pt>
                <c:pt idx="2">
                  <c:v>197.8</c:v>
                </c:pt>
                <c:pt idx="3">
                  <c:v>213.19999999999996</c:v>
                </c:pt>
                <c:pt idx="4">
                  <c:v>435.3</c:v>
                </c:pt>
                <c:pt idx="5">
                  <c:v>552.49999999999989</c:v>
                </c:pt>
                <c:pt idx="6" formatCode="0.00">
                  <c:v>1308.8</c:v>
                </c:pt>
                <c:pt idx="7">
                  <c:v>660.40000000000009</c:v>
                </c:pt>
                <c:pt idx="8">
                  <c:v>229.1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F-4A37-A091-6AB8DE16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625407"/>
        <c:axId val="1906604191"/>
      </c:barChart>
      <c:catAx>
        <c:axId val="19066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04191"/>
        <c:crosses val="autoZero"/>
        <c:auto val="1"/>
        <c:lblAlgn val="ctr"/>
        <c:lblOffset val="100"/>
        <c:noMultiLvlLbl val="0"/>
      </c:catAx>
      <c:valAx>
        <c:axId val="19066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75564149155895"/>
          <c:y val="0.43654965004374452"/>
          <c:w val="0.21781181066259428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 Selva Rainfall for the month of July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1" i="0" baseline="0">
                <a:effectLst/>
              </a:rPr>
              <a:t>1958-2018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9578503506733792"/>
          <c:y val="1.1554027633958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'lluvia anual'!$H$5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6"/>
              <c:layout>
                <c:manualLayout>
                  <c:x val="-2.9143897996357013E-2"/>
                  <c:y val="-2.0797249741126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C1-4EB3-BE9D-19A70F34D6DC}"/>
                </c:ext>
              </c:extLst>
            </c:dLbl>
            <c:dLbl>
              <c:idx val="60"/>
              <c:layout>
                <c:manualLayout>
                  <c:x val="-1.4571948998177437E-3"/>
                  <c:y val="-2.7729666321501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C1-4EB3-BE9D-19A70F34D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'lluvia anual'!$A$6:$A$66</c:f>
              <c:numCache>
                <c:formatCode>0</c:formatCode>
                <c:ptCount val="61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</c:numCache>
            </c:numRef>
          </c:cat>
          <c:val>
            <c:numRef>
              <c:f>'lluvia anual'!$H$6:$H$66</c:f>
              <c:numCache>
                <c:formatCode>0.0</c:formatCode>
                <c:ptCount val="61"/>
                <c:pt idx="0">
                  <c:v>309.80580000000009</c:v>
                </c:pt>
                <c:pt idx="1">
                  <c:v>460.92780000000005</c:v>
                </c:pt>
                <c:pt idx="2">
                  <c:v>369.18660000000006</c:v>
                </c:pt>
                <c:pt idx="3">
                  <c:v>609.27300000000002</c:v>
                </c:pt>
                <c:pt idx="4">
                  <c:v>464.9862</c:v>
                </c:pt>
                <c:pt idx="5">
                  <c:v>354.4</c:v>
                </c:pt>
                <c:pt idx="6">
                  <c:v>450.5</c:v>
                </c:pt>
                <c:pt idx="7">
                  <c:v>914.9</c:v>
                </c:pt>
                <c:pt idx="8">
                  <c:v>397.6</c:v>
                </c:pt>
                <c:pt idx="9">
                  <c:v>616.79999999999995</c:v>
                </c:pt>
                <c:pt idx="10">
                  <c:v>503.2</c:v>
                </c:pt>
                <c:pt idx="11">
                  <c:v>356.6</c:v>
                </c:pt>
                <c:pt idx="12">
                  <c:v>382.1</c:v>
                </c:pt>
                <c:pt idx="13">
                  <c:v>486.2</c:v>
                </c:pt>
                <c:pt idx="14">
                  <c:v>740.7</c:v>
                </c:pt>
                <c:pt idx="15">
                  <c:v>445.5</c:v>
                </c:pt>
                <c:pt idx="16">
                  <c:v>588.70000000000005</c:v>
                </c:pt>
                <c:pt idx="17">
                  <c:v>250.6</c:v>
                </c:pt>
                <c:pt idx="18">
                  <c:v>1132</c:v>
                </c:pt>
                <c:pt idx="19">
                  <c:v>978.6</c:v>
                </c:pt>
                <c:pt idx="20">
                  <c:v>769.7</c:v>
                </c:pt>
                <c:pt idx="21">
                  <c:v>321.8</c:v>
                </c:pt>
                <c:pt idx="22">
                  <c:v>560</c:v>
                </c:pt>
                <c:pt idx="23">
                  <c:v>346.3</c:v>
                </c:pt>
                <c:pt idx="24">
                  <c:v>881.2</c:v>
                </c:pt>
                <c:pt idx="25">
                  <c:v>694.2</c:v>
                </c:pt>
                <c:pt idx="26">
                  <c:v>286.60000000000002</c:v>
                </c:pt>
                <c:pt idx="27">
                  <c:v>318</c:v>
                </c:pt>
                <c:pt idx="28">
                  <c:v>445.7</c:v>
                </c:pt>
                <c:pt idx="29">
                  <c:v>370.6</c:v>
                </c:pt>
                <c:pt idx="30">
                  <c:v>380.2</c:v>
                </c:pt>
                <c:pt idx="31">
                  <c:v>479.7</c:v>
                </c:pt>
                <c:pt idx="32">
                  <c:v>314.10000000000002</c:v>
                </c:pt>
                <c:pt idx="33">
                  <c:v>742.9</c:v>
                </c:pt>
                <c:pt idx="34">
                  <c:v>420.7</c:v>
                </c:pt>
                <c:pt idx="35">
                  <c:v>673.6</c:v>
                </c:pt>
                <c:pt idx="36">
                  <c:v>798.3</c:v>
                </c:pt>
                <c:pt idx="37">
                  <c:v>386.5</c:v>
                </c:pt>
                <c:pt idx="38">
                  <c:v>428.2</c:v>
                </c:pt>
                <c:pt idx="39">
                  <c:v>768.9</c:v>
                </c:pt>
                <c:pt idx="40">
                  <c:v>418.9</c:v>
                </c:pt>
                <c:pt idx="41">
                  <c:v>581.9</c:v>
                </c:pt>
                <c:pt idx="42">
                  <c:v>580.20000000000005</c:v>
                </c:pt>
                <c:pt idx="43">
                  <c:v>405</c:v>
                </c:pt>
                <c:pt idx="44">
                  <c:v>697.5</c:v>
                </c:pt>
                <c:pt idx="45">
                  <c:v>546.79999999999995</c:v>
                </c:pt>
                <c:pt idx="46">
                  <c:v>461.3</c:v>
                </c:pt>
                <c:pt idx="47">
                  <c:v>262.89999999999998</c:v>
                </c:pt>
                <c:pt idx="48">
                  <c:v>510.1</c:v>
                </c:pt>
                <c:pt idx="49">
                  <c:v>586.20000000000005</c:v>
                </c:pt>
                <c:pt idx="50">
                  <c:v>521.9</c:v>
                </c:pt>
                <c:pt idx="51">
                  <c:v>625.29999999999995</c:v>
                </c:pt>
                <c:pt idx="52">
                  <c:v>451.6</c:v>
                </c:pt>
                <c:pt idx="53">
                  <c:v>348.2</c:v>
                </c:pt>
                <c:pt idx="54">
                  <c:v>391.3</c:v>
                </c:pt>
                <c:pt idx="55">
                  <c:v>448.7</c:v>
                </c:pt>
                <c:pt idx="56">
                  <c:v>1292.5999999999999</c:v>
                </c:pt>
                <c:pt idx="57">
                  <c:v>733.8</c:v>
                </c:pt>
                <c:pt idx="58">
                  <c:v>589.4</c:v>
                </c:pt>
                <c:pt idx="59">
                  <c:v>307.10000000000002</c:v>
                </c:pt>
                <c:pt idx="60" formatCode="0.00">
                  <c:v>1308.8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1-4EB3-BE9D-19A70F34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950223"/>
        <c:axId val="1592951471"/>
      </c:lineChart>
      <c:catAx>
        <c:axId val="15929502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51471"/>
        <c:crosses val="autoZero"/>
        <c:auto val="1"/>
        <c:lblAlgn val="ctr"/>
        <c:lblOffset val="100"/>
        <c:noMultiLvlLbl val="0"/>
      </c:catAx>
      <c:valAx>
        <c:axId val="15929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5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</xdr:colOff>
      <xdr:row>184</xdr:row>
      <xdr:rowOff>66675</xdr:rowOff>
    </xdr:from>
    <xdr:to>
      <xdr:col>22</xdr:col>
      <xdr:colOff>28575</xdr:colOff>
      <xdr:row>198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33</xdr:row>
      <xdr:rowOff>19048</xdr:rowOff>
    </xdr:from>
    <xdr:to>
      <xdr:col>17</xdr:col>
      <xdr:colOff>200025</xdr:colOff>
      <xdr:row>49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22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428624</xdr:colOff>
      <xdr:row>16</xdr:row>
      <xdr:rowOff>104775</xdr:rowOff>
    </xdr:from>
    <xdr:to>
      <xdr:col>17</xdr:col>
      <xdr:colOff>228600</xdr:colOff>
      <xdr:row>32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17</xdr:col>
      <xdr:colOff>180975</xdr:colOff>
      <xdr:row>80</xdr:row>
      <xdr:rowOff>161919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l.matarrita" refreshedDate="43374.684225115743" createdVersion="6" refreshedVersion="6" minRefreshableVersion="3" recordCount="274" xr:uid="{00000000-000A-0000-FFFF-FFFF00000000}">
  <cacheSource type="worksheet">
    <worksheetSource ref="A1:F275" sheet="2018"/>
  </cacheSource>
  <cacheFields count="7">
    <cacheField name="Fecha" numFmtId="14">
      <sharedItems containsSemiMixedTypes="0" containsNonDate="0" containsDate="1" containsString="0" minDate="2018-01-01T00:00:00" maxDate="2018-10-02T00:00:00" count="27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7:31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</sharedItems>
      <fieldGroup par="6" base="0">
        <rangePr groupBy="days" startDate="2018-01-01T00:00:00" endDate="2018-10-02T00:00:00"/>
        <groupItems count="368">
          <s v="&lt;1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/2018"/>
        </groupItems>
      </fieldGroup>
    </cacheField>
    <cacheField name="Hora" numFmtId="20">
      <sharedItems containsSemiMixedTypes="0" containsNonDate="0" containsDate="1" containsString="0" minDate="1899-12-30T06:30:00" maxDate="1899-12-30T07:55:00"/>
    </cacheField>
    <cacheField name="Temp Max" numFmtId="0">
      <sharedItems containsSemiMixedTypes="0" containsString="0" containsNumber="1" minValue="23" maxValue="34.4"/>
    </cacheField>
    <cacheField name="Temp Min" numFmtId="0">
      <sharedItems containsSemiMixedTypes="0" containsString="0" containsNumber="1" minValue="0" maxValue="25"/>
    </cacheField>
    <cacheField name="Lluvia" numFmtId="165">
      <sharedItems containsSemiMixedTypes="0" containsString="0" containsNumber="1" minValue="0" maxValue="153.30000000000001"/>
    </cacheField>
    <cacheField name="Observador" numFmtId="0">
      <sharedItems/>
    </cacheField>
    <cacheField name="Months" numFmtId="0" databaseField="0">
      <fieldGroup base="0">
        <rangePr groupBy="months" startDate="2018-01-01T00:00:00" endDate="2018-10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d v="1899-12-30T06:57:00"/>
    <n v="26.1"/>
    <n v="20.8"/>
    <n v="29.5"/>
    <s v="Carlos de la Rosa"/>
  </r>
  <r>
    <x v="1"/>
    <d v="1899-12-30T07:15:00"/>
    <n v="30.6"/>
    <n v="21.3"/>
    <n v="0.8"/>
    <s v="Bernal Matarrita"/>
  </r>
  <r>
    <x v="2"/>
    <d v="1899-12-30T07:08:00"/>
    <n v="25.2"/>
    <n v="21.6"/>
    <n v="42.8"/>
    <s v="Bernal Matarrita"/>
  </r>
  <r>
    <x v="3"/>
    <d v="1899-12-30T07:09:00"/>
    <n v="25.6"/>
    <n v="20.6"/>
    <n v="25.2"/>
    <s v="Bernal Matarrita"/>
  </r>
  <r>
    <x v="4"/>
    <d v="1899-12-30T07:11:00"/>
    <n v="26.5"/>
    <n v="21.4"/>
    <n v="7.6"/>
    <s v="Bernal Matarrita"/>
  </r>
  <r>
    <x v="5"/>
    <d v="1899-12-30T06:58:00"/>
    <n v="25"/>
    <n v="20.8"/>
    <n v="5.8"/>
    <s v="Carlos de la Rosa"/>
  </r>
  <r>
    <x v="6"/>
    <d v="1899-12-30T07:05:00"/>
    <n v="24.4"/>
    <n v="20.399999999999999"/>
    <n v="8"/>
    <s v="Carlos de la Rosa"/>
  </r>
  <r>
    <x v="7"/>
    <d v="1899-12-30T07:03:00"/>
    <n v="24.6"/>
    <n v="20.6"/>
    <n v="1.1000000000000001"/>
    <s v="Danilo Brenes"/>
  </r>
  <r>
    <x v="8"/>
    <d v="1899-12-30T07:12:00"/>
    <n v="29.8"/>
    <n v="20.6"/>
    <n v="0.2"/>
    <s v="Danilo Brenes"/>
  </r>
  <r>
    <x v="9"/>
    <d v="1899-12-30T07:11:00"/>
    <n v="30.8"/>
    <n v="22"/>
    <n v="0.1"/>
    <s v="Danilo Brenes"/>
  </r>
  <r>
    <x v="10"/>
    <d v="1899-12-30T07:11:00"/>
    <n v="28.8"/>
    <n v="22.6"/>
    <n v="0"/>
    <s v="Danilo Brenes"/>
  </r>
  <r>
    <x v="11"/>
    <d v="1899-12-30T07:10:00"/>
    <n v="31"/>
    <n v="22.7"/>
    <n v="0"/>
    <s v="Bernal Matarrita"/>
  </r>
  <r>
    <x v="12"/>
    <d v="1899-12-30T07:10:00"/>
    <n v="32"/>
    <n v="22"/>
    <n v="3.9"/>
    <s v="Danilo Brenes"/>
  </r>
  <r>
    <x v="13"/>
    <d v="1899-12-30T07:19:00"/>
    <n v="25.6"/>
    <n v="20.2"/>
    <n v="56.8"/>
    <s v="Bernal Matarrita"/>
  </r>
  <r>
    <x v="14"/>
    <d v="1899-12-30T07:08:00"/>
    <n v="25"/>
    <n v="20"/>
    <n v="4.4000000000000004"/>
    <s v="Bernal Matarrita"/>
  </r>
  <r>
    <x v="15"/>
    <d v="1899-12-30T07:12:00"/>
    <n v="23"/>
    <n v="20.399999999999999"/>
    <n v="7.6"/>
    <s v="Bernal Matarrita"/>
  </r>
  <r>
    <x v="16"/>
    <d v="1899-12-30T07:15:00"/>
    <n v="24.8"/>
    <n v="21.4"/>
    <n v="60"/>
    <s v="Danilo Brenes"/>
  </r>
  <r>
    <x v="17"/>
    <d v="1899-12-30T06:56:00"/>
    <n v="24.8"/>
    <n v="21.4"/>
    <n v="95"/>
    <s v="Danilo Brenes"/>
  </r>
  <r>
    <x v="18"/>
    <d v="1899-12-30T07:38:00"/>
    <n v="25.7"/>
    <n v="21.2"/>
    <n v="75.8"/>
    <s v="Bernal Matarrita"/>
  </r>
  <r>
    <x v="19"/>
    <d v="1899-12-30T07:02:00"/>
    <n v="26.4"/>
    <n v="22.4"/>
    <n v="22.8"/>
    <s v="Bernal Matarrita"/>
  </r>
  <r>
    <x v="20"/>
    <d v="1899-12-30T07:10:00"/>
    <n v="29.2"/>
    <n v="22.8"/>
    <n v="14.2"/>
    <s v="Bernal Matarrita"/>
  </r>
  <r>
    <x v="21"/>
    <d v="1899-12-30T07:09:00"/>
    <n v="28.2"/>
    <n v="22"/>
    <n v="8.1"/>
    <s v="Danilo Brenes"/>
  </r>
  <r>
    <x v="22"/>
    <d v="1899-12-30T07:10:00"/>
    <n v="28.8"/>
    <n v="21.3"/>
    <n v="3"/>
    <s v="Bernal Matarrita"/>
  </r>
  <r>
    <x v="23"/>
    <d v="1899-12-30T07:14:00"/>
    <n v="27"/>
    <n v="21"/>
    <n v="11"/>
    <s v="Bernal Matarrita"/>
  </r>
  <r>
    <x v="24"/>
    <d v="1899-12-30T06:59:00"/>
    <n v="28.2"/>
    <n v="21"/>
    <n v="14.4"/>
    <s v="Bernal Matarrita"/>
  </r>
  <r>
    <x v="25"/>
    <d v="1899-12-30T07:08:00"/>
    <n v="29.2"/>
    <n v="21.3"/>
    <n v="3.6"/>
    <s v="Bernal Matarrita"/>
  </r>
  <r>
    <x v="26"/>
    <d v="1899-12-30T07:02:00"/>
    <n v="30.2"/>
    <n v="21.8"/>
    <n v="3.5"/>
    <s v="Danilo Brenes"/>
  </r>
  <r>
    <x v="27"/>
    <d v="1899-12-30T07:03:00"/>
    <n v="31.4"/>
    <n v="20.8"/>
    <n v="0"/>
    <s v="Bernal Matarrita"/>
  </r>
  <r>
    <x v="28"/>
    <d v="1899-12-30T07:04:00"/>
    <n v="32"/>
    <n v="22"/>
    <n v="0.7"/>
    <s v="Danilo Brenes"/>
  </r>
  <r>
    <x v="29"/>
    <d v="1899-12-30T07:05:00"/>
    <n v="28.8"/>
    <n v="22.4"/>
    <n v="29.8"/>
    <s v="Danilo Brenes"/>
  </r>
  <r>
    <x v="30"/>
    <d v="1899-12-30T07:08:00"/>
    <n v="31.2"/>
    <n v="22.8"/>
    <n v="21.5"/>
    <s v="Danilo Brenes"/>
  </r>
  <r>
    <x v="31"/>
    <d v="1899-12-30T07:04:00"/>
    <n v="29.4"/>
    <n v="22.8"/>
    <n v="153.30000000000001"/>
    <s v="Danilo Brenes"/>
  </r>
  <r>
    <x v="32"/>
    <d v="1899-12-30T07:16:00"/>
    <n v="27.8"/>
    <n v="22.6"/>
    <n v="20.7"/>
    <s v="Danilo Brenes"/>
  </r>
  <r>
    <x v="33"/>
    <d v="1899-12-30T07:01:00"/>
    <n v="31.2"/>
    <n v="19.8"/>
    <n v="1.3"/>
    <s v="Danilo Brenes"/>
  </r>
  <r>
    <x v="34"/>
    <d v="1899-12-30T07:14:00"/>
    <n v="26.4"/>
    <n v="18.2"/>
    <n v="0.8"/>
    <s v="Danilo Brenes"/>
  </r>
  <r>
    <x v="35"/>
    <d v="1899-12-30T07:10:00"/>
    <n v="32"/>
    <n v="19.399999999999999"/>
    <n v="0"/>
    <s v="Bernal Matarrita"/>
  </r>
  <r>
    <x v="36"/>
    <d v="1899-12-30T07:11:00"/>
    <n v="31.8"/>
    <n v="20.6"/>
    <n v="0"/>
    <s v="Danilo Brenes"/>
  </r>
  <r>
    <x v="37"/>
    <d v="1899-12-30T07:09:00"/>
    <n v="30.2"/>
    <n v="20.399999999999999"/>
    <n v="2.2000000000000002"/>
    <s v="Danilo Brenes"/>
  </r>
  <r>
    <x v="38"/>
    <d v="1899-12-30T07:10:00"/>
    <n v="31"/>
    <n v="20.399999999999999"/>
    <n v="1.8"/>
    <s v="Danilo Brenes"/>
  </r>
  <r>
    <x v="39"/>
    <d v="1899-12-30T07:13:00"/>
    <n v="30.2"/>
    <n v="20.399999999999999"/>
    <n v="2"/>
    <s v="Bernal Matarrita"/>
  </r>
  <r>
    <x v="40"/>
    <d v="1899-12-30T07:11:00"/>
    <n v="31.6"/>
    <n v="21.8"/>
    <n v="5"/>
    <s v="Bernal Matarrita"/>
  </r>
  <r>
    <x v="41"/>
    <d v="1899-12-30T07:13:00"/>
    <n v="26.8"/>
    <n v="20.8"/>
    <n v="3"/>
    <s v="Bernal Matarrita"/>
  </r>
  <r>
    <x v="42"/>
    <d v="1899-12-30T07:04:00"/>
    <n v="30.8"/>
    <n v="20.3"/>
    <n v="0"/>
    <s v="Bernal Matarrita"/>
  </r>
  <r>
    <x v="43"/>
    <d v="1899-12-30T07:06:00"/>
    <n v="31.2"/>
    <n v="21"/>
    <n v="7"/>
    <s v="Bernal Matarrita"/>
  </r>
  <r>
    <x v="44"/>
    <d v="1899-12-30T07:02:00"/>
    <n v="29.6"/>
    <n v="18.8"/>
    <n v="2.2999999999999998"/>
    <s v="Danilo Brenes"/>
  </r>
  <r>
    <x v="45"/>
    <d v="1899-12-30T07:25:00"/>
    <n v="30"/>
    <n v="20.6"/>
    <n v="0"/>
    <s v="Bernal Matarrita"/>
  </r>
  <r>
    <x v="46"/>
    <d v="1899-12-30T07:11:00"/>
    <n v="29"/>
    <n v="21.7"/>
    <n v="10.4"/>
    <s v="Bernal Matarrita"/>
  </r>
  <r>
    <x v="47"/>
    <d v="1899-12-30T07:05:00"/>
    <n v="27.3"/>
    <n v="22.2"/>
    <n v="3.8"/>
    <s v="Danilo Brenes"/>
  </r>
  <r>
    <x v="48"/>
    <d v="1899-12-30T07:05:00"/>
    <n v="25.2"/>
    <n v="19.2"/>
    <n v="13.3"/>
    <s v="Danilo Brenes"/>
  </r>
  <r>
    <x v="49"/>
    <d v="1899-12-30T07:08:00"/>
    <n v="29.2"/>
    <n v="19.600000000000001"/>
    <n v="0.8"/>
    <s v="Danilo Brenes"/>
  </r>
  <r>
    <x v="50"/>
    <d v="1899-12-30T07:05:00"/>
    <n v="31.6"/>
    <n v="20"/>
    <n v="1.8"/>
    <s v="Danilo Brenes"/>
  </r>
  <r>
    <x v="51"/>
    <d v="1899-12-30T07:06:00"/>
    <n v="30.2"/>
    <n v="21.6"/>
    <n v="8"/>
    <s v="Danilo Brenes"/>
  </r>
  <r>
    <x v="52"/>
    <d v="1899-12-30T06:59:00"/>
    <n v="28.6"/>
    <n v="21.6"/>
    <n v="13.1"/>
    <s v="Danilo Brenes"/>
  </r>
  <r>
    <x v="53"/>
    <d v="1899-12-30T07:09:00"/>
    <n v="30.6"/>
    <n v="21.4"/>
    <n v="4.8"/>
    <s v="Danilo Brenes"/>
  </r>
  <r>
    <x v="54"/>
    <d v="1899-12-30T07:28:00"/>
    <n v="31.4"/>
    <n v="20.8"/>
    <n v="0"/>
    <s v="Bernal Matarrita"/>
  </r>
  <r>
    <x v="55"/>
    <d v="1899-12-30T07:08:00"/>
    <n v="31.4"/>
    <n v="20.6"/>
    <n v="1"/>
    <s v="Bernal Matarrita"/>
  </r>
  <r>
    <x v="56"/>
    <d v="1899-12-30T07:20:00"/>
    <n v="29.5"/>
    <n v="20.3"/>
    <n v="2.5"/>
    <s v="Bernal Matarrita"/>
  </r>
  <r>
    <x v="57"/>
    <d v="1899-12-30T07:10:00"/>
    <n v="31.2"/>
    <n v="20.8"/>
    <n v="4.5"/>
    <s v="Bernal Matarrita"/>
  </r>
  <r>
    <x v="58"/>
    <d v="1899-12-30T07:09:00"/>
    <n v="30.2"/>
    <n v="19.2"/>
    <n v="2.6"/>
    <s v="Bernal Matarrita"/>
  </r>
  <r>
    <x v="59"/>
    <d v="1899-12-30T07:03:00"/>
    <n v="31"/>
    <n v="18.2"/>
    <n v="0.5"/>
    <s v="Danilo Brenes"/>
  </r>
  <r>
    <x v="60"/>
    <d v="1899-12-30T07:05:00"/>
    <n v="32"/>
    <n v="20"/>
    <n v="0"/>
    <s v="Danilo Brenes"/>
  </r>
  <r>
    <x v="61"/>
    <d v="1899-12-30T07:04:00"/>
    <n v="31.6"/>
    <n v="21.8"/>
    <n v="14.7"/>
    <s v="Danilo Brenes"/>
  </r>
  <r>
    <x v="62"/>
    <d v="1899-12-30T07:14:00"/>
    <n v="31.6"/>
    <n v="19.8"/>
    <n v="0"/>
    <s v="Danilo Brenes"/>
  </r>
  <r>
    <x v="63"/>
    <d v="1899-12-30T07:10:00"/>
    <n v="31.8"/>
    <n v="21.4"/>
    <n v="0"/>
    <s v="Danilo Brenes"/>
  </r>
  <r>
    <x v="64"/>
    <d v="1899-12-30T07:11:00"/>
    <n v="31.8"/>
    <n v="21.8"/>
    <n v="0"/>
    <s v="Danilo Brenes"/>
  </r>
  <r>
    <x v="65"/>
    <d v="1899-12-30T07:09:00"/>
    <n v="28.4"/>
    <n v="20.7"/>
    <n v="0"/>
    <s v="Bernal Matarrita"/>
  </r>
  <r>
    <x v="66"/>
    <d v="1899-12-30T07:07:00"/>
    <n v="27.2"/>
    <n v="19.600000000000001"/>
    <n v="0.1"/>
    <s v="Danilo Brenes"/>
  </r>
  <r>
    <x v="67"/>
    <d v="1899-12-30T07:07:00"/>
    <n v="26"/>
    <n v="21.4"/>
    <n v="20.399999999999999"/>
    <s v="Danilo Brenes"/>
  </r>
  <r>
    <x v="68"/>
    <d v="1899-12-30T07:20:00"/>
    <n v="27"/>
    <n v="23.2"/>
    <n v="39.4"/>
    <s v="Bernal Matarrita"/>
  </r>
  <r>
    <x v="69"/>
    <d v="1899-12-30T07:12:00"/>
    <n v="28.4"/>
    <n v="23.8"/>
    <n v="6.8"/>
    <s v="Bernal Matarrita"/>
  </r>
  <r>
    <x v="70"/>
    <d v="1899-12-30T07:08:00"/>
    <n v="32.6"/>
    <n v="22.8"/>
    <n v="0"/>
    <s v="Bernal Matarrita"/>
  </r>
  <r>
    <x v="71"/>
    <d v="1899-12-30T07:05:00"/>
    <n v="31.4"/>
    <n v="24"/>
    <n v="0.2"/>
    <s v="Danilo Brenes"/>
  </r>
  <r>
    <x v="72"/>
    <d v="1899-12-30T07:04:00"/>
    <n v="31.3"/>
    <n v="24.3"/>
    <n v="8.4"/>
    <s v="Bernal Matarrita"/>
  </r>
  <r>
    <x v="73"/>
    <d v="1899-12-30T07:00:00"/>
    <n v="29.4"/>
    <n v="21"/>
    <n v="3.3"/>
    <s v="Danilo Brenes"/>
  </r>
  <r>
    <x v="74"/>
    <d v="1899-12-30T07:15:00"/>
    <n v="30.8"/>
    <n v="21.4"/>
    <n v="0.4"/>
    <s v="Bernal Matarrita"/>
  </r>
  <r>
    <x v="75"/>
    <d v="1899-12-30T07:04:00"/>
    <n v="32.6"/>
    <n v="21.6"/>
    <n v="0"/>
    <s v="Danilo Brenes"/>
  </r>
  <r>
    <x v="76"/>
    <d v="1899-12-30T07:06:00"/>
    <n v="31"/>
    <n v="22.8"/>
    <n v="0"/>
    <s v="Danilo Brenes"/>
  </r>
  <r>
    <x v="77"/>
    <d v="1899-12-30T07:14:00"/>
    <n v="31"/>
    <n v="23.2"/>
    <n v="1.4"/>
    <s v="Bernal Matarrita"/>
  </r>
  <r>
    <x v="78"/>
    <d v="1899-12-30T07:03:00"/>
    <n v="32.4"/>
    <n v="24"/>
    <n v="9.5"/>
    <s v="Danilo Brenes"/>
  </r>
  <r>
    <x v="79"/>
    <d v="1899-12-30T07:11:00"/>
    <n v="30.6"/>
    <n v="21.8"/>
    <n v="4.4000000000000004"/>
    <s v="Danilo Brenes"/>
  </r>
  <r>
    <x v="80"/>
    <d v="1899-12-30T07:00:00"/>
    <n v="31.6"/>
    <n v="22"/>
    <n v="0"/>
    <s v="Danilo Brenes"/>
  </r>
  <r>
    <x v="81"/>
    <d v="1899-12-30T07:13:00"/>
    <n v="31.8"/>
    <n v="19"/>
    <n v="0"/>
    <s v="Bernal Matarrita"/>
  </r>
  <r>
    <x v="82"/>
    <d v="1899-12-30T07:15:00"/>
    <n v="32.5"/>
    <n v="21.4"/>
    <n v="34.4"/>
    <s v="Bernal Matarrita"/>
  </r>
  <r>
    <x v="83"/>
    <d v="1899-12-30T07:19:00"/>
    <n v="24.8"/>
    <n v="21.5"/>
    <n v="27"/>
    <s v="Bernal Matarrita"/>
  </r>
  <r>
    <x v="84"/>
    <d v="1899-12-30T06:58:00"/>
    <n v="31.2"/>
    <n v="20"/>
    <n v="0.2"/>
    <s v="Danilo Brenes"/>
  </r>
  <r>
    <x v="85"/>
    <d v="1899-12-30T07:07:00"/>
    <n v="32.200000000000003"/>
    <n v="21"/>
    <n v="1.3"/>
    <s v="Danilo Brenes"/>
  </r>
  <r>
    <x v="86"/>
    <d v="1899-12-30T07:05:00"/>
    <n v="31.8"/>
    <n v="20.6"/>
    <n v="4.3"/>
    <s v="Danilo Brenes"/>
  </r>
  <r>
    <x v="87"/>
    <d v="1899-12-30T06:50:00"/>
    <n v="32.6"/>
    <n v="20.8"/>
    <n v="0"/>
    <s v="Carlos de la Rosa"/>
  </r>
  <r>
    <x v="88"/>
    <d v="1899-12-30T06:57:00"/>
    <n v="32.200000000000003"/>
    <n v="22"/>
    <n v="13.6"/>
    <s v="Carlos de la Rosa"/>
  </r>
  <r>
    <x v="89"/>
    <d v="1899-12-30T06:55:00"/>
    <n v="29.8"/>
    <n v="20.399999999999999"/>
    <n v="7.5"/>
    <s v="Carlos de la Rosa"/>
  </r>
  <r>
    <x v="90"/>
    <d v="1899-12-30T07:00:00"/>
    <n v="30.2"/>
    <n v="17.8"/>
    <n v="0.2"/>
    <s v="Carlos de la Rosa"/>
  </r>
  <r>
    <x v="91"/>
    <d v="1899-12-30T07:08:00"/>
    <n v="33"/>
    <n v="19.8"/>
    <n v="0"/>
    <s v="Bernal Matarrita"/>
  </r>
  <r>
    <x v="92"/>
    <d v="1899-12-30T07:10:00"/>
    <n v="32.299999999999997"/>
    <n v="19.399999999999999"/>
    <n v="0"/>
    <s v="Bernal Matarrita"/>
  </r>
  <r>
    <x v="93"/>
    <d v="1899-12-30T07:14:00"/>
    <n v="32.5"/>
    <n v="19.7"/>
    <n v="0"/>
    <s v="Bernal Matarrita"/>
  </r>
  <r>
    <x v="94"/>
    <d v="1899-12-30T07:04:00"/>
    <n v="32.5"/>
    <n v="19.8"/>
    <n v="0"/>
    <s v="Bernal Matarrita"/>
  </r>
  <r>
    <x v="95"/>
    <d v="1899-12-30T07:18:00"/>
    <n v="33"/>
    <n v="22.4"/>
    <n v="0"/>
    <s v="Bernal Matarrita"/>
  </r>
  <r>
    <x v="96"/>
    <d v="1899-12-30T07:16:00"/>
    <n v="32.6"/>
    <n v="22.2"/>
    <n v="0"/>
    <s v="Bernal Matarrita"/>
  </r>
  <r>
    <x v="97"/>
    <d v="1899-12-30T06:58:00"/>
    <n v="33"/>
    <n v="21"/>
    <n v="0"/>
    <s v="Bernal Matarrita"/>
  </r>
  <r>
    <x v="98"/>
    <d v="1899-12-30T07:14:00"/>
    <n v="34"/>
    <n v="21"/>
    <n v="0"/>
    <s v="Bernal Matarrita"/>
  </r>
  <r>
    <x v="99"/>
    <d v="1899-12-30T07:12:00"/>
    <n v="32.4"/>
    <n v="23.6"/>
    <n v="0.1"/>
    <s v="Danilo Brenes"/>
  </r>
  <r>
    <x v="100"/>
    <d v="1899-12-30T06:53:00"/>
    <n v="29.5"/>
    <n v="21"/>
    <n v="7"/>
    <s v="Carlos de la Rosa"/>
  </r>
  <r>
    <x v="101"/>
    <d v="1899-12-30T07:07:00"/>
    <n v="29.4"/>
    <n v="20.8"/>
    <n v="6"/>
    <s v="Danilo Brenes"/>
  </r>
  <r>
    <x v="102"/>
    <d v="1899-12-30T07:10:00"/>
    <n v="30.6"/>
    <n v="22.8"/>
    <n v="0"/>
    <s v="Danilo Brenes"/>
  </r>
  <r>
    <x v="103"/>
    <d v="1899-12-30T07:08:00"/>
    <n v="31.4"/>
    <n v="21"/>
    <n v="11.6"/>
    <s v="Carlos de la Rosa"/>
  </r>
  <r>
    <x v="104"/>
    <d v="1899-12-30T07:08:00"/>
    <n v="32.200000000000003"/>
    <n v="20.8"/>
    <n v="0.2"/>
    <s v="Danilo Brenes"/>
  </r>
  <r>
    <x v="105"/>
    <d v="1899-12-30T06:59:00"/>
    <n v="32.6"/>
    <n v="20.7"/>
    <n v="0"/>
    <s v="Bernal Matarrita"/>
  </r>
  <r>
    <x v="106"/>
    <d v="1899-12-30T07:09:00"/>
    <n v="31.8"/>
    <n v="23.2"/>
    <n v="16.600000000000001"/>
    <s v="Bernal Matarrita"/>
  </r>
  <r>
    <x v="107"/>
    <d v="1899-12-30T07:04:00"/>
    <n v="28.9"/>
    <n v="22.5"/>
    <n v="12.6"/>
    <s v="Bernal Matarrita"/>
  </r>
  <r>
    <x v="108"/>
    <d v="1899-12-30T07:18:00"/>
    <n v="31.2"/>
    <n v="23.2"/>
    <n v="0.3"/>
    <s v="Danilo Brenes"/>
  </r>
  <r>
    <x v="109"/>
    <d v="1899-12-30T07:08:00"/>
    <n v="28.8"/>
    <n v="23.4"/>
    <n v="34.1"/>
    <s v="Danilo Brenes"/>
  </r>
  <r>
    <x v="110"/>
    <d v="1899-12-30T07:17:00"/>
    <n v="29.4"/>
    <n v="23.1"/>
    <n v="50.4"/>
    <s v="Bernal Matarrita"/>
  </r>
  <r>
    <x v="111"/>
    <d v="1899-12-30T07:18:00"/>
    <n v="30"/>
    <n v="23.8"/>
    <n v="21"/>
    <s v="Bernal Matarrita"/>
  </r>
  <r>
    <x v="112"/>
    <d v="1899-12-30T07:15:00"/>
    <n v="29.6"/>
    <n v="22.4"/>
    <n v="10.6"/>
    <s v="Bernal Matarrita"/>
  </r>
  <r>
    <x v="113"/>
    <d v="1899-12-30T07:06:00"/>
    <n v="30.6"/>
    <n v="23.4"/>
    <n v="25.6"/>
    <s v="Bernal Matarrita"/>
  </r>
  <r>
    <x v="114"/>
    <d v="1899-12-30T07:12:00"/>
    <n v="31"/>
    <n v="24"/>
    <n v="9.1999999999999993"/>
    <s v="Bernal Matarrita"/>
  </r>
  <r>
    <x v="115"/>
    <d v="1899-12-30T07:15:00"/>
    <n v="31.4"/>
    <n v="23.2"/>
    <n v="4.2"/>
    <s v="Bernal Matarrita"/>
  </r>
  <r>
    <x v="116"/>
    <d v="1899-12-30T07:12:00"/>
    <n v="32.799999999999997"/>
    <n v="22.6"/>
    <n v="0"/>
    <s v="Bernal Matarrita"/>
  </r>
  <r>
    <x v="117"/>
    <d v="1899-12-30T07:11:00"/>
    <n v="32.4"/>
    <n v="22"/>
    <n v="0.3"/>
    <s v="Danilo Brenes"/>
  </r>
  <r>
    <x v="118"/>
    <d v="1899-12-30T07:11:00"/>
    <n v="34.4"/>
    <n v="22.4"/>
    <n v="0"/>
    <s v="Danilo Brenes"/>
  </r>
  <r>
    <x v="119"/>
    <d v="1899-12-30T07:09:00"/>
    <n v="33.5"/>
    <n v="24.2"/>
    <n v="3.2"/>
    <s v="Bernal Matarrita"/>
  </r>
  <r>
    <x v="120"/>
    <d v="1899-12-30T06:58:00"/>
    <n v="27.3"/>
    <n v="22.5"/>
    <n v="10"/>
    <s v="Bernal Matarrita"/>
  </r>
  <r>
    <x v="121"/>
    <d v="1899-12-30T07:20:00"/>
    <n v="33.1"/>
    <n v="22.4"/>
    <n v="0"/>
    <s v="Bernal Matarrita"/>
  </r>
  <r>
    <x v="122"/>
    <d v="1899-12-30T07:15:00"/>
    <n v="33.6"/>
    <n v="23.8"/>
    <n v="0"/>
    <s v="Bernal Matarrita"/>
  </r>
  <r>
    <x v="123"/>
    <d v="1899-12-30T07:08:00"/>
    <n v="31.6"/>
    <n v="21.6"/>
    <n v="0.4"/>
    <s v="Bernal Matarrita"/>
  </r>
  <r>
    <x v="124"/>
    <d v="1899-12-30T07:07:00"/>
    <n v="32.200000000000003"/>
    <n v="21"/>
    <n v="1"/>
    <s v="Danilo Brenes"/>
  </r>
  <r>
    <x v="125"/>
    <d v="1899-12-30T06:55:00"/>
    <n v="33.6"/>
    <n v="21.4"/>
    <n v="0"/>
    <s v="Carlos de la Rosa"/>
  </r>
  <r>
    <x v="126"/>
    <d v="1899-12-30T07:09:00"/>
    <n v="34.200000000000003"/>
    <n v="22.8"/>
    <n v="0"/>
    <s v="Danilo Brenes"/>
  </r>
  <r>
    <x v="127"/>
    <d v="1899-12-30T07:08:00"/>
    <n v="33.799999999999997"/>
    <n v="23.4"/>
    <n v="0"/>
    <s v="Danilo Brenes"/>
  </r>
  <r>
    <x v="128"/>
    <d v="1899-12-30T07:09:00"/>
    <n v="33"/>
    <n v="21.2"/>
    <n v="0.2"/>
    <s v="Danilo Brenes"/>
  </r>
  <r>
    <x v="129"/>
    <d v="1899-12-30T06:52:00"/>
    <n v="34"/>
    <n v="21.2"/>
    <n v="0"/>
    <s v="Danilo Brenes"/>
  </r>
  <r>
    <x v="130"/>
    <d v="1899-12-30T07:06:00"/>
    <n v="34"/>
    <n v="21"/>
    <n v="0"/>
    <s v="Danilo Brenes"/>
  </r>
  <r>
    <x v="131"/>
    <d v="1899-12-30T07:18:00"/>
    <n v="34"/>
    <n v="23.6"/>
    <n v="14.3"/>
    <s v="Danilo Brenes"/>
  </r>
  <r>
    <x v="132"/>
    <d v="1899-12-30T07:17:00"/>
    <n v="27"/>
    <n v="22.4"/>
    <n v="7.9"/>
    <s v="Danilo Brenes"/>
  </r>
  <r>
    <x v="133"/>
    <d v="1899-12-30T07:10:00"/>
    <n v="27"/>
    <n v="21.8"/>
    <n v="2.9"/>
    <s v="Danilo Brenes"/>
  </r>
  <r>
    <x v="134"/>
    <d v="1899-12-30T06:58:00"/>
    <n v="33.799999999999997"/>
    <n v="22.6"/>
    <n v="0"/>
    <s v="Danilo Brenes"/>
  </r>
  <r>
    <x v="135"/>
    <d v="1899-12-30T07:06:00"/>
    <n v="34"/>
    <n v="23"/>
    <n v="0"/>
    <s v="Danilo Brenes"/>
  </r>
  <r>
    <x v="136"/>
    <d v="1899-12-30T07:08:00"/>
    <n v="34.200000000000003"/>
    <n v="24"/>
    <n v="22"/>
    <s v="Danilo Brenes"/>
  </r>
  <r>
    <x v="137"/>
    <d v="1899-12-30T07:05:00"/>
    <n v="33.4"/>
    <n v="23.4"/>
    <n v="36.299999999999997"/>
    <s v="Danilo Brenes"/>
  </r>
  <r>
    <x v="138"/>
    <d v="1899-12-30T07:00:00"/>
    <n v="32.299999999999997"/>
    <n v="22.6"/>
    <n v="6.4"/>
    <s v="Bernal Matarrita"/>
  </r>
  <r>
    <x v="139"/>
    <d v="1899-12-30T07:14:00"/>
    <n v="32.200000000000003"/>
    <n v="22.7"/>
    <n v="58"/>
    <s v="Bernal Matarrita"/>
  </r>
  <r>
    <x v="140"/>
    <d v="1899-12-30T07:15:00"/>
    <n v="33.799999999999997"/>
    <n v="22.6"/>
    <n v="5.2"/>
    <s v="Bernal Matarrita"/>
  </r>
  <r>
    <x v="141"/>
    <d v="1899-12-30T07:08:00"/>
    <n v="32.200000000000003"/>
    <n v="23.4"/>
    <n v="14.6"/>
    <s v="Bernal Matarrita"/>
  </r>
  <r>
    <x v="142"/>
    <d v="1899-12-30T07:11:00"/>
    <n v="32.200000000000003"/>
    <n v="22.4"/>
    <n v="2"/>
    <s v="Danilo Brenes"/>
  </r>
  <r>
    <x v="143"/>
    <d v="1899-12-30T07:08:00"/>
    <n v="33.6"/>
    <n v="23.2"/>
    <n v="43.4"/>
    <s v="Bernal Matarrita"/>
  </r>
  <r>
    <x v="144"/>
    <d v="1899-12-30T07:08:00"/>
    <n v="31.4"/>
    <n v="23.8"/>
    <n v="4.8"/>
    <s v="Danilo Brenes"/>
  </r>
  <r>
    <x v="145"/>
    <d v="1899-12-30T07:04:00"/>
    <n v="34.4"/>
    <n v="23.8"/>
    <n v="39.200000000000003"/>
    <s v="Danilo Brenes"/>
  </r>
  <r>
    <x v="146"/>
    <d v="1899-12-30T07:11:00"/>
    <n v="33.4"/>
    <n v="23.4"/>
    <n v="5.7"/>
    <s v="Danilo Brenes"/>
  </r>
  <r>
    <x v="147"/>
    <d v="1899-12-30T07:06:00"/>
    <n v="33.200000000000003"/>
    <n v="23.6"/>
    <n v="112"/>
    <s v="Bernal Matarrita"/>
  </r>
  <r>
    <x v="148"/>
    <d v="1899-12-30T07:16:00"/>
    <n v="32.6"/>
    <n v="24.2"/>
    <n v="4.5"/>
    <s v="Bernal Matarrita"/>
  </r>
  <r>
    <x v="149"/>
    <d v="1899-12-30T07:12:00"/>
    <n v="33.4"/>
    <n v="23.6"/>
    <n v="11.7"/>
    <s v="Danilo Brenes"/>
  </r>
  <r>
    <x v="150"/>
    <d v="1899-12-30T07:17:00"/>
    <n v="33"/>
    <n v="24"/>
    <n v="32.799999999999997"/>
    <s v="Danilo Brenes"/>
  </r>
  <r>
    <x v="151"/>
    <d v="1899-12-30T06:59:00"/>
    <n v="31.4"/>
    <n v="23.6"/>
    <n v="15.6"/>
    <s v="Bernal Matarrita"/>
  </r>
  <r>
    <x v="152"/>
    <d v="1899-12-30T07:16:00"/>
    <n v="31.8"/>
    <n v="23.8"/>
    <n v="46.4"/>
    <s v="Bernal Matarrita"/>
  </r>
  <r>
    <x v="153"/>
    <d v="1899-12-30T07:20:00"/>
    <n v="29"/>
    <n v="22.5"/>
    <n v="27.2"/>
    <s v="Bernal Matarrita"/>
  </r>
  <r>
    <x v="154"/>
    <d v="1899-12-30T07:07:00"/>
    <n v="32.200000000000003"/>
    <n v="24.4"/>
    <n v="3.2"/>
    <s v="Bernal Matarrita"/>
  </r>
  <r>
    <x v="155"/>
    <d v="1899-12-30T07:09:00"/>
    <n v="30.2"/>
    <n v="24"/>
    <n v="2.8"/>
    <s v="Danilo Brenes"/>
  </r>
  <r>
    <x v="156"/>
    <d v="1899-12-30T06:59:00"/>
    <n v="29"/>
    <n v="24.8"/>
    <n v="17.600000000000001"/>
    <s v="Bernal Matarrita"/>
  </r>
  <r>
    <x v="157"/>
    <d v="1899-12-30T07:08:00"/>
    <n v="29"/>
    <n v="23"/>
    <n v="17.7"/>
    <s v="Danilo Brenes"/>
  </r>
  <r>
    <x v="158"/>
    <d v="1899-12-30T06:58:00"/>
    <n v="27.6"/>
    <n v="22.4"/>
    <n v="6.6"/>
    <s v="Danilo Brenes"/>
  </r>
  <r>
    <x v="159"/>
    <d v="1899-12-30T06:58:00"/>
    <n v="31.6"/>
    <n v="24"/>
    <n v="133.1"/>
    <s v="Danilo Brenes"/>
  </r>
  <r>
    <x v="160"/>
    <d v="1899-12-30T07:13:00"/>
    <n v="27.2"/>
    <n v="24"/>
    <n v="16.399999999999999"/>
    <s v="Danilo Brenes"/>
  </r>
  <r>
    <x v="161"/>
    <d v="1899-12-30T07:13:00"/>
    <n v="29.4"/>
    <n v="23.2"/>
    <n v="0.5"/>
    <s v="Danilo Brenes"/>
  </r>
  <r>
    <x v="162"/>
    <d v="1899-12-30T06:58:00"/>
    <n v="28.8"/>
    <n v="23.4"/>
    <n v="2.2000000000000002"/>
    <s v="Danilo Brenes"/>
  </r>
  <r>
    <x v="163"/>
    <d v="1899-12-30T07:10:00"/>
    <n v="33.6"/>
    <n v="23.2"/>
    <n v="12.8"/>
    <s v="Bernal Matarrita"/>
  </r>
  <r>
    <x v="164"/>
    <d v="1899-12-30T07:13:00"/>
    <n v="33.5"/>
    <n v="24.2"/>
    <n v="99.2"/>
    <s v="Bernal Matarrita"/>
  </r>
  <r>
    <x v="165"/>
    <d v="1899-12-30T07:12:00"/>
    <n v="32"/>
    <n v="23.4"/>
    <n v="8"/>
    <s v="Danilo Brenes"/>
  </r>
  <r>
    <x v="166"/>
    <d v="1899-12-30T07:18:00"/>
    <n v="34.200000000000003"/>
    <n v="23.8"/>
    <n v="3.6"/>
    <s v="Bernal Matarrita"/>
  </r>
  <r>
    <x v="167"/>
    <d v="1899-12-30T06:58:00"/>
    <n v="32.799999999999997"/>
    <n v="24.2"/>
    <n v="0"/>
    <s v="Bernal Matarrita"/>
  </r>
  <r>
    <x v="168"/>
    <d v="1899-12-30T07:14:00"/>
    <n v="31.2"/>
    <n v="24.2"/>
    <n v="0.5"/>
    <s v="Bernal Matarrita"/>
  </r>
  <r>
    <x v="169"/>
    <d v="1899-12-30T07:12:00"/>
    <n v="31"/>
    <n v="24.2"/>
    <n v="14"/>
    <s v="Bernal Matarrita"/>
  </r>
  <r>
    <x v="170"/>
    <d v="1899-12-30T07:05:00"/>
    <n v="27.8"/>
    <n v="23"/>
    <n v="0.3"/>
    <s v="Danilo Brenes"/>
  </r>
  <r>
    <x v="171"/>
    <d v="1899-12-30T07:10:00"/>
    <n v="34.200000000000003"/>
    <n v="21.8"/>
    <n v="14"/>
    <s v="Danilo Brenes"/>
  </r>
  <r>
    <x v="172"/>
    <d v="1899-12-30T06:55:00"/>
    <n v="33.799999999999997"/>
    <n v="23.4"/>
    <n v="0"/>
    <s v="Bernal Matarrita"/>
  </r>
  <r>
    <x v="173"/>
    <d v="1899-12-30T07:08:00"/>
    <n v="33.6"/>
    <n v="24.8"/>
    <n v="4.4000000000000004"/>
    <s v="Danilo Brenes"/>
  </r>
  <r>
    <x v="174"/>
    <d v="1899-12-30T07:17:00"/>
    <n v="32.4"/>
    <n v="23.2"/>
    <n v="15.7"/>
    <s v="Danilo Brenes"/>
  </r>
  <r>
    <x v="175"/>
    <d v="1899-12-30T07:17:00"/>
    <n v="31.2"/>
    <n v="23.5"/>
    <n v="40"/>
    <s v="Bernal Matarrita"/>
  </r>
  <r>
    <x v="176"/>
    <d v="1899-12-30T07:05:00"/>
    <n v="27.4"/>
    <n v="22.6"/>
    <n v="0.1"/>
    <s v="Danilo Brenes"/>
  </r>
  <r>
    <x v="177"/>
    <d v="1899-12-30T07:10:00"/>
    <n v="31.4"/>
    <n v="23.5"/>
    <n v="8.8000000000000007"/>
    <s v="Bernal Matarrita"/>
  </r>
  <r>
    <x v="178"/>
    <d v="1899-12-30T07:08:00"/>
    <n v="27.6"/>
    <n v="23.6"/>
    <n v="10.6"/>
    <s v="Bernal Matarrita"/>
  </r>
  <r>
    <x v="179"/>
    <d v="1899-12-30T07:03:00"/>
    <n v="29.3"/>
    <n v="23.8"/>
    <n v="14.4"/>
    <s v="Bernal Matarrita"/>
  </r>
  <r>
    <x v="180"/>
    <d v="1899-12-30T07:15:00"/>
    <n v="31.2"/>
    <n v="23.8"/>
    <n v="16.8"/>
    <s v="Bernal Matarrita"/>
  </r>
  <r>
    <x v="181"/>
    <d v="1899-12-30T07:12:00"/>
    <n v="31.2"/>
    <n v="23"/>
    <n v="22.8"/>
    <s v="Bernal Matarrita"/>
  </r>
  <r>
    <x v="182"/>
    <d v="1899-12-30T07:07:00"/>
    <n v="31"/>
    <n v="22.8"/>
    <n v="57"/>
    <s v="Danilo Brenes"/>
  </r>
  <r>
    <x v="183"/>
    <d v="1899-12-30T07:03:00"/>
    <n v="28.4"/>
    <n v="22.2"/>
    <n v="13.3"/>
    <s v="Danilo Brenes"/>
  </r>
  <r>
    <x v="184"/>
    <d v="1899-12-30T07:06:00"/>
    <n v="29.6"/>
    <n v="23.2"/>
    <n v="9.6"/>
    <s v="Danilo Brenes"/>
  </r>
  <r>
    <x v="185"/>
    <d v="1899-12-30T07:12:00"/>
    <n v="30.2"/>
    <n v="24"/>
    <n v="40.9"/>
    <s v="Danilo Brenes"/>
  </r>
  <r>
    <x v="186"/>
    <d v="1899-12-30T07:10:00"/>
    <n v="26.6"/>
    <n v="23.2"/>
    <n v="13.9"/>
    <s v="Danilo Brenes"/>
  </r>
  <r>
    <x v="187"/>
    <d v="1899-12-30T07:03:00"/>
    <n v="30.2"/>
    <n v="23.4"/>
    <n v="6.1"/>
    <s v="Danilo Brenes"/>
  </r>
  <r>
    <x v="188"/>
    <d v="1899-12-30T07:13:00"/>
    <n v="28.4"/>
    <n v="23.4"/>
    <n v="35.700000000000003"/>
    <s v="Danilo Brenes"/>
  </r>
  <r>
    <x v="189"/>
    <d v="1899-12-30T07:09:00"/>
    <n v="29.6"/>
    <n v="22.8"/>
    <n v="6"/>
    <s v="Danilo Brenes"/>
  </r>
  <r>
    <x v="190"/>
    <d v="1899-12-30T07:12:00"/>
    <n v="29.4"/>
    <n v="23.8"/>
    <n v="29.2"/>
    <s v="Danilo Brenes"/>
  </r>
  <r>
    <x v="191"/>
    <d v="1899-12-30T07:21:00"/>
    <n v="30.8"/>
    <n v="23.5"/>
    <n v="18.399999999999999"/>
    <s v="Bernal Matarrita"/>
  </r>
  <r>
    <x v="192"/>
    <d v="1899-12-30T07:05:00"/>
    <n v="25.6"/>
    <n v="23.4"/>
    <n v="16.7"/>
    <s v="Danilo Brenes"/>
  </r>
  <r>
    <x v="193"/>
    <d v="1899-12-30T07:00:00"/>
    <n v="31.6"/>
    <n v="24.2"/>
    <n v="33.200000000000003"/>
    <s v="Danilo Brenes"/>
  </r>
  <r>
    <x v="194"/>
    <d v="1899-12-30T07:20:00"/>
    <n v="25.8"/>
    <n v="22.4"/>
    <n v="138"/>
    <s v="Bernal Matarrita"/>
  </r>
  <r>
    <x v="195"/>
    <d v="1899-12-30T07:31:00"/>
    <n v="26"/>
    <n v="23"/>
    <n v="132"/>
    <s v="Bernal Matarrita"/>
  </r>
  <r>
    <x v="196"/>
    <d v="1899-12-30T07:11:00"/>
    <n v="29"/>
    <n v="23.7"/>
    <n v="37.200000000000003"/>
    <s v="Bernal Matarrita"/>
  </r>
  <r>
    <x v="197"/>
    <d v="1899-12-30T07:08:00"/>
    <n v="28.4"/>
    <n v="23.2"/>
    <n v="33.200000000000003"/>
    <s v="Bernal Matarrita"/>
  </r>
  <r>
    <x v="198"/>
    <d v="1899-12-30T07:09:00"/>
    <n v="29.8"/>
    <n v="23.8"/>
    <n v="49.2"/>
    <s v="Bernal Matarrita"/>
  </r>
  <r>
    <x v="199"/>
    <d v="1899-12-30T06:54:00"/>
    <n v="27"/>
    <n v="22.6"/>
    <n v="153"/>
    <s v="Bernal Matarrita"/>
  </r>
  <r>
    <x v="200"/>
    <d v="1899-12-30T06:58:00"/>
    <n v="29.8"/>
    <n v="23.2"/>
    <n v="136"/>
    <s v="Bernal Matarrita"/>
  </r>
  <r>
    <x v="201"/>
    <d v="1899-12-30T07:02:00"/>
    <n v="25.8"/>
    <n v="23.2"/>
    <n v="15.7"/>
    <s v="Danilo Brenes"/>
  </r>
  <r>
    <x v="202"/>
    <d v="1899-12-30T07:06:00"/>
    <n v="28"/>
    <n v="23.4"/>
    <n v="58.8"/>
    <s v="Danilo Brenes"/>
  </r>
  <r>
    <x v="203"/>
    <d v="1899-12-30T07:20:00"/>
    <n v="29"/>
    <n v="22.5"/>
    <n v="110.6"/>
    <s v="Bernal Matarrita"/>
  </r>
  <r>
    <x v="204"/>
    <d v="1899-12-30T07:00:00"/>
    <n v="29.8"/>
    <n v="23.8"/>
    <n v="0.8"/>
    <s v="Danilo Brenes"/>
  </r>
  <r>
    <x v="205"/>
    <d v="1899-12-30T06:30:00"/>
    <n v="32"/>
    <n v="19.8"/>
    <n v="2.2000000000000002"/>
    <s v="Henry/Maikol"/>
  </r>
  <r>
    <x v="206"/>
    <d v="1899-12-30T07:08:00"/>
    <n v="32"/>
    <n v="0"/>
    <n v="42.3"/>
    <s v="Danilo Brenes"/>
  </r>
  <r>
    <x v="207"/>
    <d v="1899-12-30T06:55:00"/>
    <n v="28.5"/>
    <n v="18.600000000000001"/>
    <n v="18.600000000000001"/>
    <s v="Bernal Matarrita"/>
  </r>
  <r>
    <x v="208"/>
    <d v="1899-12-30T07:18:00"/>
    <n v="26.5"/>
    <n v="23"/>
    <n v="50.8"/>
    <s v="Bernal Matarrita"/>
  </r>
  <r>
    <x v="209"/>
    <d v="1899-12-30T07:13:00"/>
    <n v="28.8"/>
    <n v="23.3"/>
    <n v="6"/>
    <s v="Bernal Matarrita"/>
  </r>
  <r>
    <x v="210"/>
    <d v="1899-12-30T06:58:00"/>
    <n v="31.7"/>
    <n v="24.5"/>
    <n v="12.2"/>
    <s v="Bernal Matarrita"/>
  </r>
  <r>
    <x v="211"/>
    <d v="1899-12-30T06:59:00"/>
    <n v="29"/>
    <n v="22.2"/>
    <n v="9.4"/>
    <s v="Bernal Matarrita"/>
  </r>
  <r>
    <x v="212"/>
    <d v="1899-12-30T07:12:00"/>
    <n v="31.5"/>
    <n v="23.2"/>
    <n v="0.5"/>
    <s v="Bernal Matarrita"/>
  </r>
  <r>
    <x v="213"/>
    <d v="1899-12-30T07:15:00"/>
    <n v="31.6"/>
    <n v="23.2"/>
    <n v="14.8"/>
    <s v="Bernal Matarrita"/>
  </r>
  <r>
    <x v="214"/>
    <d v="1899-12-30T07:08:00"/>
    <n v="30.4"/>
    <n v="22.8"/>
    <n v="4.5999999999999996"/>
    <s v="Bernal Matarrita"/>
  </r>
  <r>
    <x v="215"/>
    <d v="1899-12-30T07:02:00"/>
    <n v="29.8"/>
    <n v="23.7"/>
    <n v="0"/>
    <s v="Bernal Matarrita"/>
  </r>
  <r>
    <x v="216"/>
    <d v="1899-12-30T07:18:00"/>
    <n v="31.2"/>
    <n v="24.1"/>
    <n v="16.399999999999999"/>
    <s v="Bernal Matarrita"/>
  </r>
  <r>
    <x v="217"/>
    <d v="1899-12-30T07:25:00"/>
    <n v="31.6"/>
    <n v="23.8"/>
    <n v="4.4000000000000004"/>
    <s v="Bernal Matarrita"/>
  </r>
  <r>
    <x v="218"/>
    <d v="1899-12-30T07:14:00"/>
    <n v="32.4"/>
    <n v="23.8"/>
    <n v="11.8"/>
    <s v="Danilo Brenes"/>
  </r>
  <r>
    <x v="219"/>
    <d v="1899-12-30T07:01:00"/>
    <n v="30.4"/>
    <n v="24.4"/>
    <n v="72.900000000000006"/>
    <s v="Danilo Brenes"/>
  </r>
  <r>
    <x v="220"/>
    <d v="1899-12-30T07:07:00"/>
    <n v="32.4"/>
    <n v="25"/>
    <n v="0.8"/>
    <s v="Danilo Brenes"/>
  </r>
  <r>
    <x v="221"/>
    <d v="1899-12-30T07:00:00"/>
    <n v="30.2"/>
    <n v="23.8"/>
    <n v="63"/>
    <s v="Danilo Brenes"/>
  </r>
  <r>
    <x v="222"/>
    <d v="1899-12-30T07:05:00"/>
    <n v="29.2"/>
    <n v="23.3"/>
    <n v="79.400000000000006"/>
    <s v="Kenneth Alfaro y Danilo Brenes"/>
  </r>
  <r>
    <x v="223"/>
    <d v="1899-12-30T06:30:00"/>
    <n v="27.3"/>
    <n v="23.4"/>
    <n v="32"/>
    <s v="Kenneth Alfaro"/>
  </r>
  <r>
    <x v="224"/>
    <d v="1899-12-30T07:09:00"/>
    <n v="31.2"/>
    <n v="23.4"/>
    <n v="30"/>
    <s v="Danilo Brenes"/>
  </r>
  <r>
    <x v="225"/>
    <d v="1899-12-30T07:20:00"/>
    <n v="29.1"/>
    <n v="23.3"/>
    <n v="4.0999999999999996"/>
    <s v="Kenneth Alfaro y Rebecca Cole"/>
  </r>
  <r>
    <x v="226"/>
    <d v="1899-12-30T07:14:00"/>
    <n v="26.7"/>
    <n v="21.8"/>
    <n v="5.2"/>
    <s v="Rebecca Cole"/>
  </r>
  <r>
    <x v="227"/>
    <d v="1899-12-30T07:04:00"/>
    <n v="32.799999999999997"/>
    <n v="22"/>
    <n v="0.1"/>
    <s v="Danilo Brenes"/>
  </r>
  <r>
    <x v="228"/>
    <d v="1899-12-30T07:00:00"/>
    <n v="32.200000000000003"/>
    <n v="23.4"/>
    <n v="3"/>
    <s v="Danilo Brenes"/>
  </r>
  <r>
    <x v="229"/>
    <d v="1899-12-30T07:14:00"/>
    <n v="32.5"/>
    <n v="24.1"/>
    <n v="26"/>
    <s v="Rebecca Cole"/>
  </r>
  <r>
    <x v="230"/>
    <d v="1899-12-30T07:12:00"/>
    <n v="32.4"/>
    <n v="23.8"/>
    <n v="1.7"/>
    <s v="Danilo Brenes"/>
  </r>
  <r>
    <x v="231"/>
    <d v="1899-12-30T07:20:00"/>
    <n v="31"/>
    <n v="23"/>
    <n v="32.200000000000003"/>
    <s v="Kenneth Alfaro"/>
  </r>
  <r>
    <x v="232"/>
    <d v="1899-12-30T07:05:00"/>
    <n v="30.8"/>
    <n v="24"/>
    <n v="3.7"/>
    <s v="Danilo Brenes"/>
  </r>
  <r>
    <x v="233"/>
    <d v="1899-12-30T07:08:00"/>
    <n v="29.8"/>
    <n v="25"/>
    <n v="27.7"/>
    <s v="Danilo Brenes"/>
  </r>
  <r>
    <x v="234"/>
    <d v="1899-12-30T07:20:00"/>
    <n v="32.200000000000003"/>
    <n v="24.1"/>
    <n v="18.100000000000001"/>
    <s v="Kenneth Alfaro"/>
  </r>
  <r>
    <x v="235"/>
    <d v="1899-12-30T06:40:00"/>
    <n v="26.7"/>
    <n v="23.1"/>
    <n v="15"/>
    <s v="Bernal Matarrita"/>
  </r>
  <r>
    <x v="236"/>
    <d v="1899-12-30T07:09:00"/>
    <n v="30.2"/>
    <n v="22.3"/>
    <n v="34"/>
    <s v="Bernal Matarrita"/>
  </r>
  <r>
    <x v="237"/>
    <d v="1899-12-30T07:10:00"/>
    <n v="31.5"/>
    <n v="24"/>
    <n v="15.6"/>
    <s v="Bernal Matarrita"/>
  </r>
  <r>
    <x v="238"/>
    <d v="1899-12-30T07:11:00"/>
    <n v="26.8"/>
    <n v="23.2"/>
    <n v="34.200000000000003"/>
    <s v="Bernal Matarrita"/>
  </r>
  <r>
    <x v="239"/>
    <d v="1899-12-30T07:03:00"/>
    <n v="28.6"/>
    <n v="23.4"/>
    <n v="11"/>
    <s v="Danilo Brenes"/>
  </r>
  <r>
    <x v="240"/>
    <d v="1899-12-30T07:10:00"/>
    <n v="26.4"/>
    <n v="22.6"/>
    <n v="20.2"/>
    <s v="Danilo Brenes"/>
  </r>
  <r>
    <x v="241"/>
    <d v="1899-12-30T07:01:00"/>
    <n v="29.6"/>
    <n v="22.7"/>
    <n v="28"/>
    <s v="Bernal Matarrita"/>
  </r>
  <r>
    <x v="242"/>
    <d v="1899-12-30T07:06:00"/>
    <n v="27"/>
    <n v="22"/>
    <n v="50"/>
    <s v="Bernal Matarrita"/>
  </r>
  <r>
    <x v="243"/>
    <d v="1899-12-30T07:31:00"/>
    <n v="31.2"/>
    <n v="23.4"/>
    <n v="1"/>
    <s v="Bernal Matarrita"/>
  </r>
  <r>
    <x v="244"/>
    <d v="1899-12-30T07:45:00"/>
    <n v="31.4"/>
    <n v="22.2"/>
    <n v="0"/>
    <s v="Roda"/>
  </r>
  <r>
    <x v="245"/>
    <d v="1899-12-30T07:13:00"/>
    <n v="26.3"/>
    <n v="23.8"/>
    <n v="0"/>
    <s v="Bernal Matarrita"/>
  </r>
  <r>
    <x v="246"/>
    <d v="1899-12-30T07:09:00"/>
    <n v="31.6"/>
    <n v="24.4"/>
    <n v="4.5999999999999996"/>
    <s v="Bernal Matarrita"/>
  </r>
  <r>
    <x v="247"/>
    <d v="1899-12-30T07:04:00"/>
    <n v="31.8"/>
    <n v="23.3"/>
    <n v="0.5"/>
    <s v="Bernal Matarrita"/>
  </r>
  <r>
    <x v="248"/>
    <d v="1899-12-30T07:20:00"/>
    <n v="31.4"/>
    <n v="21.5"/>
    <n v="15.5"/>
    <s v="Bernal Matarrita"/>
  </r>
  <r>
    <x v="249"/>
    <d v="1899-12-30T07:05:00"/>
    <n v="32.200000000000003"/>
    <n v="22.5"/>
    <n v="2"/>
    <s v="Bernal Matarrita"/>
  </r>
  <r>
    <x v="250"/>
    <d v="1899-12-30T06:55:00"/>
    <n v="31.3"/>
    <n v="23"/>
    <n v="10"/>
    <s v="Kenneth Alfaro"/>
  </r>
  <r>
    <x v="251"/>
    <d v="1899-12-30T06:55:00"/>
    <n v="30.4"/>
    <n v="19.3"/>
    <n v="0.3"/>
    <s v="Joel"/>
  </r>
  <r>
    <x v="252"/>
    <d v="1899-12-30T07:05:00"/>
    <n v="33.200000000000003"/>
    <n v="20.3"/>
    <n v="66.400000000000006"/>
    <s v="Bernal Matarrita"/>
  </r>
  <r>
    <x v="253"/>
    <d v="1899-12-30T07:10:00"/>
    <n v="32.799999999999997"/>
    <n v="22"/>
    <n v="20.8"/>
    <s v="Bernal Matarrita"/>
  </r>
  <r>
    <x v="254"/>
    <d v="1899-12-30T07:12:00"/>
    <n v="33.4"/>
    <n v="23.2"/>
    <n v="0"/>
    <s v="Bernal Matarrita"/>
  </r>
  <r>
    <x v="255"/>
    <d v="1899-12-30T07:13:00"/>
    <n v="32.700000000000003"/>
    <n v="22.3"/>
    <n v="1.4"/>
    <s v="Bernal Matarrita"/>
  </r>
  <r>
    <x v="256"/>
    <d v="1899-12-30T07:12:00"/>
    <n v="33.200000000000003"/>
    <n v="22.8"/>
    <n v="0.4"/>
    <s v="Bernal Matarrita"/>
  </r>
  <r>
    <x v="257"/>
    <d v="1899-12-30T07:29:00"/>
    <n v="32.4"/>
    <n v="23.6"/>
    <n v="0.1"/>
    <s v="Roda"/>
  </r>
  <r>
    <x v="258"/>
    <d v="1899-12-30T07:40:00"/>
    <n v="33.6"/>
    <n v="22"/>
    <n v="0"/>
    <s v="Roda"/>
  </r>
  <r>
    <x v="259"/>
    <d v="1899-12-30T07:09:00"/>
    <n v="33.700000000000003"/>
    <n v="23.4"/>
    <n v="0"/>
    <s v="Bernal Matarrita"/>
  </r>
  <r>
    <x v="260"/>
    <d v="1899-12-30T07:00:00"/>
    <n v="34"/>
    <n v="23.2"/>
    <n v="0"/>
    <s v="Bernal Matarrita"/>
  </r>
  <r>
    <x v="261"/>
    <d v="1899-12-30T07:09:00"/>
    <n v="33.6"/>
    <n v="23.3"/>
    <n v="0"/>
    <s v="Bernal Matarrita"/>
  </r>
  <r>
    <x v="262"/>
    <d v="1899-12-30T07:55:00"/>
    <n v="31.4"/>
    <n v="23.2"/>
    <n v="8.1999999999999993"/>
    <s v="Kenneth Alfaro"/>
  </r>
  <r>
    <x v="263"/>
    <d v="1899-12-30T07:15:00"/>
    <n v="31.8"/>
    <n v="23.4"/>
    <n v="6.8"/>
    <s v="Bernal Matarrita"/>
  </r>
  <r>
    <x v="264"/>
    <d v="1899-12-30T06:40:00"/>
    <n v="29.4"/>
    <n v="23.3"/>
    <n v="0.2"/>
    <s v="Kenneth Alfaro"/>
  </r>
  <r>
    <x v="265"/>
    <d v="1899-12-30T06:57:00"/>
    <n v="31.4"/>
    <n v="23.4"/>
    <n v="6"/>
    <s v="Kenneth Alfaro"/>
  </r>
  <r>
    <x v="266"/>
    <d v="1899-12-30T07:15:00"/>
    <n v="28.4"/>
    <n v="23.75"/>
    <n v="27.4"/>
    <s v="Bernal Matarrita"/>
  </r>
  <r>
    <x v="267"/>
    <d v="1899-12-30T07:14:00"/>
    <n v="29.4"/>
    <n v="24.3"/>
    <n v="1.2"/>
    <s v="Bernal Matarrita"/>
  </r>
  <r>
    <x v="268"/>
    <d v="1899-12-30T07:10:00"/>
    <n v="29.6"/>
    <n v="23.5"/>
    <n v="0"/>
    <s v="Bernal Matarrita"/>
  </r>
  <r>
    <x v="269"/>
    <d v="1899-12-30T07:11:00"/>
    <n v="30.5"/>
    <n v="22.4"/>
    <n v="29.4"/>
    <s v="Bernal Matarrita"/>
  </r>
  <r>
    <x v="270"/>
    <d v="1899-12-30T07:13:00"/>
    <n v="31.6"/>
    <n v="22.7"/>
    <n v="5.2"/>
    <s v="Bernal Matarrita"/>
  </r>
  <r>
    <x v="271"/>
    <d v="1899-12-30T06:55:00"/>
    <n v="30.2"/>
    <n v="23.4"/>
    <n v="7.5"/>
    <s v="Kenneth Alfaro"/>
  </r>
  <r>
    <x v="272"/>
    <d v="1899-12-30T07:38:00"/>
    <n v="29.4"/>
    <n v="23.4"/>
    <n v="14.2"/>
    <s v="Roda"/>
  </r>
  <r>
    <x v="273"/>
    <d v="1899-12-30T07:04:00"/>
    <n v="29.6"/>
    <n v="23.6"/>
    <n v="23"/>
    <s v="Bernal Matarri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showHeaders="0" outline="1" outlineData="1" multipleFieldFilters="0">
  <location ref="M1:N12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dataField="1" numFmtId="165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Lluvi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3"/>
  <sheetViews>
    <sheetView tabSelected="1" workbookViewId="0">
      <pane ySplit="5" topLeftCell="A18" activePane="bottomLeft" state="frozen"/>
      <selection pane="bottomLeft" activeCell="R72" sqref="R72"/>
    </sheetView>
  </sheetViews>
  <sheetFormatPr baseColWidth="10" defaultColWidth="9.1640625" defaultRowHeight="15"/>
  <cols>
    <col min="1" max="16384" width="9.1640625" style="1"/>
  </cols>
  <sheetData>
    <row r="1" spans="1:15">
      <c r="A1" s="1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5">
      <c r="A4" s="4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5">
      <c r="A5" s="5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</row>
    <row r="6" spans="1:15">
      <c r="A6" s="7">
        <v>1958</v>
      </c>
      <c r="B6" s="8">
        <v>274.56180000000001</v>
      </c>
      <c r="C6" s="8">
        <v>496.91940000000005</v>
      </c>
      <c r="D6" s="8">
        <v>241.4538</v>
      </c>
      <c r="E6" s="8">
        <v>72.709800000000001</v>
      </c>
      <c r="F6" s="8">
        <v>322.83540000000005</v>
      </c>
      <c r="G6" s="8">
        <v>422.05260000000004</v>
      </c>
      <c r="H6" s="8">
        <v>309.80580000000009</v>
      </c>
      <c r="I6" s="8">
        <v>266.97900000000004</v>
      </c>
      <c r="J6" s="8">
        <v>235.15260000000001</v>
      </c>
      <c r="K6" s="8">
        <v>188.80140000000003</v>
      </c>
      <c r="L6" s="8">
        <v>343.12740000000008</v>
      </c>
      <c r="M6" s="8">
        <v>311.19420000000002</v>
      </c>
      <c r="N6" s="28">
        <v>3485.5932000000003</v>
      </c>
      <c r="O6" s="9"/>
    </row>
    <row r="7" spans="1:15">
      <c r="A7" s="7">
        <v>1959</v>
      </c>
      <c r="B7" s="8">
        <v>88.195799999999991</v>
      </c>
      <c r="C7" s="8">
        <v>135.4014</v>
      </c>
      <c r="D7" s="8">
        <v>155.69340000000003</v>
      </c>
      <c r="E7" s="8">
        <v>288.87300000000005</v>
      </c>
      <c r="F7" s="8">
        <v>351.03060000000005</v>
      </c>
      <c r="G7" s="8">
        <v>536.86260000000004</v>
      </c>
      <c r="H7" s="8">
        <v>460.92780000000005</v>
      </c>
      <c r="I7" s="8">
        <v>298.37819999999999</v>
      </c>
      <c r="J7" s="8">
        <v>232.803</v>
      </c>
      <c r="K7" s="8">
        <v>308.73780000000005</v>
      </c>
      <c r="L7" s="8">
        <v>532.27020000000005</v>
      </c>
      <c r="M7" s="8">
        <v>284.28060000000005</v>
      </c>
      <c r="N7" s="28">
        <v>3673.4544000000001</v>
      </c>
    </row>
    <row r="8" spans="1:15">
      <c r="A8" s="7">
        <v>1960</v>
      </c>
      <c r="B8" s="8">
        <v>314.61180000000007</v>
      </c>
      <c r="C8" s="8">
        <v>285.13499999999999</v>
      </c>
      <c r="D8" s="8">
        <v>206.10300000000001</v>
      </c>
      <c r="E8" s="8">
        <v>156.5478</v>
      </c>
      <c r="F8" s="8">
        <v>390.86700000000002</v>
      </c>
      <c r="G8" s="8">
        <v>573.70860000000016</v>
      </c>
      <c r="H8" s="8">
        <v>369.18660000000006</v>
      </c>
      <c r="I8" s="8">
        <v>378.37140000000005</v>
      </c>
      <c r="J8" s="8">
        <v>156.22740000000002</v>
      </c>
      <c r="K8" s="8">
        <v>184.74299999999999</v>
      </c>
      <c r="L8" s="8">
        <v>261.74580000000003</v>
      </c>
      <c r="M8" s="8">
        <v>236.22059999999999</v>
      </c>
      <c r="N8" s="28">
        <v>3513.4680000000008</v>
      </c>
    </row>
    <row r="9" spans="1:15">
      <c r="A9" s="7">
        <v>1961</v>
      </c>
      <c r="B9" s="8">
        <v>122.9058</v>
      </c>
      <c r="C9" s="8">
        <v>43.980600000000003</v>
      </c>
      <c r="D9" s="8">
        <v>48.573000000000008</v>
      </c>
      <c r="E9" s="8">
        <v>52.631399999999999</v>
      </c>
      <c r="F9" s="8">
        <v>245.72579999999999</v>
      </c>
      <c r="G9" s="8">
        <v>574.24260000000015</v>
      </c>
      <c r="H9" s="8">
        <v>609.27300000000002</v>
      </c>
      <c r="I9" s="8">
        <v>395.99340000000007</v>
      </c>
      <c r="J9" s="8">
        <v>302.75700000000006</v>
      </c>
      <c r="K9" s="8">
        <v>349.42860000000002</v>
      </c>
      <c r="L9" s="8">
        <v>250.959</v>
      </c>
      <c r="M9" s="8">
        <v>315.25260000000003</v>
      </c>
      <c r="N9" s="28">
        <v>3311.7228000000005</v>
      </c>
    </row>
    <row r="10" spans="1:15">
      <c r="A10" s="7">
        <v>1962</v>
      </c>
      <c r="B10" s="8">
        <v>396.84780000000006</v>
      </c>
      <c r="C10" s="8">
        <v>113.4006</v>
      </c>
      <c r="D10" s="8">
        <v>86.273399999999995</v>
      </c>
      <c r="E10" s="8">
        <v>246.58020000000002</v>
      </c>
      <c r="F10" s="8">
        <v>354.55500000000001</v>
      </c>
      <c r="G10" s="8">
        <v>451.10220000000004</v>
      </c>
      <c r="H10" s="8">
        <v>464.9862</v>
      </c>
      <c r="I10" s="8">
        <v>156.65459999999999</v>
      </c>
      <c r="J10" s="8">
        <v>263.12779200000006</v>
      </c>
      <c r="K10" s="8">
        <v>515.13948000000005</v>
      </c>
      <c r="L10" s="8">
        <v>681.97176000000013</v>
      </c>
      <c r="M10" s="8">
        <v>775.56060000000014</v>
      </c>
      <c r="N10" s="28">
        <v>4506.1996320000007</v>
      </c>
    </row>
    <row r="11" spans="1:15">
      <c r="A11" s="7">
        <v>1963</v>
      </c>
      <c r="B11" s="8">
        <v>269.8</v>
      </c>
      <c r="C11" s="8">
        <v>169.4</v>
      </c>
      <c r="D11" s="8">
        <v>363.1</v>
      </c>
      <c r="E11" s="8">
        <v>591.9</v>
      </c>
      <c r="F11" s="8">
        <v>363.5</v>
      </c>
      <c r="G11" s="8">
        <v>382.8</v>
      </c>
      <c r="H11" s="8">
        <v>354.4</v>
      </c>
      <c r="I11" s="8">
        <v>284.60000000000002</v>
      </c>
      <c r="J11" s="8">
        <v>494.8</v>
      </c>
      <c r="K11" s="8">
        <v>531.9</v>
      </c>
      <c r="L11" s="8">
        <v>645.6</v>
      </c>
      <c r="M11" s="8">
        <v>544.1</v>
      </c>
      <c r="N11" s="28">
        <v>4995.8641134000009</v>
      </c>
    </row>
    <row r="12" spans="1:15">
      <c r="A12" s="7">
        <v>1964</v>
      </c>
      <c r="B12" s="8">
        <v>154.69999999999999</v>
      </c>
      <c r="C12" s="8">
        <v>48.4</v>
      </c>
      <c r="D12" s="8">
        <v>162.6</v>
      </c>
      <c r="E12" s="8">
        <v>130.69999999999999</v>
      </c>
      <c r="F12" s="8">
        <v>388.6</v>
      </c>
      <c r="G12" s="8">
        <v>230.3</v>
      </c>
      <c r="H12" s="8">
        <v>450.5</v>
      </c>
      <c r="I12" s="8">
        <v>377.4</v>
      </c>
      <c r="J12" s="8">
        <v>333.2</v>
      </c>
      <c r="K12" s="8">
        <v>357.6</v>
      </c>
      <c r="L12" s="8">
        <v>400.1</v>
      </c>
      <c r="M12" s="8">
        <v>165.2</v>
      </c>
      <c r="N12" s="28">
        <v>3199.3934571999998</v>
      </c>
    </row>
    <row r="13" spans="1:15">
      <c r="A13" s="7">
        <v>1965</v>
      </c>
      <c r="B13" s="8">
        <v>568.6</v>
      </c>
      <c r="C13" s="8">
        <v>265.3</v>
      </c>
      <c r="D13" s="8">
        <v>221.5</v>
      </c>
      <c r="E13" s="8">
        <v>60.5</v>
      </c>
      <c r="F13" s="8">
        <v>437.9</v>
      </c>
      <c r="G13" s="8">
        <v>448.5</v>
      </c>
      <c r="H13" s="8">
        <v>914.9</v>
      </c>
      <c r="I13" s="8">
        <v>532.5</v>
      </c>
      <c r="J13" s="8">
        <v>317.7</v>
      </c>
      <c r="K13" s="8">
        <v>390.5</v>
      </c>
      <c r="L13" s="8">
        <v>319.2</v>
      </c>
      <c r="M13" s="8">
        <v>582.6</v>
      </c>
      <c r="N13" s="28">
        <v>5059.7430628000002</v>
      </c>
    </row>
    <row r="14" spans="1:15">
      <c r="A14" s="7">
        <v>1966</v>
      </c>
      <c r="B14" s="8">
        <v>441.7</v>
      </c>
      <c r="C14" s="8">
        <v>301.2</v>
      </c>
      <c r="D14" s="8">
        <v>356.4</v>
      </c>
      <c r="E14" s="8">
        <v>402.2</v>
      </c>
      <c r="F14" s="8">
        <v>667</v>
      </c>
      <c r="G14" s="8">
        <v>342.4</v>
      </c>
      <c r="H14" s="8">
        <v>397.6</v>
      </c>
      <c r="I14" s="8">
        <v>447.6</v>
      </c>
      <c r="J14" s="8">
        <v>406.5</v>
      </c>
      <c r="K14" s="8">
        <v>392</v>
      </c>
      <c r="L14" s="8">
        <v>381.7</v>
      </c>
      <c r="M14" s="8">
        <v>718.4</v>
      </c>
      <c r="N14" s="28">
        <v>5254.2162911999994</v>
      </c>
    </row>
    <row r="15" spans="1:15">
      <c r="A15" s="7">
        <v>1967</v>
      </c>
      <c r="B15" s="8">
        <v>421.1</v>
      </c>
      <c r="C15" s="8">
        <v>117.9</v>
      </c>
      <c r="D15" s="8">
        <v>121.9</v>
      </c>
      <c r="E15" s="8">
        <v>460.2</v>
      </c>
      <c r="F15" s="8">
        <v>542.79999999999995</v>
      </c>
      <c r="G15" s="8">
        <v>599.9</v>
      </c>
      <c r="H15" s="8">
        <v>616.79999999999995</v>
      </c>
      <c r="I15" s="8">
        <v>682</v>
      </c>
      <c r="J15" s="8">
        <v>401.9</v>
      </c>
      <c r="K15" s="8">
        <v>362.8</v>
      </c>
      <c r="L15" s="8">
        <v>672.6</v>
      </c>
      <c r="M15" s="8">
        <v>426.9</v>
      </c>
      <c r="N15" s="28">
        <v>5427.4781540000004</v>
      </c>
    </row>
    <row r="16" spans="1:15">
      <c r="A16" s="7">
        <v>1968</v>
      </c>
      <c r="B16" s="8">
        <v>495.6</v>
      </c>
      <c r="C16" s="8">
        <v>141.30000000000001</v>
      </c>
      <c r="D16" s="8">
        <v>336.5</v>
      </c>
      <c r="E16" s="8">
        <v>412.4</v>
      </c>
      <c r="F16" s="8">
        <v>617</v>
      </c>
      <c r="G16" s="8">
        <v>350.4</v>
      </c>
      <c r="H16" s="8">
        <v>503.2</v>
      </c>
      <c r="I16" s="8">
        <v>287.2</v>
      </c>
      <c r="J16" s="8">
        <v>408.4</v>
      </c>
      <c r="K16" s="8">
        <v>555.5</v>
      </c>
      <c r="L16" s="8">
        <v>314.5</v>
      </c>
      <c r="M16" s="8">
        <v>435.3</v>
      </c>
      <c r="N16" s="28">
        <v>4856.9456031999998</v>
      </c>
    </row>
    <row r="17" spans="1:14">
      <c r="A17" s="7">
        <v>1969</v>
      </c>
      <c r="B17" s="8">
        <v>220.5</v>
      </c>
      <c r="C17" s="8">
        <v>118.8</v>
      </c>
      <c r="D17" s="8">
        <v>152</v>
      </c>
      <c r="E17" s="8">
        <v>144.30000000000001</v>
      </c>
      <c r="F17" s="8">
        <v>274.7</v>
      </c>
      <c r="G17" s="8">
        <v>563.20000000000005</v>
      </c>
      <c r="H17" s="8">
        <v>356.6</v>
      </c>
      <c r="I17" s="8">
        <v>520.5</v>
      </c>
      <c r="J17" s="8">
        <v>398.1</v>
      </c>
      <c r="K17" s="8">
        <v>438.1</v>
      </c>
      <c r="L17" s="8">
        <v>731.6</v>
      </c>
      <c r="M17" s="8">
        <v>694</v>
      </c>
      <c r="N17" s="28">
        <v>4611.5789029999996</v>
      </c>
    </row>
    <row r="18" spans="1:14">
      <c r="A18" s="7">
        <v>1970</v>
      </c>
      <c r="B18" s="8">
        <v>222.8</v>
      </c>
      <c r="C18" s="8">
        <v>518.4</v>
      </c>
      <c r="D18" s="8">
        <v>236.7</v>
      </c>
      <c r="E18" s="8">
        <v>549.6</v>
      </c>
      <c r="F18" s="8">
        <v>312.60000000000002</v>
      </c>
      <c r="G18" s="8">
        <v>489.9</v>
      </c>
      <c r="H18" s="8">
        <v>382.1</v>
      </c>
      <c r="I18" s="8">
        <v>463.1</v>
      </c>
      <c r="J18" s="8">
        <v>745.2</v>
      </c>
      <c r="K18" s="8">
        <v>334.2</v>
      </c>
      <c r="L18" s="8">
        <v>549.70000000000005</v>
      </c>
      <c r="M18" s="8">
        <v>1360.4</v>
      </c>
      <c r="N18" s="28">
        <v>6164.0175425999996</v>
      </c>
    </row>
    <row r="19" spans="1:14">
      <c r="A19" s="7">
        <v>1971</v>
      </c>
      <c r="B19" s="8">
        <v>533.20000000000005</v>
      </c>
      <c r="C19" s="8">
        <v>144.69999999999999</v>
      </c>
      <c r="D19" s="8">
        <v>201.9</v>
      </c>
      <c r="E19" s="8">
        <v>194.7</v>
      </c>
      <c r="F19" s="8">
        <v>226.9</v>
      </c>
      <c r="G19" s="8">
        <v>546</v>
      </c>
      <c r="H19" s="8">
        <v>486.2</v>
      </c>
      <c r="I19" s="8">
        <v>233.6</v>
      </c>
      <c r="J19" s="8">
        <v>324.5</v>
      </c>
      <c r="K19" s="8">
        <v>402.5</v>
      </c>
      <c r="L19" s="8">
        <v>253.1</v>
      </c>
      <c r="M19" s="8">
        <v>174.8</v>
      </c>
      <c r="N19" s="28">
        <v>3721.7687259999998</v>
      </c>
    </row>
    <row r="20" spans="1:14">
      <c r="A20" s="7">
        <v>1972</v>
      </c>
      <c r="B20" s="8">
        <v>626.70000000000005</v>
      </c>
      <c r="C20" s="8">
        <v>197.7</v>
      </c>
      <c r="D20" s="8">
        <v>84.6</v>
      </c>
      <c r="E20" s="8">
        <v>232.6</v>
      </c>
      <c r="F20" s="8">
        <v>311.2</v>
      </c>
      <c r="G20" s="8">
        <v>506.8</v>
      </c>
      <c r="H20" s="8">
        <v>740.7</v>
      </c>
      <c r="I20" s="8">
        <v>419.5</v>
      </c>
      <c r="J20" s="8">
        <v>443.5</v>
      </c>
      <c r="K20" s="8">
        <v>296.10000000000002</v>
      </c>
      <c r="L20" s="8">
        <v>322.7</v>
      </c>
      <c r="M20" s="8">
        <v>408.9</v>
      </c>
      <c r="N20" s="28">
        <v>4590.4328400000004</v>
      </c>
    </row>
    <row r="21" spans="1:14">
      <c r="A21" s="7">
        <v>1973</v>
      </c>
      <c r="B21" s="8">
        <v>287.89999999999998</v>
      </c>
      <c r="C21" s="8">
        <v>154.80000000000001</v>
      </c>
      <c r="D21" s="8">
        <v>40.9</v>
      </c>
      <c r="E21" s="8">
        <v>93.7</v>
      </c>
      <c r="F21" s="8">
        <v>544.6</v>
      </c>
      <c r="G21" s="8">
        <v>401.5</v>
      </c>
      <c r="H21" s="8">
        <v>445.5</v>
      </c>
      <c r="I21" s="8">
        <v>300.2</v>
      </c>
      <c r="J21" s="8">
        <v>160.5</v>
      </c>
      <c r="K21" s="8">
        <v>346.3</v>
      </c>
      <c r="L21" s="8">
        <v>600.1</v>
      </c>
      <c r="M21" s="8">
        <v>295.10000000000002</v>
      </c>
      <c r="N21" s="28">
        <v>3670.8078300000002</v>
      </c>
    </row>
    <row r="22" spans="1:14">
      <c r="A22" s="7">
        <v>1974</v>
      </c>
      <c r="B22" s="8">
        <v>293</v>
      </c>
      <c r="C22" s="8">
        <v>207.8</v>
      </c>
      <c r="D22" s="8">
        <v>139.5</v>
      </c>
      <c r="E22" s="8">
        <v>194.3</v>
      </c>
      <c r="F22" s="8">
        <v>286.8</v>
      </c>
      <c r="G22" s="8">
        <v>469.9</v>
      </c>
      <c r="H22" s="8">
        <v>588.70000000000005</v>
      </c>
      <c r="I22" s="8">
        <v>443.3</v>
      </c>
      <c r="J22" s="8">
        <v>218</v>
      </c>
      <c r="K22" s="8">
        <v>364.7</v>
      </c>
      <c r="L22" s="8">
        <v>382.1</v>
      </c>
      <c r="M22" s="8">
        <v>338.5</v>
      </c>
      <c r="N22" s="28">
        <v>3926.8482599999998</v>
      </c>
    </row>
    <row r="23" spans="1:14">
      <c r="A23" s="7">
        <v>1975</v>
      </c>
      <c r="B23" s="8">
        <v>154.4</v>
      </c>
      <c r="C23" s="8">
        <v>113.8</v>
      </c>
      <c r="D23" s="8">
        <v>190.7</v>
      </c>
      <c r="E23" s="8">
        <v>196</v>
      </c>
      <c r="F23" s="8">
        <v>155.30000000000001</v>
      </c>
      <c r="G23" s="8">
        <v>580.79999999999995</v>
      </c>
      <c r="H23" s="8">
        <v>250.6</v>
      </c>
      <c r="I23" s="8">
        <v>475</v>
      </c>
      <c r="J23" s="8">
        <v>201.1</v>
      </c>
      <c r="K23" s="8">
        <v>383</v>
      </c>
      <c r="L23" s="8">
        <v>810</v>
      </c>
      <c r="M23" s="8">
        <v>582.1</v>
      </c>
      <c r="N23" s="28">
        <v>4092.851099999999</v>
      </c>
    </row>
    <row r="24" spans="1:14">
      <c r="A24" s="7">
        <v>1976</v>
      </c>
      <c r="B24" s="8">
        <v>351</v>
      </c>
      <c r="C24" s="8">
        <v>173</v>
      </c>
      <c r="D24" s="8">
        <v>132.80000000000001</v>
      </c>
      <c r="E24" s="8">
        <v>138.80000000000001</v>
      </c>
      <c r="F24" s="8">
        <v>452</v>
      </c>
      <c r="G24" s="8">
        <v>389</v>
      </c>
      <c r="H24" s="8">
        <v>1132</v>
      </c>
      <c r="I24" s="8">
        <v>528.29999999999995</v>
      </c>
      <c r="J24" s="8">
        <v>791.3</v>
      </c>
      <c r="K24" s="8">
        <v>186.1</v>
      </c>
      <c r="L24" s="8">
        <v>406.5</v>
      </c>
      <c r="M24" s="8">
        <v>217</v>
      </c>
      <c r="N24" s="28">
        <v>4898.5258100000001</v>
      </c>
    </row>
    <row r="25" spans="1:14">
      <c r="A25" s="7">
        <v>1977</v>
      </c>
      <c r="B25" s="8">
        <v>157.9</v>
      </c>
      <c r="C25" s="8">
        <v>139.19999999999999</v>
      </c>
      <c r="D25" s="8">
        <v>176.4</v>
      </c>
      <c r="E25" s="8">
        <v>137.1</v>
      </c>
      <c r="F25" s="8">
        <v>189.7</v>
      </c>
      <c r="G25" s="8">
        <v>748.3</v>
      </c>
      <c r="H25" s="8">
        <v>978.6</v>
      </c>
      <c r="I25" s="8">
        <v>462.2</v>
      </c>
      <c r="J25" s="8">
        <v>376.4</v>
      </c>
      <c r="K25" s="8">
        <v>381.4</v>
      </c>
      <c r="L25" s="8">
        <v>324.10000000000002</v>
      </c>
      <c r="M25" s="8">
        <v>185.4</v>
      </c>
      <c r="N25" s="28">
        <v>4256.8796300000004</v>
      </c>
    </row>
    <row r="26" spans="1:14">
      <c r="A26" s="7">
        <v>1978</v>
      </c>
      <c r="B26" s="8">
        <v>165</v>
      </c>
      <c r="C26" s="8">
        <v>302.89999999999998</v>
      </c>
      <c r="D26" s="8">
        <v>239.4</v>
      </c>
      <c r="E26" s="8">
        <v>123.2</v>
      </c>
      <c r="F26" s="8">
        <v>408.8</v>
      </c>
      <c r="G26" s="8">
        <v>508.3</v>
      </c>
      <c r="H26" s="8">
        <v>769.7</v>
      </c>
      <c r="I26" s="8">
        <v>605.1</v>
      </c>
      <c r="J26" s="8">
        <v>208.6</v>
      </c>
      <c r="K26" s="8">
        <v>395.1</v>
      </c>
      <c r="L26" s="8">
        <v>376.3</v>
      </c>
      <c r="M26" s="8">
        <v>422.1</v>
      </c>
      <c r="N26" s="28">
        <v>4524.9085899999991</v>
      </c>
    </row>
    <row r="27" spans="1:14">
      <c r="A27" s="7">
        <v>1979</v>
      </c>
      <c r="B27" s="8">
        <v>211</v>
      </c>
      <c r="C27" s="8">
        <v>167.4</v>
      </c>
      <c r="D27" s="8">
        <v>232.9</v>
      </c>
      <c r="E27" s="8">
        <v>805.3</v>
      </c>
      <c r="F27" s="8">
        <v>291.5</v>
      </c>
      <c r="G27" s="8">
        <v>484.9</v>
      </c>
      <c r="H27" s="8">
        <v>321.8</v>
      </c>
      <c r="I27" s="8">
        <v>724.5</v>
      </c>
      <c r="J27" s="8">
        <v>275.60000000000002</v>
      </c>
      <c r="K27" s="8">
        <v>469.2</v>
      </c>
      <c r="L27" s="8">
        <v>569.1</v>
      </c>
      <c r="M27" s="8">
        <v>457.5</v>
      </c>
      <c r="N27" s="28">
        <v>5010.9556700000003</v>
      </c>
    </row>
    <row r="28" spans="1:14">
      <c r="A28" s="7">
        <v>1980</v>
      </c>
      <c r="B28" s="8">
        <v>287.10000000000002</v>
      </c>
      <c r="C28" s="8">
        <v>195.8</v>
      </c>
      <c r="D28" s="8">
        <v>42</v>
      </c>
      <c r="E28" s="8">
        <v>215.5</v>
      </c>
      <c r="F28" s="8">
        <v>265.39999999999998</v>
      </c>
      <c r="G28" s="8">
        <v>641</v>
      </c>
      <c r="H28" s="8">
        <v>560</v>
      </c>
      <c r="I28" s="8">
        <v>435.5</v>
      </c>
      <c r="J28" s="8">
        <v>483.4</v>
      </c>
      <c r="K28" s="8">
        <v>307.39999999999998</v>
      </c>
      <c r="L28" s="8">
        <v>598.5</v>
      </c>
      <c r="M28" s="8">
        <v>829.2</v>
      </c>
      <c r="N28" s="28">
        <v>4860.8444499999996</v>
      </c>
    </row>
    <row r="29" spans="1:14">
      <c r="A29" s="7">
        <v>1981</v>
      </c>
      <c r="B29" s="8">
        <v>527.20000000000005</v>
      </c>
      <c r="C29" s="8">
        <v>312.3</v>
      </c>
      <c r="D29" s="8">
        <v>239.8</v>
      </c>
      <c r="E29" s="8">
        <v>351.8</v>
      </c>
      <c r="F29" s="8">
        <v>366.4</v>
      </c>
      <c r="G29" s="8">
        <v>434.8</v>
      </c>
      <c r="H29" s="8">
        <v>346.3</v>
      </c>
      <c r="I29" s="8">
        <v>496.4</v>
      </c>
      <c r="J29" s="8">
        <v>266.7</v>
      </c>
      <c r="K29" s="8">
        <v>413.9</v>
      </c>
      <c r="L29" s="8">
        <v>901.4</v>
      </c>
      <c r="M29" s="8">
        <v>463.3</v>
      </c>
      <c r="N29" s="28">
        <v>5121.4375499999996</v>
      </c>
    </row>
    <row r="30" spans="1:14">
      <c r="A30" s="7">
        <v>1982</v>
      </c>
      <c r="B30" s="8">
        <v>82</v>
      </c>
      <c r="C30" s="8">
        <v>144.80000000000001</v>
      </c>
      <c r="D30" s="8">
        <v>77.5</v>
      </c>
      <c r="E30" s="8">
        <v>80.599999999999994</v>
      </c>
      <c r="F30" s="8">
        <v>138</v>
      </c>
      <c r="G30" s="8">
        <v>549.9</v>
      </c>
      <c r="H30" s="8">
        <v>881.2</v>
      </c>
      <c r="I30" s="8">
        <v>651.20000000000005</v>
      </c>
      <c r="J30" s="8">
        <v>543.9</v>
      </c>
      <c r="K30" s="8">
        <v>805.8</v>
      </c>
      <c r="L30" s="8">
        <v>442.5</v>
      </c>
      <c r="M30" s="8">
        <v>455.2</v>
      </c>
      <c r="N30" s="28">
        <v>4852.62799</v>
      </c>
    </row>
    <row r="31" spans="1:14">
      <c r="A31" s="7">
        <v>1983</v>
      </c>
      <c r="B31" s="8">
        <v>289.2</v>
      </c>
      <c r="C31" s="8">
        <v>150.80000000000001</v>
      </c>
      <c r="D31" s="8">
        <v>134.30000000000001</v>
      </c>
      <c r="E31" s="8">
        <v>16.100000000000001</v>
      </c>
      <c r="F31" s="8">
        <v>490.3</v>
      </c>
      <c r="G31" s="8">
        <v>328.9</v>
      </c>
      <c r="H31" s="8">
        <v>694.2</v>
      </c>
      <c r="I31" s="8">
        <v>342.4</v>
      </c>
      <c r="J31" s="8">
        <v>306.7</v>
      </c>
      <c r="K31" s="8">
        <v>532.9</v>
      </c>
      <c r="L31" s="8">
        <v>129.19999999999999</v>
      </c>
      <c r="M31" s="8">
        <v>133.69999999999999</v>
      </c>
      <c r="N31" s="28">
        <v>3548.7</v>
      </c>
    </row>
    <row r="32" spans="1:14">
      <c r="A32" s="7">
        <v>1984</v>
      </c>
      <c r="B32" s="8">
        <v>271.39999999999998</v>
      </c>
      <c r="C32" s="8">
        <v>209.9</v>
      </c>
      <c r="D32" s="8">
        <v>148</v>
      </c>
      <c r="E32" s="8">
        <v>72.099999999999994</v>
      </c>
      <c r="F32" s="8">
        <v>342.8</v>
      </c>
      <c r="G32" s="8">
        <v>336.5</v>
      </c>
      <c r="H32" s="8">
        <v>286.60000000000002</v>
      </c>
      <c r="I32" s="8">
        <v>427.3</v>
      </c>
      <c r="J32" s="8">
        <v>237.2</v>
      </c>
      <c r="K32" s="8">
        <v>498.9</v>
      </c>
      <c r="L32" s="8">
        <v>401.2</v>
      </c>
      <c r="M32" s="8">
        <v>340.7</v>
      </c>
      <c r="N32" s="28">
        <v>3572.6</v>
      </c>
    </row>
    <row r="33" spans="1:14">
      <c r="A33" s="7">
        <v>1985</v>
      </c>
      <c r="B33" s="8">
        <v>84.3</v>
      </c>
      <c r="C33" s="8">
        <v>232.7</v>
      </c>
      <c r="D33" s="8">
        <v>83.3</v>
      </c>
      <c r="E33" s="8">
        <v>71.8</v>
      </c>
      <c r="F33" s="8">
        <v>190.3</v>
      </c>
      <c r="G33" s="8">
        <v>614.4</v>
      </c>
      <c r="H33" s="8">
        <v>318</v>
      </c>
      <c r="I33" s="8">
        <v>462.7</v>
      </c>
      <c r="J33" s="8">
        <v>363.9</v>
      </c>
      <c r="K33" s="8">
        <v>238.1</v>
      </c>
      <c r="L33" s="8">
        <v>298.60000000000002</v>
      </c>
      <c r="M33" s="8">
        <v>170.7</v>
      </c>
      <c r="N33" s="28">
        <v>3128.7999999999997</v>
      </c>
    </row>
    <row r="34" spans="1:14">
      <c r="A34" s="7">
        <v>1986</v>
      </c>
      <c r="B34" s="8">
        <v>215.3</v>
      </c>
      <c r="C34" s="8">
        <v>80.5</v>
      </c>
      <c r="D34" s="8">
        <v>211.8</v>
      </c>
      <c r="E34" s="8">
        <v>235.6</v>
      </c>
      <c r="F34" s="8">
        <v>175.9</v>
      </c>
      <c r="G34" s="8">
        <v>518.9</v>
      </c>
      <c r="H34" s="8">
        <v>445.7</v>
      </c>
      <c r="I34" s="8">
        <v>594.70000000000005</v>
      </c>
      <c r="J34" s="8">
        <v>591.9</v>
      </c>
      <c r="K34" s="8">
        <v>416.3</v>
      </c>
      <c r="L34" s="8">
        <v>214.5</v>
      </c>
      <c r="M34" s="8">
        <v>215.9</v>
      </c>
      <c r="N34" s="28">
        <v>3917.0000000000005</v>
      </c>
    </row>
    <row r="35" spans="1:14">
      <c r="A35" s="7">
        <v>1987</v>
      </c>
      <c r="B35" s="8">
        <v>243.3</v>
      </c>
      <c r="C35" s="8">
        <v>64.900000000000006</v>
      </c>
      <c r="D35" s="8">
        <v>21.1</v>
      </c>
      <c r="E35" s="8">
        <v>214.4</v>
      </c>
      <c r="F35" s="8">
        <v>222.5</v>
      </c>
      <c r="G35" s="8">
        <v>314.8</v>
      </c>
      <c r="H35" s="8">
        <v>370.6</v>
      </c>
      <c r="I35" s="8">
        <v>492.3</v>
      </c>
      <c r="J35" s="8">
        <v>306.89999999999998</v>
      </c>
      <c r="K35" s="8">
        <v>399.1</v>
      </c>
      <c r="L35" s="8">
        <v>406.9</v>
      </c>
      <c r="M35" s="8">
        <v>334.7</v>
      </c>
      <c r="N35" s="28">
        <v>3391.4999999999995</v>
      </c>
    </row>
    <row r="36" spans="1:14">
      <c r="A36" s="7">
        <v>1988</v>
      </c>
      <c r="B36" s="8">
        <v>372.8</v>
      </c>
      <c r="C36" s="8">
        <v>275.7</v>
      </c>
      <c r="D36" s="8">
        <v>216.7</v>
      </c>
      <c r="E36" s="8">
        <v>49.1</v>
      </c>
      <c r="F36" s="8">
        <v>467.3</v>
      </c>
      <c r="G36" s="8">
        <v>206.2</v>
      </c>
      <c r="H36" s="8">
        <v>380.2</v>
      </c>
      <c r="I36" s="8">
        <v>499</v>
      </c>
      <c r="J36" s="8">
        <v>295.7</v>
      </c>
      <c r="K36" s="8">
        <v>464.4</v>
      </c>
      <c r="L36" s="8">
        <v>261.3</v>
      </c>
      <c r="M36" s="8">
        <v>644.79999999999995</v>
      </c>
      <c r="N36" s="28">
        <v>4133.2</v>
      </c>
    </row>
    <row r="37" spans="1:14">
      <c r="A37" s="7">
        <v>1989</v>
      </c>
      <c r="B37" s="8">
        <v>333.4</v>
      </c>
      <c r="C37" s="8">
        <v>132.80000000000001</v>
      </c>
      <c r="D37" s="8">
        <v>108.5</v>
      </c>
      <c r="E37" s="8">
        <v>207.6</v>
      </c>
      <c r="F37" s="8">
        <v>261.10000000000002</v>
      </c>
      <c r="G37" s="8">
        <v>480.8</v>
      </c>
      <c r="H37" s="8">
        <v>479.7</v>
      </c>
      <c r="I37" s="8">
        <v>312.10000000000002</v>
      </c>
      <c r="J37" s="8">
        <v>476.2</v>
      </c>
      <c r="K37" s="8">
        <v>230.6</v>
      </c>
      <c r="L37" s="8">
        <v>377.3</v>
      </c>
      <c r="M37" s="8">
        <v>273.39999999999998</v>
      </c>
      <c r="N37" s="28">
        <v>3673.5</v>
      </c>
    </row>
    <row r="38" spans="1:14">
      <c r="A38" s="7">
        <v>1990</v>
      </c>
      <c r="B38" s="8">
        <v>496.9</v>
      </c>
      <c r="C38" s="8">
        <v>89.1</v>
      </c>
      <c r="D38" s="8">
        <v>290.2</v>
      </c>
      <c r="E38" s="8">
        <v>31.5</v>
      </c>
      <c r="F38" s="8">
        <v>540.70000000000005</v>
      </c>
      <c r="G38" s="8">
        <v>549.6</v>
      </c>
      <c r="H38" s="8">
        <v>314.10000000000002</v>
      </c>
      <c r="I38" s="8">
        <v>731.4</v>
      </c>
      <c r="J38" s="8">
        <v>294.8</v>
      </c>
      <c r="K38" s="8">
        <v>331</v>
      </c>
      <c r="L38" s="8">
        <v>515</v>
      </c>
      <c r="M38" s="8">
        <v>278.39999999999998</v>
      </c>
      <c r="N38" s="28">
        <v>4462.7</v>
      </c>
    </row>
    <row r="39" spans="1:14">
      <c r="A39" s="7">
        <v>1991</v>
      </c>
      <c r="B39" s="8">
        <v>100.1</v>
      </c>
      <c r="C39" s="8">
        <v>231.7</v>
      </c>
      <c r="D39" s="8">
        <v>69</v>
      </c>
      <c r="E39" s="8">
        <v>115.3</v>
      </c>
      <c r="F39" s="8">
        <v>436.9</v>
      </c>
      <c r="G39" s="8">
        <v>370.9</v>
      </c>
      <c r="H39" s="8">
        <v>742.9</v>
      </c>
      <c r="I39" s="8">
        <v>714</v>
      </c>
      <c r="J39" s="8">
        <v>491.2</v>
      </c>
      <c r="K39" s="8">
        <v>377</v>
      </c>
      <c r="L39" s="8">
        <v>570.9</v>
      </c>
      <c r="M39" s="8">
        <v>317.5</v>
      </c>
      <c r="N39" s="28">
        <v>4537.3999999999996</v>
      </c>
    </row>
    <row r="40" spans="1:14">
      <c r="A40" s="7">
        <v>1992</v>
      </c>
      <c r="B40" s="8">
        <v>125.8</v>
      </c>
      <c r="C40" s="8">
        <v>202.5</v>
      </c>
      <c r="D40" s="8">
        <v>99.7</v>
      </c>
      <c r="E40" s="8">
        <v>178.1</v>
      </c>
      <c r="F40" s="8">
        <v>357</v>
      </c>
      <c r="G40" s="8">
        <v>304.3</v>
      </c>
      <c r="H40" s="8">
        <v>420.7</v>
      </c>
      <c r="I40" s="8">
        <v>454.9</v>
      </c>
      <c r="J40" s="8">
        <v>382.6</v>
      </c>
      <c r="K40" s="8">
        <v>684</v>
      </c>
      <c r="L40" s="8">
        <v>240</v>
      </c>
      <c r="M40" s="8">
        <v>393.5</v>
      </c>
      <c r="N40" s="28">
        <v>3843.1173999999996</v>
      </c>
    </row>
    <row r="41" spans="1:14">
      <c r="A41" s="7">
        <v>1993</v>
      </c>
      <c r="B41" s="8">
        <v>139.19999999999999</v>
      </c>
      <c r="C41" s="8">
        <v>123.3</v>
      </c>
      <c r="D41" s="8">
        <v>135.6</v>
      </c>
      <c r="E41" s="8">
        <v>74.7</v>
      </c>
      <c r="F41" s="8">
        <v>391.1</v>
      </c>
      <c r="G41" s="8">
        <v>331.1</v>
      </c>
      <c r="H41" s="8">
        <v>673.6</v>
      </c>
      <c r="I41" s="8">
        <v>392.8</v>
      </c>
      <c r="J41" s="8">
        <v>452.3</v>
      </c>
      <c r="K41" s="8">
        <v>420.7</v>
      </c>
      <c r="L41" s="8">
        <v>231.4</v>
      </c>
      <c r="M41" s="8">
        <v>271.39999999999998</v>
      </c>
      <c r="N41" s="28">
        <v>3637.7024000000001</v>
      </c>
    </row>
    <row r="42" spans="1:14">
      <c r="A42" s="7">
        <v>1994</v>
      </c>
      <c r="B42" s="8">
        <v>131.80000000000001</v>
      </c>
      <c r="C42" s="8">
        <v>55.7</v>
      </c>
      <c r="D42" s="8">
        <v>52.9</v>
      </c>
      <c r="E42" s="8">
        <v>93.7</v>
      </c>
      <c r="F42" s="8">
        <v>235</v>
      </c>
      <c r="G42" s="8">
        <v>483.9</v>
      </c>
      <c r="H42" s="8">
        <v>798.3</v>
      </c>
      <c r="I42" s="8">
        <v>529.5</v>
      </c>
      <c r="J42" s="8">
        <v>515.6</v>
      </c>
      <c r="K42" s="8">
        <v>249.5</v>
      </c>
      <c r="L42" s="8">
        <v>543.70000000000005</v>
      </c>
      <c r="M42" s="8">
        <v>532</v>
      </c>
      <c r="N42" s="28">
        <v>4221.4799999999996</v>
      </c>
    </row>
    <row r="43" spans="1:14">
      <c r="A43" s="7">
        <v>1995</v>
      </c>
      <c r="B43" s="8">
        <v>93.1</v>
      </c>
      <c r="C43" s="8">
        <v>152.9</v>
      </c>
      <c r="D43" s="8">
        <v>120.4</v>
      </c>
      <c r="E43" s="8">
        <v>197.9</v>
      </c>
      <c r="F43" s="8">
        <v>295.60000000000002</v>
      </c>
      <c r="G43" s="8">
        <v>235.4</v>
      </c>
      <c r="H43" s="8">
        <v>386.5</v>
      </c>
      <c r="I43" s="8">
        <v>188.7</v>
      </c>
      <c r="J43" s="8">
        <v>357.1</v>
      </c>
      <c r="K43" s="8">
        <v>344.2</v>
      </c>
      <c r="L43" s="8">
        <v>248</v>
      </c>
      <c r="M43" s="8">
        <v>189.3</v>
      </c>
      <c r="N43" s="28">
        <v>2809.3234000000002</v>
      </c>
    </row>
    <row r="44" spans="1:14">
      <c r="A44" s="7">
        <v>1996</v>
      </c>
      <c r="B44" s="8">
        <v>204.4</v>
      </c>
      <c r="C44" s="8">
        <v>453.2</v>
      </c>
      <c r="D44" s="8">
        <v>228.3</v>
      </c>
      <c r="E44" s="8">
        <v>64.2</v>
      </c>
      <c r="F44" s="8">
        <v>648.70000000000005</v>
      </c>
      <c r="G44" s="8">
        <v>349.9</v>
      </c>
      <c r="H44" s="8">
        <v>428.2</v>
      </c>
      <c r="I44" s="8">
        <v>262.60000000000002</v>
      </c>
      <c r="J44" s="8">
        <v>107.3</v>
      </c>
      <c r="K44" s="8">
        <v>392.5</v>
      </c>
      <c r="L44" s="8">
        <v>463.1</v>
      </c>
      <c r="M44" s="8">
        <v>639.5</v>
      </c>
      <c r="N44" s="28">
        <v>4241.8607999999995</v>
      </c>
    </row>
    <row r="45" spans="1:14">
      <c r="A45" s="7">
        <v>1997</v>
      </c>
      <c r="B45" s="8">
        <v>72.099999999999994</v>
      </c>
      <c r="C45" s="8">
        <v>525</v>
      </c>
      <c r="D45" s="8">
        <v>153.6</v>
      </c>
      <c r="E45" s="8">
        <v>65.2</v>
      </c>
      <c r="F45" s="8">
        <v>754.5</v>
      </c>
      <c r="G45" s="8">
        <v>245.2</v>
      </c>
      <c r="H45" s="8">
        <v>768.9</v>
      </c>
      <c r="I45" s="8">
        <v>624.20000000000005</v>
      </c>
      <c r="J45" s="8">
        <v>308.2</v>
      </c>
      <c r="K45" s="8">
        <v>545.20000000000005</v>
      </c>
      <c r="L45" s="8">
        <v>508.2</v>
      </c>
      <c r="M45" s="8">
        <v>240.2</v>
      </c>
      <c r="N45" s="28">
        <v>4810.8999999999996</v>
      </c>
    </row>
    <row r="46" spans="1:14">
      <c r="A46" s="7">
        <v>1998</v>
      </c>
      <c r="B46" s="8">
        <v>115.9</v>
      </c>
      <c r="C46" s="8">
        <v>34.6</v>
      </c>
      <c r="D46" s="8">
        <v>137.80000000000001</v>
      </c>
      <c r="E46" s="8">
        <v>107.9</v>
      </c>
      <c r="F46" s="8">
        <v>298.3</v>
      </c>
      <c r="G46" s="8">
        <v>438.7</v>
      </c>
      <c r="H46" s="8">
        <v>418.9</v>
      </c>
      <c r="I46" s="8">
        <v>223</v>
      </c>
      <c r="J46" s="8">
        <v>214</v>
      </c>
      <c r="K46" s="8">
        <v>424.4</v>
      </c>
      <c r="L46" s="8">
        <v>412.3</v>
      </c>
      <c r="M46" s="8">
        <v>1038.7</v>
      </c>
      <c r="N46" s="28">
        <v>3863.8276000000005</v>
      </c>
    </row>
    <row r="47" spans="1:14">
      <c r="A47" s="7">
        <v>1999</v>
      </c>
      <c r="B47" s="8">
        <v>301</v>
      </c>
      <c r="C47" s="8">
        <v>143.69999999999999</v>
      </c>
      <c r="D47" s="8">
        <v>137.30000000000001</v>
      </c>
      <c r="E47" s="8">
        <v>427.4</v>
      </c>
      <c r="F47" s="8">
        <v>287.60000000000002</v>
      </c>
      <c r="G47" s="8">
        <v>408.1</v>
      </c>
      <c r="H47" s="8">
        <v>581.9</v>
      </c>
      <c r="I47" s="8">
        <v>221.1</v>
      </c>
      <c r="J47" s="8">
        <v>243.6</v>
      </c>
      <c r="K47" s="8">
        <v>601.5</v>
      </c>
      <c r="L47" s="8">
        <v>362</v>
      </c>
      <c r="M47" s="8">
        <v>606.6</v>
      </c>
      <c r="N47" s="28">
        <v>4321.9679000000006</v>
      </c>
    </row>
    <row r="48" spans="1:14">
      <c r="A48" s="7">
        <v>2000</v>
      </c>
      <c r="B48" s="8">
        <v>592.6</v>
      </c>
      <c r="C48" s="8">
        <v>487.6</v>
      </c>
      <c r="D48" s="8">
        <v>90.4</v>
      </c>
      <c r="E48" s="8">
        <v>259.7</v>
      </c>
      <c r="F48" s="8">
        <v>210.9</v>
      </c>
      <c r="G48" s="8">
        <v>539.6</v>
      </c>
      <c r="H48" s="8">
        <v>580.20000000000005</v>
      </c>
      <c r="I48" s="8">
        <v>540.29999999999995</v>
      </c>
      <c r="J48" s="8">
        <v>229.3</v>
      </c>
      <c r="K48" s="8">
        <v>394.8</v>
      </c>
      <c r="L48" s="8">
        <v>391.9</v>
      </c>
      <c r="M48" s="8">
        <v>383.8</v>
      </c>
      <c r="N48" s="28">
        <v>4701.4502000000002</v>
      </c>
    </row>
    <row r="49" spans="1:29">
      <c r="A49" s="7">
        <v>2001</v>
      </c>
      <c r="B49" s="8">
        <v>345.9</v>
      </c>
      <c r="C49" s="8">
        <v>103</v>
      </c>
      <c r="D49" s="8">
        <v>109.5</v>
      </c>
      <c r="E49" s="8">
        <v>290.39999999999998</v>
      </c>
      <c r="F49" s="8">
        <v>149.6</v>
      </c>
      <c r="G49" s="8">
        <v>757.8</v>
      </c>
      <c r="H49" s="8">
        <v>405</v>
      </c>
      <c r="I49" s="8">
        <v>365.2</v>
      </c>
      <c r="J49" s="8">
        <v>275.2</v>
      </c>
      <c r="K49" s="8">
        <v>405.6</v>
      </c>
      <c r="L49" s="8">
        <v>904.1</v>
      </c>
      <c r="M49" s="8">
        <v>1079.5999999999999</v>
      </c>
      <c r="N49" s="28">
        <v>5189.3922000000002</v>
      </c>
    </row>
    <row r="50" spans="1:29">
      <c r="A50" s="7">
        <v>2002</v>
      </c>
      <c r="B50" s="8">
        <v>351.7</v>
      </c>
      <c r="C50" s="8">
        <v>140.69999999999999</v>
      </c>
      <c r="D50" s="8">
        <v>132</v>
      </c>
      <c r="E50" s="8">
        <v>176.3</v>
      </c>
      <c r="F50" s="8">
        <v>891</v>
      </c>
      <c r="G50" s="8">
        <v>591.1</v>
      </c>
      <c r="H50" s="8">
        <v>697.5</v>
      </c>
      <c r="I50" s="8">
        <v>740.7</v>
      </c>
      <c r="J50" s="8">
        <v>440.7</v>
      </c>
      <c r="K50" s="8">
        <v>289.2</v>
      </c>
      <c r="L50" s="8">
        <v>472.7</v>
      </c>
      <c r="M50" s="8">
        <v>220.6</v>
      </c>
      <c r="N50" s="28">
        <v>5144.2478499999997</v>
      </c>
    </row>
    <row r="51" spans="1:29">
      <c r="A51" s="7">
        <v>2003</v>
      </c>
      <c r="B51" s="8">
        <v>385</v>
      </c>
      <c r="C51" s="8">
        <v>103.8</v>
      </c>
      <c r="D51" s="8">
        <v>45</v>
      </c>
      <c r="E51" s="8">
        <v>263.39999999999998</v>
      </c>
      <c r="F51" s="8">
        <v>543.1</v>
      </c>
      <c r="G51" s="8">
        <v>516.1</v>
      </c>
      <c r="H51" s="8">
        <v>546.79999999999995</v>
      </c>
      <c r="I51" s="8">
        <v>364.8</v>
      </c>
      <c r="J51" s="8">
        <v>280.7</v>
      </c>
      <c r="K51" s="8">
        <v>512.70000000000005</v>
      </c>
      <c r="L51" s="8">
        <v>190.8</v>
      </c>
      <c r="M51" s="8">
        <v>561.20000000000005</v>
      </c>
      <c r="N51" s="28">
        <v>4315.9102999999996</v>
      </c>
    </row>
    <row r="52" spans="1:29">
      <c r="A52" s="7">
        <v>2004</v>
      </c>
      <c r="B52" s="8">
        <v>235.9</v>
      </c>
      <c r="C52" s="8">
        <v>295</v>
      </c>
      <c r="D52" s="8">
        <v>423.1</v>
      </c>
      <c r="E52" s="8">
        <v>280.89999999999998</v>
      </c>
      <c r="F52" s="8">
        <v>1021.6</v>
      </c>
      <c r="G52" s="8">
        <v>393.9</v>
      </c>
      <c r="H52" s="8">
        <v>461.3</v>
      </c>
      <c r="I52" s="8">
        <v>515.9</v>
      </c>
      <c r="J52" s="8">
        <v>223.5</v>
      </c>
      <c r="K52" s="8">
        <v>270.89999999999998</v>
      </c>
      <c r="L52" s="8">
        <v>353.4</v>
      </c>
      <c r="M52" s="8">
        <v>718.1</v>
      </c>
      <c r="N52" s="28">
        <v>5193.0243999999993</v>
      </c>
    </row>
    <row r="53" spans="1:29">
      <c r="A53" s="7">
        <v>2005</v>
      </c>
      <c r="B53" s="8">
        <v>687.2</v>
      </c>
      <c r="C53" s="8">
        <v>287</v>
      </c>
      <c r="D53" s="8">
        <v>57.6</v>
      </c>
      <c r="E53" s="8">
        <v>182.8</v>
      </c>
      <c r="F53" s="8">
        <v>353.3</v>
      </c>
      <c r="G53" s="8">
        <v>205.4</v>
      </c>
      <c r="H53" s="8">
        <v>262.89999999999998</v>
      </c>
      <c r="I53" s="8">
        <v>323.60000000000002</v>
      </c>
      <c r="J53" s="8">
        <v>504.6</v>
      </c>
      <c r="K53" s="8">
        <v>389.6</v>
      </c>
      <c r="L53" s="8">
        <v>656</v>
      </c>
      <c r="M53" s="8">
        <v>314</v>
      </c>
      <c r="N53" s="28">
        <v>4224.8635999999997</v>
      </c>
    </row>
    <row r="54" spans="1:29">
      <c r="A54" s="7">
        <v>2006</v>
      </c>
      <c r="B54" s="8">
        <v>485.9</v>
      </c>
      <c r="C54" s="8">
        <v>239.9</v>
      </c>
      <c r="D54" s="8">
        <v>433.3</v>
      </c>
      <c r="E54" s="8">
        <v>134.4</v>
      </c>
      <c r="F54" s="8">
        <v>288.60000000000002</v>
      </c>
      <c r="G54" s="8">
        <v>645.29999999999995</v>
      </c>
      <c r="H54" s="8">
        <v>510.1</v>
      </c>
      <c r="I54" s="8">
        <v>357.8</v>
      </c>
      <c r="J54" s="8">
        <v>308.60000000000002</v>
      </c>
      <c r="K54" s="8">
        <v>209.9</v>
      </c>
      <c r="L54" s="8">
        <v>416.9</v>
      </c>
      <c r="M54" s="8">
        <v>501.1</v>
      </c>
      <c r="N54" s="28">
        <v>4532.0597000000007</v>
      </c>
    </row>
    <row r="55" spans="1:29">
      <c r="A55" s="7">
        <v>2007</v>
      </c>
      <c r="B55" s="8">
        <v>284.39999999999998</v>
      </c>
      <c r="C55" s="8">
        <v>144.6</v>
      </c>
      <c r="D55" s="8">
        <v>197.3</v>
      </c>
      <c r="E55" s="8">
        <v>203.7</v>
      </c>
      <c r="F55" s="8">
        <v>200.1</v>
      </c>
      <c r="G55" s="8">
        <v>284.89999999999998</v>
      </c>
      <c r="H55" s="8">
        <v>586.20000000000005</v>
      </c>
      <c r="I55" s="8">
        <v>280</v>
      </c>
      <c r="J55" s="8">
        <v>349.8</v>
      </c>
      <c r="K55" s="8">
        <v>368.7</v>
      </c>
      <c r="L55" s="8">
        <v>619</v>
      </c>
      <c r="M55" s="8">
        <v>558.70000000000005</v>
      </c>
      <c r="N55" s="28">
        <v>3747.5</v>
      </c>
    </row>
    <row r="56" spans="1:29">
      <c r="A56" s="7">
        <v>2008</v>
      </c>
      <c r="B56" s="8">
        <v>328.6</v>
      </c>
      <c r="C56" s="8">
        <v>76.599999999999994</v>
      </c>
      <c r="D56" s="8">
        <v>67.8</v>
      </c>
      <c r="E56" s="8">
        <v>270.39999999999998</v>
      </c>
      <c r="F56" s="8">
        <v>363</v>
      </c>
      <c r="G56" s="8">
        <v>345.6</v>
      </c>
      <c r="H56" s="8">
        <v>521.9</v>
      </c>
      <c r="I56" s="8">
        <v>550.29999999999995</v>
      </c>
      <c r="J56" s="8">
        <v>342.2</v>
      </c>
      <c r="K56" s="8">
        <v>405.3</v>
      </c>
      <c r="L56" s="8">
        <v>420.2</v>
      </c>
      <c r="M56" s="8">
        <v>499.6</v>
      </c>
      <c r="N56" s="28">
        <v>4319.5</v>
      </c>
    </row>
    <row r="57" spans="1:29">
      <c r="A57" s="7">
        <v>2009</v>
      </c>
      <c r="B57" s="8">
        <v>327.39999999999998</v>
      </c>
      <c r="C57" s="8">
        <v>522</v>
      </c>
      <c r="D57" s="8">
        <v>423.8</v>
      </c>
      <c r="E57" s="8">
        <v>76.599999999999994</v>
      </c>
      <c r="F57" s="8">
        <v>321.5</v>
      </c>
      <c r="G57" s="8">
        <v>413.2</v>
      </c>
      <c r="H57" s="8">
        <v>625.29999999999995</v>
      </c>
      <c r="I57" s="8">
        <v>358.5</v>
      </c>
      <c r="J57" s="8">
        <v>322.89999999999998</v>
      </c>
      <c r="K57" s="8">
        <v>498.6</v>
      </c>
      <c r="L57" s="8">
        <v>352.9</v>
      </c>
      <c r="M57" s="8">
        <v>211.6</v>
      </c>
      <c r="N57" s="28">
        <v>4521.3999999999996</v>
      </c>
    </row>
    <row r="58" spans="1:29">
      <c r="A58" s="7">
        <v>2010</v>
      </c>
      <c r="B58" s="8">
        <v>268.7</v>
      </c>
      <c r="C58" s="8">
        <v>458.2</v>
      </c>
      <c r="D58" s="8">
        <v>342.9</v>
      </c>
      <c r="E58" s="8">
        <v>345.3</v>
      </c>
      <c r="F58" s="8">
        <v>383.2</v>
      </c>
      <c r="G58" s="8">
        <v>349.8</v>
      </c>
      <c r="H58" s="8">
        <v>451.6</v>
      </c>
      <c r="I58" s="8">
        <v>555.70000000000005</v>
      </c>
      <c r="J58" s="8">
        <v>416.6</v>
      </c>
      <c r="K58" s="8">
        <v>345.6</v>
      </c>
      <c r="L58" s="8">
        <v>343.5</v>
      </c>
      <c r="M58" s="8">
        <v>481.6</v>
      </c>
      <c r="N58" s="29">
        <v>4732.4000000000005</v>
      </c>
      <c r="P58" s="49"/>
      <c r="Q58" s="49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1:29">
      <c r="A59" s="7">
        <v>2011</v>
      </c>
      <c r="B59" s="8">
        <v>384.8</v>
      </c>
      <c r="C59" s="8">
        <v>284.2</v>
      </c>
      <c r="D59" s="8">
        <v>177.5</v>
      </c>
      <c r="E59" s="8">
        <v>127.8</v>
      </c>
      <c r="F59" s="10">
        <v>359.5</v>
      </c>
      <c r="G59" s="8">
        <v>464.9</v>
      </c>
      <c r="H59" s="8">
        <v>348.2</v>
      </c>
      <c r="I59" s="8">
        <v>134.9</v>
      </c>
      <c r="J59" s="8">
        <v>115.6</v>
      </c>
      <c r="K59" s="8">
        <v>453.7</v>
      </c>
      <c r="L59" s="8">
        <v>593.20000000000005</v>
      </c>
      <c r="M59" s="8">
        <v>599.9</v>
      </c>
      <c r="N59" s="29">
        <v>4304.8999999999996</v>
      </c>
      <c r="P59" s="49"/>
      <c r="Q59" s="49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1:29">
      <c r="A60" s="7">
        <v>2012</v>
      </c>
      <c r="B60" s="8">
        <v>134.5</v>
      </c>
      <c r="C60" s="8">
        <v>81.5</v>
      </c>
      <c r="D60" s="8">
        <v>209.8</v>
      </c>
      <c r="E60" s="8">
        <v>118.2</v>
      </c>
      <c r="F60" s="10">
        <v>413.2</v>
      </c>
      <c r="G60" s="8">
        <v>304.2</v>
      </c>
      <c r="H60" s="8">
        <v>391.3</v>
      </c>
      <c r="I60" s="8">
        <v>251.2</v>
      </c>
      <c r="J60" s="8">
        <v>175.1</v>
      </c>
      <c r="K60" s="8">
        <v>279.60000000000002</v>
      </c>
      <c r="L60" s="8">
        <v>746.3</v>
      </c>
      <c r="M60" s="8">
        <v>450.2</v>
      </c>
      <c r="N60" s="28">
        <v>3555.0999999999995</v>
      </c>
      <c r="P60" s="51"/>
      <c r="Q60" s="51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1:29">
      <c r="A61" s="7">
        <v>2013</v>
      </c>
      <c r="B61" s="8">
        <v>61.8</v>
      </c>
      <c r="C61" s="8">
        <v>82.9</v>
      </c>
      <c r="D61" s="8">
        <v>305.39999999999998</v>
      </c>
      <c r="E61" s="8">
        <v>106.2</v>
      </c>
      <c r="F61" s="10">
        <v>352.1</v>
      </c>
      <c r="G61" s="8">
        <v>473.6</v>
      </c>
      <c r="H61" s="8">
        <v>448.7</v>
      </c>
      <c r="I61" s="8">
        <v>287.2</v>
      </c>
      <c r="J61" s="8">
        <v>335.4</v>
      </c>
      <c r="K61" s="8">
        <v>311.60000000000002</v>
      </c>
      <c r="L61" s="8">
        <v>241</v>
      </c>
      <c r="M61" s="8">
        <v>153.6</v>
      </c>
      <c r="N61" s="29">
        <v>3159.3699999999994</v>
      </c>
      <c r="P61" s="51"/>
      <c r="Q61" s="51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1:29">
      <c r="A62" s="7">
        <v>2014</v>
      </c>
      <c r="B62" s="8">
        <v>194.9</v>
      </c>
      <c r="C62" s="8">
        <v>73.599999999999994</v>
      </c>
      <c r="D62" s="8">
        <v>68.599999999999994</v>
      </c>
      <c r="E62" s="8">
        <v>143.80000000000001</v>
      </c>
      <c r="F62" s="8">
        <v>236.7</v>
      </c>
      <c r="G62" s="8">
        <v>545.5</v>
      </c>
      <c r="H62" s="8">
        <v>1292.5999999999999</v>
      </c>
      <c r="I62" s="8">
        <v>325.7</v>
      </c>
      <c r="J62" s="8">
        <v>341.3</v>
      </c>
      <c r="K62" s="8">
        <v>223.3</v>
      </c>
      <c r="L62" s="8">
        <v>558</v>
      </c>
      <c r="M62" s="8">
        <v>624.79999999999995</v>
      </c>
      <c r="N62" s="29">
        <v>4549.3999999999996</v>
      </c>
      <c r="P62" s="51"/>
      <c r="Q62" s="51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</row>
    <row r="63" spans="1:29">
      <c r="A63" s="12">
        <v>2015</v>
      </c>
      <c r="B63" s="8">
        <v>681.3</v>
      </c>
      <c r="C63" s="8">
        <v>273.5</v>
      </c>
      <c r="D63" s="8">
        <v>198.9</v>
      </c>
      <c r="E63" s="8">
        <v>174.4</v>
      </c>
      <c r="F63" s="8">
        <v>1018.7</v>
      </c>
      <c r="G63" s="8">
        <v>654.6</v>
      </c>
      <c r="H63" s="8">
        <v>733.8</v>
      </c>
      <c r="I63" s="8">
        <v>568.70000000000005</v>
      </c>
      <c r="J63" s="8">
        <v>341.9</v>
      </c>
      <c r="K63" s="8">
        <v>228.7</v>
      </c>
      <c r="L63" s="8">
        <v>533</v>
      </c>
      <c r="M63" s="8">
        <v>478.5</v>
      </c>
      <c r="N63" s="29">
        <v>5813.6999999999989</v>
      </c>
      <c r="P63" s="51"/>
      <c r="Q63" s="51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</row>
    <row r="64" spans="1:29">
      <c r="A64" s="12">
        <v>2016</v>
      </c>
      <c r="B64" s="8">
        <v>202.2</v>
      </c>
      <c r="C64" s="8">
        <v>202.6</v>
      </c>
      <c r="D64" s="8">
        <v>124.1</v>
      </c>
      <c r="E64" s="8">
        <v>27.6</v>
      </c>
      <c r="F64" s="8">
        <v>491.2</v>
      </c>
      <c r="G64" s="8">
        <v>308.39999999999998</v>
      </c>
      <c r="H64" s="8">
        <v>589.4</v>
      </c>
      <c r="I64" s="8">
        <v>295.10000000000002</v>
      </c>
      <c r="J64" s="8">
        <v>336.6</v>
      </c>
      <c r="K64" s="8">
        <v>315.8</v>
      </c>
      <c r="L64" s="8">
        <v>374.7</v>
      </c>
      <c r="M64" s="8">
        <v>595.70000000000005</v>
      </c>
      <c r="N64" s="29">
        <f>SUM(B64:M64)</f>
        <v>3863.3999999999996</v>
      </c>
      <c r="P64" s="51"/>
      <c r="Q64" s="51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</row>
    <row r="65" spans="1:15">
      <c r="A65" s="12">
        <v>2017</v>
      </c>
      <c r="B65" s="8">
        <v>405.6</v>
      </c>
      <c r="C65" s="8">
        <v>145.4</v>
      </c>
      <c r="D65" s="8">
        <v>203</v>
      </c>
      <c r="E65" s="8">
        <v>91.6</v>
      </c>
      <c r="F65" s="8">
        <v>467.9</v>
      </c>
      <c r="G65" s="8">
        <v>397.1</v>
      </c>
      <c r="H65" s="8">
        <v>307.10000000000002</v>
      </c>
      <c r="I65" s="8">
        <v>223.5</v>
      </c>
      <c r="J65" s="8">
        <v>188.9</v>
      </c>
      <c r="K65" s="8">
        <v>325.8</v>
      </c>
      <c r="L65" s="8">
        <v>477.8</v>
      </c>
      <c r="M65" s="8">
        <v>223.9</v>
      </c>
      <c r="N65" s="29">
        <f t="shared" ref="N65:N66" si="0">SUM(B65:M65)</f>
        <v>3457.6000000000004</v>
      </c>
      <c r="O65" s="9">
        <f>AVERAGE(N6:N65)</f>
        <v>4283.8226892566663</v>
      </c>
    </row>
    <row r="66" spans="1:15">
      <c r="A66" s="12">
        <v>2018</v>
      </c>
      <c r="B66" s="8">
        <v>557.19999999999993</v>
      </c>
      <c r="C66" s="8">
        <v>266.00000000000011</v>
      </c>
      <c r="D66" s="8">
        <v>197.8</v>
      </c>
      <c r="E66" s="8">
        <v>213.19999999999996</v>
      </c>
      <c r="F66" s="8">
        <v>435.3</v>
      </c>
      <c r="G66" s="8">
        <v>552.49999999999989</v>
      </c>
      <c r="H66" s="48">
        <v>1308.8</v>
      </c>
      <c r="I66" s="8">
        <v>660.40000000000009</v>
      </c>
      <c r="J66" s="8">
        <v>229.1</v>
      </c>
      <c r="K66" s="8"/>
      <c r="L66" s="11"/>
      <c r="M66" s="8"/>
      <c r="N66" s="29">
        <f t="shared" si="0"/>
        <v>4420.3000000000011</v>
      </c>
    </row>
    <row r="67" spans="1:15">
      <c r="A67" s="13" t="s">
        <v>14</v>
      </c>
      <c r="B67" s="14">
        <f>SUM(B6:B66)</f>
        <v>18173.922999999995</v>
      </c>
      <c r="C67" s="14">
        <f t="shared" ref="C67:M67" si="1">SUM(C6:C66)</f>
        <v>12436.837000000001</v>
      </c>
      <c r="D67" s="14">
        <f t="shared" si="1"/>
        <v>10643.496599999999</v>
      </c>
      <c r="E67" s="14">
        <f t="shared" si="1"/>
        <v>12042.0422</v>
      </c>
      <c r="F67" s="14">
        <f t="shared" si="1"/>
        <v>23801.813799999993</v>
      </c>
      <c r="G67" s="14">
        <f t="shared" si="1"/>
        <v>27487.668599999994</v>
      </c>
      <c r="H67" s="14">
        <f t="shared" si="1"/>
        <v>33269.279400000007</v>
      </c>
      <c r="I67" s="14">
        <f t="shared" si="1"/>
        <v>26038.276600000001</v>
      </c>
      <c r="J67" s="14">
        <f t="shared" si="1"/>
        <v>20692.567792000002</v>
      </c>
      <c r="K67" s="14">
        <f t="shared" si="1"/>
        <v>23040.650279999994</v>
      </c>
      <c r="L67" s="14">
        <f t="shared" si="1"/>
        <v>26900.474160000002</v>
      </c>
      <c r="M67" s="14">
        <f t="shared" si="1"/>
        <v>26956.008599999994</v>
      </c>
    </row>
    <row r="68" spans="1:15">
      <c r="A68" s="15" t="s">
        <v>15</v>
      </c>
      <c r="B68" s="16">
        <f>AVERAGE(B6:B66)</f>
        <v>297.93316393442615</v>
      </c>
      <c r="C68" s="16">
        <f t="shared" ref="C68:M68" si="2">AVERAGE(C6:C66)</f>
        <v>203.88257377049183</v>
      </c>
      <c r="D68" s="16">
        <f t="shared" si="2"/>
        <v>174.4835508196721</v>
      </c>
      <c r="E68" s="16">
        <f t="shared" si="2"/>
        <v>197.41052786885245</v>
      </c>
      <c r="F68" s="16">
        <f t="shared" si="2"/>
        <v>390.19366885245887</v>
      </c>
      <c r="G68" s="16">
        <f t="shared" si="2"/>
        <v>450.61751803278679</v>
      </c>
      <c r="H68" s="16">
        <f t="shared" si="2"/>
        <v>545.39802295081984</v>
      </c>
      <c r="I68" s="16">
        <f t="shared" si="2"/>
        <v>426.85699344262298</v>
      </c>
      <c r="J68" s="16">
        <f t="shared" si="2"/>
        <v>339.22242281967215</v>
      </c>
      <c r="K68" s="16">
        <f t="shared" si="2"/>
        <v>384.01083799999992</v>
      </c>
      <c r="L68" s="16">
        <f t="shared" si="2"/>
        <v>448.34123600000004</v>
      </c>
      <c r="M68" s="16">
        <f t="shared" si="2"/>
        <v>449.26680999999991</v>
      </c>
    </row>
    <row r="69" spans="1:15">
      <c r="A69" s="15" t="s">
        <v>16</v>
      </c>
      <c r="B69" s="16">
        <f>_xlfn.STDEV.S(B6:B66)</f>
        <v>162.54798560240414</v>
      </c>
      <c r="C69" s="16">
        <f t="shared" ref="C69:M69" si="3">_xlfn.STDEV.S(C6:C66)</f>
        <v>128.81475909071642</v>
      </c>
      <c r="D69" s="16">
        <f t="shared" si="3"/>
        <v>100.71069249078873</v>
      </c>
      <c r="E69" s="16">
        <f t="shared" si="3"/>
        <v>148.43709222017711</v>
      </c>
      <c r="F69" s="16">
        <f t="shared" si="3"/>
        <v>188.88841742168302</v>
      </c>
      <c r="G69" s="16">
        <f t="shared" si="3"/>
        <v>129.17603064676999</v>
      </c>
      <c r="H69" s="16">
        <f t="shared" si="3"/>
        <v>233.3421118982115</v>
      </c>
      <c r="I69" s="16">
        <f t="shared" si="3"/>
        <v>154.03679839871148</v>
      </c>
      <c r="J69" s="16">
        <f t="shared" si="3"/>
        <v>134.07866396359537</v>
      </c>
      <c r="K69" s="16">
        <f t="shared" si="3"/>
        <v>119.40875689041236</v>
      </c>
      <c r="L69" s="16">
        <f t="shared" si="3"/>
        <v>174.5849979719205</v>
      </c>
      <c r="M69" s="16">
        <f t="shared" si="3"/>
        <v>242.36177830962831</v>
      </c>
    </row>
    <row r="70" spans="1:15">
      <c r="A70" s="15" t="s">
        <v>17</v>
      </c>
      <c r="B70" s="16">
        <f>B68/SQRT(COUNT(B6:B66))</f>
        <v>38.146432738699936</v>
      </c>
      <c r="C70" s="16">
        <f t="shared" ref="C70:M70" si="4">C68/SQRT(COUNT(C6:C66))</f>
        <v>26.10448861826227</v>
      </c>
      <c r="D70" s="16">
        <f t="shared" si="4"/>
        <v>22.340329446563711</v>
      </c>
      <c r="E70" s="16">
        <f t="shared" si="4"/>
        <v>25.275828054233877</v>
      </c>
      <c r="F70" s="16">
        <f t="shared" si="4"/>
        <v>49.959179929438449</v>
      </c>
      <c r="G70" s="16">
        <f t="shared" si="4"/>
        <v>57.69566105202351</v>
      </c>
      <c r="H70" s="16">
        <f t="shared" si="4"/>
        <v>69.831061180192961</v>
      </c>
      <c r="I70" s="16">
        <f t="shared" si="4"/>
        <v>54.653437617930088</v>
      </c>
      <c r="J70" s="16">
        <f t="shared" si="4"/>
        <v>43.432980621108435</v>
      </c>
      <c r="K70" s="16">
        <f t="shared" si="4"/>
        <v>49.575586011238464</v>
      </c>
      <c r="L70" s="16">
        <f t="shared" si="4"/>
        <v>57.880604681534976</v>
      </c>
      <c r="M70" s="16">
        <f t="shared" si="4"/>
        <v>58.000095771124379</v>
      </c>
    </row>
    <row r="71" spans="1:15">
      <c r="A71" s="15" t="s">
        <v>35</v>
      </c>
      <c r="B71" s="16">
        <f>B70*2</f>
        <v>76.292865477399872</v>
      </c>
      <c r="C71" s="16">
        <f t="shared" ref="C71:M71" si="5">C70*2</f>
        <v>52.208977236524539</v>
      </c>
      <c r="D71" s="16">
        <f t="shared" si="5"/>
        <v>44.680658893127422</v>
      </c>
      <c r="E71" s="16">
        <f t="shared" si="5"/>
        <v>50.551656108467753</v>
      </c>
      <c r="F71" s="16">
        <f t="shared" si="5"/>
        <v>99.918359858876897</v>
      </c>
      <c r="G71" s="16">
        <f t="shared" si="5"/>
        <v>115.39132210404702</v>
      </c>
      <c r="H71" s="16">
        <f t="shared" si="5"/>
        <v>139.66212236038592</v>
      </c>
      <c r="I71" s="16">
        <f t="shared" si="5"/>
        <v>109.30687523586018</v>
      </c>
      <c r="J71" s="16">
        <f t="shared" si="5"/>
        <v>86.865961242216869</v>
      </c>
      <c r="K71" s="16">
        <f t="shared" si="5"/>
        <v>99.151172022476928</v>
      </c>
      <c r="L71" s="16">
        <f t="shared" si="5"/>
        <v>115.76120936306995</v>
      </c>
      <c r="M71" s="16">
        <f t="shared" si="5"/>
        <v>116.00019154224876</v>
      </c>
    </row>
    <row r="72" spans="1:15">
      <c r="A72" s="15" t="s">
        <v>18</v>
      </c>
      <c r="B72" s="16">
        <f>MAX(B6:B66)</f>
        <v>687.2</v>
      </c>
      <c r="C72" s="16">
        <f t="shared" ref="C72:M72" si="6">MAX(C6:C66)</f>
        <v>525</v>
      </c>
      <c r="D72" s="16">
        <f t="shared" si="6"/>
        <v>433.3</v>
      </c>
      <c r="E72" s="16">
        <f t="shared" si="6"/>
        <v>805.3</v>
      </c>
      <c r="F72" s="16">
        <f t="shared" si="6"/>
        <v>1021.6</v>
      </c>
      <c r="G72" s="16">
        <f t="shared" si="6"/>
        <v>757.8</v>
      </c>
      <c r="H72" s="16">
        <f t="shared" si="6"/>
        <v>1308.8</v>
      </c>
      <c r="I72" s="16">
        <f t="shared" si="6"/>
        <v>740.7</v>
      </c>
      <c r="J72" s="16">
        <f t="shared" si="6"/>
        <v>791.3</v>
      </c>
      <c r="K72" s="16">
        <f t="shared" si="6"/>
        <v>805.8</v>
      </c>
      <c r="L72" s="16">
        <f t="shared" si="6"/>
        <v>904.1</v>
      </c>
      <c r="M72" s="16">
        <f t="shared" si="6"/>
        <v>1360.4</v>
      </c>
    </row>
    <row r="73" spans="1:15">
      <c r="A73" s="17" t="s">
        <v>19</v>
      </c>
      <c r="B73" s="18">
        <f>MIN(B6:B66)</f>
        <v>61.8</v>
      </c>
      <c r="C73" s="18">
        <f t="shared" ref="C73:M73" si="7">MIN(C6:C66)</f>
        <v>34.6</v>
      </c>
      <c r="D73" s="18">
        <f t="shared" si="7"/>
        <v>21.1</v>
      </c>
      <c r="E73" s="18">
        <f t="shared" si="7"/>
        <v>16.100000000000001</v>
      </c>
      <c r="F73" s="18">
        <f t="shared" si="7"/>
        <v>138</v>
      </c>
      <c r="G73" s="18">
        <f t="shared" si="7"/>
        <v>205.4</v>
      </c>
      <c r="H73" s="18">
        <f t="shared" si="7"/>
        <v>250.6</v>
      </c>
      <c r="I73" s="18">
        <f t="shared" si="7"/>
        <v>134.9</v>
      </c>
      <c r="J73" s="18">
        <f t="shared" si="7"/>
        <v>107.3</v>
      </c>
      <c r="K73" s="18">
        <f t="shared" si="7"/>
        <v>184.74299999999999</v>
      </c>
      <c r="L73" s="18">
        <f t="shared" si="7"/>
        <v>129.19999999999999</v>
      </c>
      <c r="M73" s="18">
        <f t="shared" si="7"/>
        <v>133.69999999999999</v>
      </c>
    </row>
    <row r="74" spans="1:15">
      <c r="A74" s="1" t="s">
        <v>20</v>
      </c>
      <c r="O74" s="19"/>
    </row>
    <row r="75" spans="1:15">
      <c r="A75" s="20" t="s">
        <v>21</v>
      </c>
      <c r="G75" s="9"/>
      <c r="O75" s="19"/>
    </row>
    <row r="76" spans="1:15">
      <c r="C76" s="19"/>
      <c r="E76" s="19"/>
    </row>
    <row r="77" spans="1:15">
      <c r="A77" s="21"/>
      <c r="B77" s="19"/>
      <c r="C77" s="19"/>
      <c r="D77" s="19"/>
      <c r="E77" s="19"/>
      <c r="F77" s="19"/>
      <c r="G77" s="19"/>
      <c r="H77" s="22"/>
      <c r="I77" s="19"/>
      <c r="J77" s="19"/>
      <c r="K77" s="19"/>
      <c r="L77" s="19"/>
      <c r="M77" s="19"/>
    </row>
    <row r="78" spans="1: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5">
      <c r="A80" s="2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3"/>
    </row>
    <row r="81" spans="1:14">
      <c r="A81" s="21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3"/>
    </row>
    <row r="82" spans="1:14">
      <c r="A82" s="21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23"/>
    </row>
    <row r="83" spans="1:14">
      <c r="A83" s="2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23"/>
    </row>
    <row r="84" spans="1:14">
      <c r="A84" s="21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23"/>
    </row>
    <row r="85" spans="1:14">
      <c r="A85" s="2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23"/>
    </row>
    <row r="86" spans="1:14">
      <c r="A86" s="2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23"/>
    </row>
    <row r="87" spans="1:14">
      <c r="A87" s="2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23"/>
    </row>
    <row r="88" spans="1:14">
      <c r="A88" s="2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23"/>
    </row>
    <row r="89" spans="1:14">
      <c r="A89" s="2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23"/>
    </row>
    <row r="90" spans="1:14">
      <c r="A90" s="2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23"/>
    </row>
    <row r="91" spans="1:14">
      <c r="A91" s="2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23"/>
    </row>
    <row r="92" spans="1:14">
      <c r="A92" s="2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23"/>
    </row>
    <row r="93" spans="1:14">
      <c r="A93" s="2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23"/>
    </row>
    <row r="94" spans="1:14">
      <c r="A94" s="2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23"/>
    </row>
    <row r="95" spans="1:14">
      <c r="A95" s="2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23"/>
    </row>
    <row r="96" spans="1:14">
      <c r="A96" s="2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23"/>
    </row>
    <row r="97" spans="1:14">
      <c r="A97" s="2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23"/>
    </row>
    <row r="98" spans="1:14">
      <c r="A98" s="2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23"/>
    </row>
    <row r="99" spans="1:14">
      <c r="A99" s="2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23"/>
    </row>
    <row r="100" spans="1:14">
      <c r="A100" s="2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23"/>
    </row>
    <row r="101" spans="1:14">
      <c r="A101" s="21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23"/>
    </row>
    <row r="102" spans="1:14">
      <c r="A102" s="21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23"/>
    </row>
    <row r="103" spans="1:14">
      <c r="A103" s="21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23"/>
    </row>
    <row r="104" spans="1:14">
      <c r="A104" s="21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23"/>
    </row>
    <row r="105" spans="1:14">
      <c r="A105" s="21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23"/>
    </row>
    <row r="106" spans="1:14">
      <c r="A106" s="21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23"/>
    </row>
    <row r="107" spans="1:14">
      <c r="A107" s="21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23"/>
    </row>
    <row r="108" spans="1:14">
      <c r="A108" s="21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23"/>
    </row>
    <row r="109" spans="1:14">
      <c r="A109" s="21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23"/>
    </row>
    <row r="110" spans="1:14">
      <c r="A110" s="21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23"/>
    </row>
    <row r="111" spans="1:14">
      <c r="A111" s="21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23"/>
    </row>
    <row r="112" spans="1:14">
      <c r="A112" s="21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23"/>
    </row>
    <row r="113" spans="1:14">
      <c r="A113" s="21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23"/>
    </row>
    <row r="114" spans="1:14">
      <c r="A114" s="21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23"/>
    </row>
    <row r="115" spans="1:14">
      <c r="A115" s="21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23"/>
    </row>
    <row r="116" spans="1:14">
      <c r="A116" s="2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23"/>
    </row>
    <row r="117" spans="1:14">
      <c r="A117" s="21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23"/>
    </row>
    <row r="118" spans="1:14">
      <c r="A118" s="2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23"/>
    </row>
    <row r="119" spans="1:14">
      <c r="A119" s="21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23"/>
    </row>
    <row r="120" spans="1:14">
      <c r="A120" s="21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23"/>
    </row>
    <row r="121" spans="1:14">
      <c r="A121" s="21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23"/>
    </row>
    <row r="122" spans="1:14">
      <c r="A122" s="21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23"/>
    </row>
    <row r="123" spans="1:14">
      <c r="A123" s="2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23"/>
    </row>
    <row r="124" spans="1:14">
      <c r="A124" s="21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23"/>
    </row>
    <row r="125" spans="1:14">
      <c r="A125" s="21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23"/>
    </row>
    <row r="126" spans="1:14">
      <c r="A126" s="21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23"/>
    </row>
    <row r="127" spans="1:14">
      <c r="A127" s="21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23"/>
    </row>
    <row r="128" spans="1:14">
      <c r="A128" s="21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23"/>
    </row>
    <row r="129" spans="1:14">
      <c r="A129" s="21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23"/>
    </row>
    <row r="130" spans="1:14">
      <c r="A130" s="2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23"/>
    </row>
    <row r="131" spans="1:14">
      <c r="A131" s="21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24"/>
    </row>
    <row r="132" spans="1:14">
      <c r="A132" s="21"/>
      <c r="B132" s="19"/>
      <c r="C132" s="19"/>
      <c r="D132" s="19"/>
      <c r="E132" s="19"/>
      <c r="F132" s="25"/>
      <c r="G132" s="19"/>
      <c r="H132" s="19"/>
      <c r="I132" s="19"/>
      <c r="J132" s="19"/>
      <c r="K132" s="19"/>
      <c r="L132" s="26"/>
      <c r="M132" s="19"/>
      <c r="N132" s="24"/>
    </row>
    <row r="133" spans="1:14">
      <c r="A133" s="21"/>
      <c r="B133" s="19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</row>
  </sheetData>
  <pageMargins left="0.7" right="0.7" top="0.75" bottom="0.75" header="0.3" footer="0.3"/>
  <pageSetup orientation="portrait" r:id="rId1"/>
  <ignoredErrors>
    <ignoredError sqref="N64:N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0"/>
  <sheetViews>
    <sheetView workbookViewId="0">
      <selection activeCell="N10" sqref="N10"/>
    </sheetView>
  </sheetViews>
  <sheetFormatPr baseColWidth="10" defaultColWidth="8.83203125" defaultRowHeight="15"/>
  <cols>
    <col min="1" max="1" width="13.83203125" bestFit="1" customWidth="1"/>
    <col min="3" max="3" width="13.1640625" style="30" bestFit="1" customWidth="1"/>
    <col min="4" max="4" width="12.6640625" style="30" bestFit="1" customWidth="1"/>
    <col min="5" max="5" width="9.1640625" style="30"/>
    <col min="6" max="6" width="30.5" style="31" bestFit="1" customWidth="1"/>
    <col min="8" max="8" width="14.5" bestFit="1" customWidth="1"/>
    <col min="9" max="9" width="11.5" bestFit="1" customWidth="1"/>
    <col min="10" max="10" width="13.5" bestFit="1" customWidth="1"/>
    <col min="11" max="11" width="13" bestFit="1" customWidth="1"/>
    <col min="13" max="13" width="11.33203125" bestFit="1" customWidth="1"/>
    <col min="14" max="14" width="12.6640625" bestFit="1" customWidth="1"/>
  </cols>
  <sheetData>
    <row r="1" spans="1:14" ht="20" thickBot="1">
      <c r="A1" s="32" t="s">
        <v>25</v>
      </c>
      <c r="B1" s="32" t="s">
        <v>26</v>
      </c>
      <c r="C1" s="33" t="s">
        <v>27</v>
      </c>
      <c r="D1" s="34" t="s">
        <v>28</v>
      </c>
      <c r="E1" s="34" t="s">
        <v>29</v>
      </c>
      <c r="F1" s="42" t="s">
        <v>30</v>
      </c>
      <c r="H1" s="32" t="s">
        <v>31</v>
      </c>
      <c r="I1" s="32" t="s">
        <v>33</v>
      </c>
      <c r="J1" s="33" t="s">
        <v>32</v>
      </c>
      <c r="K1" s="46" t="s">
        <v>34</v>
      </c>
      <c r="N1" t="s">
        <v>45</v>
      </c>
    </row>
    <row r="2" spans="1:14" ht="16">
      <c r="A2" s="35">
        <v>43101</v>
      </c>
      <c r="B2" s="36">
        <v>0.28958333333333336</v>
      </c>
      <c r="C2" s="37">
        <v>26.1</v>
      </c>
      <c r="D2" s="37">
        <v>20.8</v>
      </c>
      <c r="E2" s="37">
        <v>29.5</v>
      </c>
      <c r="F2" s="43" t="s">
        <v>24</v>
      </c>
      <c r="H2" s="45">
        <v>43101.291666666664</v>
      </c>
      <c r="I2">
        <v>198</v>
      </c>
      <c r="J2">
        <v>28.96</v>
      </c>
      <c r="K2" s="11">
        <f>E2-J2</f>
        <v>0.53999999999999915</v>
      </c>
      <c r="M2" s="31" t="s">
        <v>2</v>
      </c>
      <c r="N2" s="52">
        <v>557.19999999999993</v>
      </c>
    </row>
    <row r="3" spans="1:14" ht="16">
      <c r="A3" s="35">
        <v>43102</v>
      </c>
      <c r="B3" s="39">
        <v>0.30208333333333331</v>
      </c>
      <c r="C3" s="40">
        <v>30.6</v>
      </c>
      <c r="D3" s="40">
        <v>21.3</v>
      </c>
      <c r="E3" s="40">
        <v>0.8</v>
      </c>
      <c r="F3" s="44" t="s">
        <v>22</v>
      </c>
      <c r="H3" s="45">
        <v>43102.291666666664</v>
      </c>
      <c r="I3">
        <v>199</v>
      </c>
      <c r="J3">
        <v>0.50800000000000001</v>
      </c>
      <c r="K3" s="11">
        <f t="shared" ref="K3:K66" si="0">E3-J3</f>
        <v>0.29200000000000004</v>
      </c>
      <c r="M3" s="31" t="s">
        <v>3</v>
      </c>
      <c r="N3" s="52">
        <v>266.00000000000011</v>
      </c>
    </row>
    <row r="4" spans="1:14" ht="16">
      <c r="A4" s="35">
        <v>43103</v>
      </c>
      <c r="B4" s="39">
        <v>0.29722222222222222</v>
      </c>
      <c r="C4" s="40">
        <v>25.2</v>
      </c>
      <c r="D4" s="40">
        <v>21.6</v>
      </c>
      <c r="E4" s="40">
        <v>42.8</v>
      </c>
      <c r="F4" s="44" t="s">
        <v>22</v>
      </c>
      <c r="H4" s="45">
        <v>43103.291666666664</v>
      </c>
      <c r="I4">
        <v>200</v>
      </c>
      <c r="J4">
        <v>43.94</v>
      </c>
      <c r="K4" s="11">
        <f t="shared" si="0"/>
        <v>-1.1400000000000006</v>
      </c>
      <c r="M4" s="31" t="s">
        <v>4</v>
      </c>
      <c r="N4" s="52">
        <v>197.8</v>
      </c>
    </row>
    <row r="5" spans="1:14" ht="16">
      <c r="A5" s="35">
        <v>43104</v>
      </c>
      <c r="B5" s="39">
        <v>0.29791666666666666</v>
      </c>
      <c r="C5" s="40">
        <v>25.6</v>
      </c>
      <c r="D5" s="40">
        <v>20.6</v>
      </c>
      <c r="E5" s="40">
        <v>25.2</v>
      </c>
      <c r="F5" s="44" t="s">
        <v>22</v>
      </c>
      <c r="H5" s="45">
        <v>43104.291666666664</v>
      </c>
      <c r="I5">
        <v>201</v>
      </c>
      <c r="J5">
        <v>25.15</v>
      </c>
      <c r="K5" s="11">
        <f t="shared" si="0"/>
        <v>5.0000000000000711E-2</v>
      </c>
      <c r="M5" s="31" t="s">
        <v>5</v>
      </c>
      <c r="N5" s="52">
        <v>213.19999999999996</v>
      </c>
    </row>
    <row r="6" spans="1:14" ht="16">
      <c r="A6" s="35">
        <v>43105</v>
      </c>
      <c r="B6" s="39">
        <v>0.29930555555555555</v>
      </c>
      <c r="C6" s="40">
        <v>26.5</v>
      </c>
      <c r="D6" s="40">
        <v>21.4</v>
      </c>
      <c r="E6" s="40">
        <v>7.6</v>
      </c>
      <c r="F6" s="44" t="s">
        <v>22</v>
      </c>
      <c r="H6" s="45">
        <v>43105.291666666664</v>
      </c>
      <c r="I6">
        <v>202</v>
      </c>
      <c r="J6">
        <v>7.3659999999999997</v>
      </c>
      <c r="K6" s="11">
        <f t="shared" si="0"/>
        <v>0.23399999999999999</v>
      </c>
      <c r="M6" s="31" t="s">
        <v>6</v>
      </c>
      <c r="N6" s="52">
        <v>435.3</v>
      </c>
    </row>
    <row r="7" spans="1:14" ht="16">
      <c r="A7" s="35">
        <v>43106</v>
      </c>
      <c r="B7" s="39">
        <v>0.2902777777777778</v>
      </c>
      <c r="C7" s="40">
        <v>25</v>
      </c>
      <c r="D7" s="40">
        <v>20.8</v>
      </c>
      <c r="E7" s="40">
        <v>5.8</v>
      </c>
      <c r="F7" s="44" t="s">
        <v>24</v>
      </c>
      <c r="H7" s="45">
        <v>43106.291666666664</v>
      </c>
      <c r="I7">
        <v>203</v>
      </c>
      <c r="J7">
        <v>5.8419999999999996</v>
      </c>
      <c r="K7" s="11">
        <f t="shared" si="0"/>
        <v>-4.1999999999999815E-2</v>
      </c>
      <c r="M7" s="31" t="s">
        <v>7</v>
      </c>
      <c r="N7" s="52">
        <v>552.49999999999989</v>
      </c>
    </row>
    <row r="8" spans="1:14" ht="16">
      <c r="A8" s="35">
        <v>43107</v>
      </c>
      <c r="B8" s="39">
        <v>0.2951388888888889</v>
      </c>
      <c r="C8" s="40">
        <v>24.4</v>
      </c>
      <c r="D8" s="40">
        <v>20.399999999999999</v>
      </c>
      <c r="E8" s="40">
        <v>8</v>
      </c>
      <c r="F8" s="44" t="s">
        <v>24</v>
      </c>
      <c r="H8" s="45">
        <v>43107.291666666664</v>
      </c>
      <c r="I8">
        <v>204</v>
      </c>
      <c r="J8">
        <v>7.8739999999999997</v>
      </c>
      <c r="K8" s="11">
        <f t="shared" si="0"/>
        <v>0.12600000000000033</v>
      </c>
      <c r="M8" s="31" t="s">
        <v>8</v>
      </c>
      <c r="N8" s="52">
        <v>1308.8</v>
      </c>
    </row>
    <row r="9" spans="1:14" ht="16">
      <c r="A9" s="35">
        <v>43108</v>
      </c>
      <c r="B9" s="39">
        <v>0.29375000000000001</v>
      </c>
      <c r="C9" s="40">
        <v>24.6</v>
      </c>
      <c r="D9" s="40">
        <v>20.6</v>
      </c>
      <c r="E9" s="40">
        <v>1.1000000000000001</v>
      </c>
      <c r="F9" s="44" t="s">
        <v>23</v>
      </c>
      <c r="H9" s="45">
        <v>43108.291666666664</v>
      </c>
      <c r="I9">
        <v>205</v>
      </c>
      <c r="J9">
        <v>1.27</v>
      </c>
      <c r="K9" s="11">
        <f t="shared" si="0"/>
        <v>-0.16999999999999993</v>
      </c>
      <c r="M9" s="31" t="s">
        <v>9</v>
      </c>
      <c r="N9" s="52">
        <v>660.40000000000009</v>
      </c>
    </row>
    <row r="10" spans="1:14" ht="16">
      <c r="A10" s="35">
        <v>43109</v>
      </c>
      <c r="B10" s="39">
        <v>0.3</v>
      </c>
      <c r="C10" s="40">
        <v>29.8</v>
      </c>
      <c r="D10" s="40">
        <v>20.6</v>
      </c>
      <c r="E10" s="40">
        <v>0.2</v>
      </c>
      <c r="F10" s="44" t="s">
        <v>23</v>
      </c>
      <c r="H10" s="45">
        <v>43109.291666666664</v>
      </c>
      <c r="I10">
        <v>206</v>
      </c>
      <c r="J10">
        <v>0</v>
      </c>
      <c r="K10" s="11">
        <f t="shared" si="0"/>
        <v>0.2</v>
      </c>
      <c r="M10" s="31" t="s">
        <v>10</v>
      </c>
      <c r="N10" s="52">
        <v>229.1</v>
      </c>
    </row>
    <row r="11" spans="1:14" ht="16">
      <c r="A11" s="35">
        <v>43110</v>
      </c>
      <c r="B11" s="39">
        <v>0.29930555555555555</v>
      </c>
      <c r="C11" s="40">
        <v>30.8</v>
      </c>
      <c r="D11" s="40">
        <v>22</v>
      </c>
      <c r="E11" s="40">
        <v>0.1</v>
      </c>
      <c r="F11" s="44" t="s">
        <v>23</v>
      </c>
      <c r="H11" s="45">
        <v>43110.291666666664</v>
      </c>
      <c r="I11">
        <v>207</v>
      </c>
      <c r="J11">
        <v>0</v>
      </c>
      <c r="K11" s="11">
        <f t="shared" si="0"/>
        <v>0.1</v>
      </c>
      <c r="M11" s="31" t="s">
        <v>11</v>
      </c>
      <c r="N11" s="52">
        <v>23</v>
      </c>
    </row>
    <row r="12" spans="1:14" ht="16">
      <c r="A12" s="35">
        <v>43111</v>
      </c>
      <c r="B12" s="39">
        <v>0.29930555555555555</v>
      </c>
      <c r="C12" s="40">
        <v>28.8</v>
      </c>
      <c r="D12" s="40">
        <v>22.6</v>
      </c>
      <c r="E12" s="40">
        <v>0</v>
      </c>
      <c r="F12" s="44" t="s">
        <v>23</v>
      </c>
      <c r="H12" s="45">
        <v>43111.291666666664</v>
      </c>
      <c r="I12">
        <v>208</v>
      </c>
      <c r="J12">
        <v>0</v>
      </c>
      <c r="K12" s="11">
        <f t="shared" si="0"/>
        <v>0</v>
      </c>
      <c r="M12" s="31" t="s">
        <v>44</v>
      </c>
      <c r="N12" s="52">
        <v>4443.3000000000011</v>
      </c>
    </row>
    <row r="13" spans="1:14" ht="16">
      <c r="A13" s="35">
        <v>43112</v>
      </c>
      <c r="B13" s="39">
        <v>0.2986111111111111</v>
      </c>
      <c r="C13" s="40">
        <v>31</v>
      </c>
      <c r="D13" s="40">
        <v>22.7</v>
      </c>
      <c r="E13" s="40">
        <v>0</v>
      </c>
      <c r="F13" s="44" t="s">
        <v>22</v>
      </c>
      <c r="H13" s="45">
        <v>43112.291666666664</v>
      </c>
      <c r="I13">
        <v>209</v>
      </c>
      <c r="J13">
        <v>0</v>
      </c>
      <c r="K13" s="11">
        <f t="shared" si="0"/>
        <v>0</v>
      </c>
    </row>
    <row r="14" spans="1:14" ht="16">
      <c r="A14" s="35">
        <v>43113</v>
      </c>
      <c r="B14" s="39">
        <v>0.2986111111111111</v>
      </c>
      <c r="C14" s="40">
        <v>32</v>
      </c>
      <c r="D14" s="40">
        <v>22</v>
      </c>
      <c r="E14" s="40">
        <v>3.9</v>
      </c>
      <c r="F14" s="44" t="s">
        <v>23</v>
      </c>
      <c r="H14" s="45">
        <v>43113.291666666664</v>
      </c>
      <c r="I14">
        <v>210</v>
      </c>
      <c r="J14">
        <v>3.81</v>
      </c>
      <c r="K14" s="11">
        <f t="shared" si="0"/>
        <v>8.9999999999999858E-2</v>
      </c>
    </row>
    <row r="15" spans="1:14" ht="16">
      <c r="A15" s="35">
        <v>43114</v>
      </c>
      <c r="B15" s="39">
        <v>0.30486111111111108</v>
      </c>
      <c r="C15" s="40">
        <v>25.6</v>
      </c>
      <c r="D15" s="40">
        <v>20.2</v>
      </c>
      <c r="E15" s="40">
        <v>56.8</v>
      </c>
      <c r="F15" s="44" t="s">
        <v>22</v>
      </c>
      <c r="H15" s="45">
        <v>43114.291666666664</v>
      </c>
      <c r="I15">
        <v>211</v>
      </c>
      <c r="J15">
        <v>57.4</v>
      </c>
      <c r="K15" s="11">
        <f t="shared" si="0"/>
        <v>-0.60000000000000142</v>
      </c>
    </row>
    <row r="16" spans="1:14" ht="16">
      <c r="A16" s="35">
        <v>43115</v>
      </c>
      <c r="B16" s="39">
        <v>0.29722222222222222</v>
      </c>
      <c r="C16" s="40">
        <v>25</v>
      </c>
      <c r="D16" s="40">
        <v>20</v>
      </c>
      <c r="E16" s="40">
        <v>4.4000000000000004</v>
      </c>
      <c r="F16" s="44" t="s">
        <v>22</v>
      </c>
      <c r="H16" s="45">
        <v>43115.291666666664</v>
      </c>
      <c r="I16">
        <v>212</v>
      </c>
      <c r="J16">
        <v>4.8259999999999996</v>
      </c>
      <c r="K16" s="11">
        <f t="shared" si="0"/>
        <v>-0.42599999999999927</v>
      </c>
    </row>
    <row r="17" spans="1:11" ht="16">
      <c r="A17" s="35">
        <v>43116</v>
      </c>
      <c r="B17" s="39">
        <v>0.3</v>
      </c>
      <c r="C17" s="40">
        <v>23</v>
      </c>
      <c r="D17" s="40">
        <v>20.399999999999999</v>
      </c>
      <c r="E17" s="40">
        <v>7.6</v>
      </c>
      <c r="F17" s="44" t="s">
        <v>22</v>
      </c>
      <c r="H17" s="45">
        <v>43116.291666666664</v>
      </c>
      <c r="I17">
        <v>213</v>
      </c>
      <c r="J17">
        <v>7.62</v>
      </c>
      <c r="K17" s="11">
        <f t="shared" si="0"/>
        <v>-2.0000000000000462E-2</v>
      </c>
    </row>
    <row r="18" spans="1:11" ht="16">
      <c r="A18" s="35">
        <v>43117</v>
      </c>
      <c r="B18" s="39">
        <v>0.30208333333333331</v>
      </c>
      <c r="C18" s="40">
        <v>24.8</v>
      </c>
      <c r="D18" s="40">
        <v>21.4</v>
      </c>
      <c r="E18" s="40">
        <v>60</v>
      </c>
      <c r="F18" s="44" t="s">
        <v>23</v>
      </c>
      <c r="H18" s="45">
        <v>43117.291666666664</v>
      </c>
      <c r="I18">
        <v>214</v>
      </c>
      <c r="J18">
        <v>61.21</v>
      </c>
      <c r="K18" s="11">
        <f t="shared" si="0"/>
        <v>-1.2100000000000009</v>
      </c>
    </row>
    <row r="19" spans="1:11" ht="16">
      <c r="A19" s="35">
        <v>43118</v>
      </c>
      <c r="B19" s="39">
        <v>0.28888888888888892</v>
      </c>
      <c r="C19" s="40">
        <v>24.8</v>
      </c>
      <c r="D19" s="40">
        <v>21.4</v>
      </c>
      <c r="E19" s="40">
        <v>95</v>
      </c>
      <c r="F19" s="44" t="s">
        <v>23</v>
      </c>
      <c r="H19" s="45">
        <v>43118.291666666664</v>
      </c>
      <c r="I19">
        <v>215</v>
      </c>
      <c r="J19">
        <v>97.3</v>
      </c>
      <c r="K19" s="11">
        <f t="shared" si="0"/>
        <v>-2.2999999999999972</v>
      </c>
    </row>
    <row r="20" spans="1:11" ht="16">
      <c r="A20" s="35">
        <v>43119</v>
      </c>
      <c r="B20" s="39">
        <v>0.31805555555555554</v>
      </c>
      <c r="C20" s="40">
        <v>25.7</v>
      </c>
      <c r="D20" s="40">
        <v>21.2</v>
      </c>
      <c r="E20" s="40">
        <v>75.8</v>
      </c>
      <c r="F20" s="44" t="s">
        <v>22</v>
      </c>
      <c r="H20" s="45">
        <v>43119.291666666664</v>
      </c>
      <c r="I20">
        <v>216</v>
      </c>
      <c r="J20">
        <v>74.42</v>
      </c>
      <c r="K20" s="11">
        <f t="shared" si="0"/>
        <v>1.3799999999999955</v>
      </c>
    </row>
    <row r="21" spans="1:11" ht="16">
      <c r="A21" s="35">
        <v>43120</v>
      </c>
      <c r="B21" s="39">
        <v>0.29305555555555557</v>
      </c>
      <c r="C21" s="40">
        <v>26.4</v>
      </c>
      <c r="D21" s="40">
        <v>22.4</v>
      </c>
      <c r="E21" s="40">
        <v>22.8</v>
      </c>
      <c r="F21" s="44" t="s">
        <v>22</v>
      </c>
      <c r="H21" s="45">
        <v>43120.291666666664</v>
      </c>
      <c r="I21">
        <v>217</v>
      </c>
      <c r="J21">
        <v>22.61</v>
      </c>
      <c r="K21" s="11">
        <f t="shared" si="0"/>
        <v>0.19000000000000128</v>
      </c>
    </row>
    <row r="22" spans="1:11" ht="16">
      <c r="A22" s="35">
        <v>43121</v>
      </c>
      <c r="B22" s="39">
        <v>0.2986111111111111</v>
      </c>
      <c r="C22" s="40">
        <v>29.2</v>
      </c>
      <c r="D22" s="40">
        <v>22.8</v>
      </c>
      <c r="E22" s="40">
        <v>14.2</v>
      </c>
      <c r="F22" s="44" t="s">
        <v>22</v>
      </c>
      <c r="H22" s="45">
        <v>43121.291666666664</v>
      </c>
      <c r="I22">
        <v>218</v>
      </c>
      <c r="J22">
        <v>14.22</v>
      </c>
      <c r="K22" s="11">
        <f t="shared" si="0"/>
        <v>-2.000000000000135E-2</v>
      </c>
    </row>
    <row r="23" spans="1:11" ht="16">
      <c r="A23" s="35">
        <v>43122</v>
      </c>
      <c r="B23" s="39">
        <v>0.29791666666666666</v>
      </c>
      <c r="C23" s="40">
        <v>28.2</v>
      </c>
      <c r="D23" s="40">
        <v>22</v>
      </c>
      <c r="E23" s="40">
        <v>8.1</v>
      </c>
      <c r="F23" s="44" t="s">
        <v>23</v>
      </c>
      <c r="H23" s="45">
        <v>43122.291666666664</v>
      </c>
      <c r="I23">
        <v>219</v>
      </c>
      <c r="J23">
        <v>8.1300000000000008</v>
      </c>
      <c r="K23" s="11">
        <f t="shared" si="0"/>
        <v>-3.0000000000001137E-2</v>
      </c>
    </row>
    <row r="24" spans="1:11" ht="16">
      <c r="A24" s="35">
        <v>43123</v>
      </c>
      <c r="B24" s="39">
        <v>0.2986111111111111</v>
      </c>
      <c r="C24" s="40">
        <v>28.8</v>
      </c>
      <c r="D24" s="40">
        <v>21.3</v>
      </c>
      <c r="E24" s="40">
        <v>3</v>
      </c>
      <c r="F24" s="44" t="s">
        <v>22</v>
      </c>
      <c r="H24" s="45">
        <v>43123.291666666664</v>
      </c>
      <c r="I24">
        <v>220</v>
      </c>
      <c r="J24">
        <v>3.048</v>
      </c>
      <c r="K24" s="11">
        <f t="shared" si="0"/>
        <v>-4.8000000000000043E-2</v>
      </c>
    </row>
    <row r="25" spans="1:11" ht="16">
      <c r="A25" s="35">
        <v>43124</v>
      </c>
      <c r="B25" s="39">
        <v>0.30138888888888887</v>
      </c>
      <c r="C25" s="40">
        <v>27</v>
      </c>
      <c r="D25" s="40">
        <v>21</v>
      </c>
      <c r="E25" s="40">
        <v>11</v>
      </c>
      <c r="F25" s="44" t="s">
        <v>22</v>
      </c>
      <c r="H25" s="45">
        <v>43124.291666666664</v>
      </c>
      <c r="I25">
        <v>221</v>
      </c>
      <c r="J25">
        <v>10.92</v>
      </c>
      <c r="K25" s="11">
        <f t="shared" si="0"/>
        <v>8.0000000000000071E-2</v>
      </c>
    </row>
    <row r="26" spans="1:11" ht="16">
      <c r="A26" s="35">
        <v>43125</v>
      </c>
      <c r="B26" s="39">
        <v>0.29097222222222224</v>
      </c>
      <c r="C26" s="40">
        <v>28.2</v>
      </c>
      <c r="D26" s="40">
        <v>21</v>
      </c>
      <c r="E26" s="40">
        <v>14.4</v>
      </c>
      <c r="F26" s="44" t="s">
        <v>22</v>
      </c>
      <c r="H26" s="45">
        <v>43125.291666666664</v>
      </c>
      <c r="I26">
        <v>222</v>
      </c>
      <c r="J26">
        <v>14.22</v>
      </c>
      <c r="K26" s="11">
        <f t="shared" si="0"/>
        <v>0.17999999999999972</v>
      </c>
    </row>
    <row r="27" spans="1:11" ht="16">
      <c r="A27" s="35">
        <v>43126</v>
      </c>
      <c r="B27" s="39">
        <v>0.29722222222222222</v>
      </c>
      <c r="C27" s="40">
        <v>29.2</v>
      </c>
      <c r="D27" s="40">
        <v>21.3</v>
      </c>
      <c r="E27" s="40">
        <v>3.6</v>
      </c>
      <c r="F27" s="44" t="s">
        <v>22</v>
      </c>
      <c r="H27" s="45">
        <v>43126.291666666664</v>
      </c>
      <c r="I27">
        <v>223</v>
      </c>
      <c r="J27">
        <v>3.302</v>
      </c>
      <c r="K27" s="11">
        <f t="shared" si="0"/>
        <v>0.29800000000000004</v>
      </c>
    </row>
    <row r="28" spans="1:11" ht="16">
      <c r="A28" s="35">
        <v>43127</v>
      </c>
      <c r="B28" s="39">
        <v>0.29305555555555557</v>
      </c>
      <c r="C28" s="40">
        <v>30.2</v>
      </c>
      <c r="D28" s="40">
        <v>21.8</v>
      </c>
      <c r="E28" s="40">
        <v>3.5</v>
      </c>
      <c r="F28" s="44" t="s">
        <v>23</v>
      </c>
      <c r="H28" s="45">
        <v>43127.291666666664</v>
      </c>
      <c r="I28">
        <v>224</v>
      </c>
      <c r="J28">
        <v>3.048</v>
      </c>
      <c r="K28" s="11">
        <f t="shared" si="0"/>
        <v>0.45199999999999996</v>
      </c>
    </row>
    <row r="29" spans="1:11" ht="16">
      <c r="A29" s="35">
        <v>43128</v>
      </c>
      <c r="B29" s="39">
        <v>0.29375000000000001</v>
      </c>
      <c r="C29" s="40">
        <v>31.4</v>
      </c>
      <c r="D29" s="40">
        <v>20.8</v>
      </c>
      <c r="E29" s="40">
        <v>0</v>
      </c>
      <c r="F29" s="44" t="s">
        <v>22</v>
      </c>
      <c r="H29" s="45">
        <v>43128.291666666664</v>
      </c>
      <c r="I29">
        <v>225</v>
      </c>
      <c r="J29">
        <v>0</v>
      </c>
      <c r="K29" s="11">
        <f t="shared" si="0"/>
        <v>0</v>
      </c>
    </row>
    <row r="30" spans="1:11" ht="16">
      <c r="A30" s="35">
        <v>43129</v>
      </c>
      <c r="B30" s="39">
        <v>0.29444444444444445</v>
      </c>
      <c r="C30" s="40">
        <v>32</v>
      </c>
      <c r="D30" s="40">
        <v>22</v>
      </c>
      <c r="E30" s="40">
        <v>0.7</v>
      </c>
      <c r="F30" s="44" t="s">
        <v>23</v>
      </c>
      <c r="H30" s="45">
        <v>43129.291666666664</v>
      </c>
      <c r="I30">
        <v>226</v>
      </c>
      <c r="J30">
        <v>0.50800000000000001</v>
      </c>
      <c r="K30" s="11">
        <f t="shared" si="0"/>
        <v>0.19199999999999995</v>
      </c>
    </row>
    <row r="31" spans="1:11" ht="16">
      <c r="A31" s="35">
        <v>43130</v>
      </c>
      <c r="B31" s="39">
        <v>0.2951388888888889</v>
      </c>
      <c r="C31" s="40">
        <v>28.8</v>
      </c>
      <c r="D31" s="40">
        <v>22.4</v>
      </c>
      <c r="E31" s="40">
        <v>29.8</v>
      </c>
      <c r="F31" s="44" t="s">
        <v>23</v>
      </c>
      <c r="H31" s="45">
        <v>43130.291666666664</v>
      </c>
      <c r="I31">
        <v>227</v>
      </c>
      <c r="J31">
        <v>28.7</v>
      </c>
      <c r="K31" s="11">
        <f t="shared" si="0"/>
        <v>1.1000000000000014</v>
      </c>
    </row>
    <row r="32" spans="1:11" ht="16">
      <c r="A32" s="35">
        <v>43131</v>
      </c>
      <c r="B32" s="39">
        <v>0.29722222222222222</v>
      </c>
      <c r="C32" s="40">
        <v>31.2</v>
      </c>
      <c r="D32" s="40">
        <v>22.8</v>
      </c>
      <c r="E32" s="40">
        <v>21.5</v>
      </c>
      <c r="F32" s="44" t="s">
        <v>23</v>
      </c>
      <c r="H32" s="45">
        <v>43131.291666666664</v>
      </c>
      <c r="I32">
        <v>228</v>
      </c>
      <c r="J32">
        <v>21.34</v>
      </c>
      <c r="K32" s="11">
        <f t="shared" si="0"/>
        <v>0.16000000000000014</v>
      </c>
    </row>
    <row r="33" spans="1:11" ht="16">
      <c r="A33" s="35">
        <v>43132</v>
      </c>
      <c r="B33" s="36">
        <v>0.29444444444444445</v>
      </c>
      <c r="C33" s="38">
        <v>29.4</v>
      </c>
      <c r="D33" s="38">
        <v>22.8</v>
      </c>
      <c r="E33" s="37">
        <v>153.30000000000001</v>
      </c>
      <c r="F33" s="43" t="s">
        <v>23</v>
      </c>
      <c r="H33" s="45">
        <v>43132.291666666664</v>
      </c>
      <c r="I33">
        <v>229</v>
      </c>
      <c r="J33">
        <v>151.6</v>
      </c>
      <c r="K33" s="11">
        <f t="shared" si="0"/>
        <v>1.7000000000000171</v>
      </c>
    </row>
    <row r="34" spans="1:11" ht="16">
      <c r="A34" s="35">
        <v>43133</v>
      </c>
      <c r="B34" s="39">
        <v>0.30277777777777776</v>
      </c>
      <c r="C34" s="41">
        <v>27.8</v>
      </c>
      <c r="D34" s="41">
        <v>22.6</v>
      </c>
      <c r="E34" s="40">
        <v>20.7</v>
      </c>
      <c r="F34" s="44" t="s">
        <v>23</v>
      </c>
      <c r="H34" s="45">
        <v>43133.291666666664</v>
      </c>
      <c r="I34">
        <v>230</v>
      </c>
      <c r="J34">
        <v>19.809999999999999</v>
      </c>
      <c r="K34" s="11">
        <f t="shared" si="0"/>
        <v>0.89000000000000057</v>
      </c>
    </row>
    <row r="35" spans="1:11" ht="16">
      <c r="A35" s="35">
        <v>43134</v>
      </c>
      <c r="B35" s="39">
        <v>0.29236111111111113</v>
      </c>
      <c r="C35" s="41">
        <v>31.2</v>
      </c>
      <c r="D35" s="41">
        <v>19.8</v>
      </c>
      <c r="E35" s="40">
        <v>1.3</v>
      </c>
      <c r="F35" s="44" t="s">
        <v>23</v>
      </c>
      <c r="H35" s="45">
        <v>43134.291666666664</v>
      </c>
      <c r="I35">
        <v>231</v>
      </c>
      <c r="J35">
        <v>3.048</v>
      </c>
      <c r="K35" s="11">
        <f t="shared" si="0"/>
        <v>-1.748</v>
      </c>
    </row>
    <row r="36" spans="1:11" ht="16">
      <c r="A36" s="35">
        <v>43135</v>
      </c>
      <c r="B36" s="39">
        <v>0.30138888888888887</v>
      </c>
      <c r="C36" s="41">
        <v>26.4</v>
      </c>
      <c r="D36" s="41">
        <v>18.2</v>
      </c>
      <c r="E36" s="40">
        <v>0.8</v>
      </c>
      <c r="F36" s="44" t="s">
        <v>23</v>
      </c>
      <c r="H36" s="45">
        <v>43135.291666666664</v>
      </c>
      <c r="I36">
        <v>232</v>
      </c>
      <c r="J36">
        <v>0.50800000000000001</v>
      </c>
      <c r="K36" s="11">
        <f t="shared" si="0"/>
        <v>0.29200000000000004</v>
      </c>
    </row>
    <row r="37" spans="1:11" ht="16">
      <c r="A37" s="35">
        <v>43136</v>
      </c>
      <c r="B37" s="39">
        <v>0.2986111111111111</v>
      </c>
      <c r="C37" s="41">
        <v>32</v>
      </c>
      <c r="D37" s="41">
        <v>19.399999999999999</v>
      </c>
      <c r="E37" s="40">
        <v>0</v>
      </c>
      <c r="F37" s="44" t="s">
        <v>22</v>
      </c>
      <c r="H37" s="45">
        <v>43136.291666666664</v>
      </c>
      <c r="I37">
        <v>233</v>
      </c>
      <c r="J37">
        <v>0</v>
      </c>
      <c r="K37" s="11">
        <f t="shared" si="0"/>
        <v>0</v>
      </c>
    </row>
    <row r="38" spans="1:11" ht="16">
      <c r="A38" s="35">
        <v>43137</v>
      </c>
      <c r="B38" s="39">
        <v>0.29930555555555555</v>
      </c>
      <c r="C38" s="41">
        <v>31.8</v>
      </c>
      <c r="D38" s="41">
        <v>20.6</v>
      </c>
      <c r="E38" s="40">
        <v>0</v>
      </c>
      <c r="F38" s="44" t="s">
        <v>23</v>
      </c>
      <c r="H38" s="45">
        <v>43137.291666666664</v>
      </c>
      <c r="I38">
        <v>234</v>
      </c>
      <c r="J38">
        <v>0</v>
      </c>
      <c r="K38" s="11">
        <f t="shared" si="0"/>
        <v>0</v>
      </c>
    </row>
    <row r="39" spans="1:11" ht="16">
      <c r="A39" s="35">
        <v>43138</v>
      </c>
      <c r="B39" s="39">
        <v>0.29791666666666666</v>
      </c>
      <c r="C39" s="41">
        <v>30.2</v>
      </c>
      <c r="D39" s="41">
        <v>20.399999999999999</v>
      </c>
      <c r="E39" s="40">
        <v>2.2000000000000002</v>
      </c>
      <c r="F39" s="44" t="s">
        <v>23</v>
      </c>
      <c r="H39" s="45">
        <v>43138.291666666664</v>
      </c>
      <c r="I39">
        <v>235</v>
      </c>
      <c r="J39">
        <v>1.778</v>
      </c>
      <c r="K39" s="11">
        <f t="shared" si="0"/>
        <v>0.42200000000000015</v>
      </c>
    </row>
    <row r="40" spans="1:11" ht="16">
      <c r="A40" s="35">
        <v>43139</v>
      </c>
      <c r="B40" s="39">
        <v>0.2986111111111111</v>
      </c>
      <c r="C40" s="41">
        <v>31</v>
      </c>
      <c r="D40" s="41">
        <v>20.399999999999999</v>
      </c>
      <c r="E40" s="40">
        <v>1.8</v>
      </c>
      <c r="F40" s="44" t="s">
        <v>23</v>
      </c>
      <c r="H40" s="45">
        <v>43139.291666666664</v>
      </c>
      <c r="I40">
        <v>236</v>
      </c>
      <c r="J40">
        <v>1.524</v>
      </c>
      <c r="K40" s="11">
        <f t="shared" si="0"/>
        <v>0.27600000000000002</v>
      </c>
    </row>
    <row r="41" spans="1:11" ht="16">
      <c r="A41" s="35">
        <v>43140</v>
      </c>
      <c r="B41" s="39">
        <v>0.30069444444444443</v>
      </c>
      <c r="C41" s="41">
        <v>30.2</v>
      </c>
      <c r="D41" s="41">
        <v>20.399999999999999</v>
      </c>
      <c r="E41" s="40">
        <v>2</v>
      </c>
      <c r="F41" s="44" t="s">
        <v>22</v>
      </c>
      <c r="H41" s="45">
        <v>43140.291666666664</v>
      </c>
      <c r="I41">
        <v>237</v>
      </c>
      <c r="J41">
        <v>2.032</v>
      </c>
      <c r="K41" s="11">
        <f t="shared" si="0"/>
        <v>-3.2000000000000028E-2</v>
      </c>
    </row>
    <row r="42" spans="1:11" ht="16">
      <c r="A42" s="35">
        <v>43141</v>
      </c>
      <c r="B42" s="39">
        <v>0.29930555555555555</v>
      </c>
      <c r="C42" s="41">
        <v>31.6</v>
      </c>
      <c r="D42" s="41">
        <v>21.8</v>
      </c>
      <c r="E42" s="40">
        <v>5</v>
      </c>
      <c r="F42" s="44" t="s">
        <v>22</v>
      </c>
      <c r="H42" s="45">
        <v>43141.291666666664</v>
      </c>
      <c r="I42">
        <v>238</v>
      </c>
      <c r="J42">
        <v>5.3339999999999996</v>
      </c>
      <c r="K42" s="11">
        <f t="shared" si="0"/>
        <v>-0.33399999999999963</v>
      </c>
    </row>
    <row r="43" spans="1:11" ht="16">
      <c r="A43" s="35">
        <v>43142</v>
      </c>
      <c r="B43" s="39">
        <v>0.30069444444444443</v>
      </c>
      <c r="C43" s="41">
        <v>26.8</v>
      </c>
      <c r="D43" s="41">
        <v>20.8</v>
      </c>
      <c r="E43" s="40">
        <v>3</v>
      </c>
      <c r="F43" s="44" t="s">
        <v>22</v>
      </c>
      <c r="H43" s="45">
        <v>43142.291666666664</v>
      </c>
      <c r="I43">
        <v>239</v>
      </c>
      <c r="J43">
        <v>2.54</v>
      </c>
      <c r="K43" s="11">
        <f t="shared" si="0"/>
        <v>0.45999999999999996</v>
      </c>
    </row>
    <row r="44" spans="1:11" ht="16">
      <c r="A44" s="35">
        <v>43143</v>
      </c>
      <c r="B44" s="39">
        <v>0.29444444444444445</v>
      </c>
      <c r="C44" s="41">
        <v>30.8</v>
      </c>
      <c r="D44" s="41">
        <v>20.3</v>
      </c>
      <c r="E44" s="40">
        <v>0</v>
      </c>
      <c r="F44" s="44" t="s">
        <v>22</v>
      </c>
      <c r="H44" s="45">
        <v>43143.291666666664</v>
      </c>
      <c r="I44">
        <v>240</v>
      </c>
      <c r="J44">
        <v>0</v>
      </c>
      <c r="K44" s="11">
        <f t="shared" si="0"/>
        <v>0</v>
      </c>
    </row>
    <row r="45" spans="1:11" ht="16">
      <c r="A45" s="35">
        <v>43144</v>
      </c>
      <c r="B45" s="39">
        <v>0.29583333333333334</v>
      </c>
      <c r="C45" s="41">
        <v>31.2</v>
      </c>
      <c r="D45" s="41">
        <v>21</v>
      </c>
      <c r="E45" s="40">
        <v>7</v>
      </c>
      <c r="F45" s="44" t="s">
        <v>22</v>
      </c>
      <c r="H45" s="45">
        <v>43144.291666666664</v>
      </c>
      <c r="I45">
        <v>241</v>
      </c>
      <c r="J45">
        <v>6.8579999999999997</v>
      </c>
      <c r="K45" s="11">
        <f t="shared" si="0"/>
        <v>0.14200000000000035</v>
      </c>
    </row>
    <row r="46" spans="1:11" ht="16">
      <c r="A46" s="35">
        <v>43145</v>
      </c>
      <c r="B46" s="39">
        <v>0.29305555555555557</v>
      </c>
      <c r="C46" s="41">
        <v>29.6</v>
      </c>
      <c r="D46" s="41">
        <v>18.8</v>
      </c>
      <c r="E46" s="40">
        <v>2.2999999999999998</v>
      </c>
      <c r="F46" s="44" t="s">
        <v>23</v>
      </c>
      <c r="H46" s="45">
        <v>43145.291666666664</v>
      </c>
      <c r="I46">
        <v>242</v>
      </c>
      <c r="J46">
        <v>2.032</v>
      </c>
      <c r="K46" s="11">
        <f t="shared" si="0"/>
        <v>0.26799999999999979</v>
      </c>
    </row>
    <row r="47" spans="1:11" ht="16">
      <c r="A47" s="35">
        <v>43146</v>
      </c>
      <c r="B47" s="39">
        <v>0.30902777777777779</v>
      </c>
      <c r="C47" s="41">
        <v>30</v>
      </c>
      <c r="D47" s="41">
        <v>20.6</v>
      </c>
      <c r="E47" s="40">
        <v>0</v>
      </c>
      <c r="F47" s="44" t="s">
        <v>22</v>
      </c>
      <c r="H47" s="45">
        <v>43146.291666666664</v>
      </c>
      <c r="I47">
        <v>243</v>
      </c>
      <c r="J47">
        <v>0.254</v>
      </c>
      <c r="K47" s="11">
        <f t="shared" si="0"/>
        <v>-0.254</v>
      </c>
    </row>
    <row r="48" spans="1:11" ht="16">
      <c r="A48" s="35">
        <v>43147</v>
      </c>
      <c r="B48" s="39">
        <v>0.29930555555555555</v>
      </c>
      <c r="C48" s="41">
        <v>29</v>
      </c>
      <c r="D48" s="41">
        <v>21.7</v>
      </c>
      <c r="E48" s="40">
        <v>10.4</v>
      </c>
      <c r="F48" s="44" t="s">
        <v>22</v>
      </c>
      <c r="H48" s="45">
        <v>43147.291666666664</v>
      </c>
      <c r="I48">
        <v>244</v>
      </c>
      <c r="J48">
        <v>9.91</v>
      </c>
      <c r="K48" s="11">
        <f t="shared" si="0"/>
        <v>0.49000000000000021</v>
      </c>
    </row>
    <row r="49" spans="1:11" ht="16">
      <c r="A49" s="35">
        <v>43148</v>
      </c>
      <c r="B49" s="39">
        <v>0.2951388888888889</v>
      </c>
      <c r="C49" s="41">
        <v>27.3</v>
      </c>
      <c r="D49" s="41">
        <v>22.2</v>
      </c>
      <c r="E49" s="40">
        <v>3.8</v>
      </c>
      <c r="F49" s="44" t="s">
        <v>23</v>
      </c>
      <c r="H49" s="45">
        <v>43148.291666666664</v>
      </c>
      <c r="I49">
        <v>245</v>
      </c>
      <c r="J49">
        <v>3.556</v>
      </c>
      <c r="K49" s="11">
        <f t="shared" si="0"/>
        <v>0.24399999999999977</v>
      </c>
    </row>
    <row r="50" spans="1:11" ht="16">
      <c r="A50" s="35">
        <v>43149</v>
      </c>
      <c r="B50" s="39">
        <v>0.2951388888888889</v>
      </c>
      <c r="C50" s="41">
        <v>25.2</v>
      </c>
      <c r="D50" s="41">
        <v>19.2</v>
      </c>
      <c r="E50" s="40">
        <v>13.3</v>
      </c>
      <c r="F50" s="44" t="s">
        <v>23</v>
      </c>
      <c r="H50" s="45">
        <v>43149.291666666664</v>
      </c>
      <c r="I50">
        <v>246</v>
      </c>
      <c r="J50">
        <v>13.72</v>
      </c>
      <c r="K50" s="11">
        <f t="shared" si="0"/>
        <v>-0.41999999999999993</v>
      </c>
    </row>
    <row r="51" spans="1:11" ht="16">
      <c r="A51" s="35">
        <v>43150</v>
      </c>
      <c r="B51" s="39">
        <v>0.29722222222222222</v>
      </c>
      <c r="C51" s="41">
        <v>29.2</v>
      </c>
      <c r="D51" s="41">
        <v>19.600000000000001</v>
      </c>
      <c r="E51" s="40">
        <v>0.8</v>
      </c>
      <c r="F51" s="44" t="s">
        <v>23</v>
      </c>
      <c r="H51" s="45">
        <v>43150.291666666664</v>
      </c>
      <c r="I51">
        <v>247</v>
      </c>
      <c r="J51">
        <v>0.76200000000000001</v>
      </c>
      <c r="K51" s="11">
        <f t="shared" si="0"/>
        <v>3.8000000000000034E-2</v>
      </c>
    </row>
    <row r="52" spans="1:11" ht="16">
      <c r="A52" s="35">
        <v>43151</v>
      </c>
      <c r="B52" s="39">
        <v>0.2951388888888889</v>
      </c>
      <c r="C52" s="41">
        <v>31.6</v>
      </c>
      <c r="D52" s="41">
        <v>20</v>
      </c>
      <c r="E52" s="40">
        <v>1.8</v>
      </c>
      <c r="F52" s="44" t="s">
        <v>23</v>
      </c>
      <c r="H52" s="45">
        <v>43151.291666666664</v>
      </c>
      <c r="I52">
        <v>248</v>
      </c>
      <c r="J52">
        <v>1.524</v>
      </c>
      <c r="K52" s="11">
        <f t="shared" si="0"/>
        <v>0.27600000000000002</v>
      </c>
    </row>
    <row r="53" spans="1:11" ht="16">
      <c r="A53" s="35">
        <v>43152</v>
      </c>
      <c r="B53" s="39">
        <v>0.29583333333333334</v>
      </c>
      <c r="C53" s="41">
        <v>30.2</v>
      </c>
      <c r="D53" s="41">
        <v>21.6</v>
      </c>
      <c r="E53" s="40">
        <v>8</v>
      </c>
      <c r="F53" s="44" t="s">
        <v>23</v>
      </c>
      <c r="H53" s="45">
        <v>43152.291666666664</v>
      </c>
      <c r="I53">
        <v>249</v>
      </c>
      <c r="J53">
        <v>8.1300000000000008</v>
      </c>
      <c r="K53" s="11">
        <f t="shared" si="0"/>
        <v>-0.13000000000000078</v>
      </c>
    </row>
    <row r="54" spans="1:11" ht="16">
      <c r="A54" s="35">
        <v>43153</v>
      </c>
      <c r="B54" s="39">
        <v>0.29097222222222224</v>
      </c>
      <c r="C54" s="41">
        <v>28.6</v>
      </c>
      <c r="D54" s="41">
        <v>21.6</v>
      </c>
      <c r="E54" s="40">
        <v>13.1</v>
      </c>
      <c r="F54" s="44" t="s">
        <v>23</v>
      </c>
      <c r="H54" s="45">
        <v>43153.291666666664</v>
      </c>
      <c r="I54">
        <v>250</v>
      </c>
      <c r="J54">
        <v>12.7</v>
      </c>
      <c r="K54" s="11">
        <f t="shared" si="0"/>
        <v>0.40000000000000036</v>
      </c>
    </row>
    <row r="55" spans="1:11" ht="16">
      <c r="A55" s="35">
        <v>43154</v>
      </c>
      <c r="B55" s="39">
        <v>0.29791666666666666</v>
      </c>
      <c r="C55" s="41">
        <v>30.6</v>
      </c>
      <c r="D55" s="41">
        <v>21.4</v>
      </c>
      <c r="E55" s="40">
        <v>4.8</v>
      </c>
      <c r="F55" s="44" t="s">
        <v>23</v>
      </c>
      <c r="H55" s="45">
        <v>43154.291666666664</v>
      </c>
      <c r="I55">
        <v>251</v>
      </c>
      <c r="J55">
        <v>4.8259999999999996</v>
      </c>
      <c r="K55" s="11">
        <f t="shared" si="0"/>
        <v>-2.5999999999999801E-2</v>
      </c>
    </row>
    <row r="56" spans="1:11" ht="16">
      <c r="A56" s="35">
        <v>43155</v>
      </c>
      <c r="B56" s="39">
        <v>0.31111111111111112</v>
      </c>
      <c r="C56" s="41">
        <v>31.4</v>
      </c>
      <c r="D56" s="41">
        <v>20.8</v>
      </c>
      <c r="E56" s="40">
        <v>0</v>
      </c>
      <c r="F56" s="44" t="s">
        <v>22</v>
      </c>
      <c r="H56" s="45">
        <v>43155.291666666664</v>
      </c>
      <c r="I56">
        <v>252</v>
      </c>
      <c r="J56">
        <v>0</v>
      </c>
      <c r="K56" s="11">
        <f t="shared" si="0"/>
        <v>0</v>
      </c>
    </row>
    <row r="57" spans="1:11" ht="16">
      <c r="A57" s="35">
        <v>43156</v>
      </c>
      <c r="B57" s="39">
        <v>0.29722222222222222</v>
      </c>
      <c r="C57" s="41">
        <v>31.4</v>
      </c>
      <c r="D57" s="41">
        <v>20.6</v>
      </c>
      <c r="E57" s="40">
        <v>1</v>
      </c>
      <c r="F57" s="44" t="s">
        <v>22</v>
      </c>
      <c r="H57" s="45">
        <v>43156.291666666664</v>
      </c>
      <c r="I57">
        <v>253</v>
      </c>
      <c r="J57">
        <v>1.27</v>
      </c>
      <c r="K57" s="11">
        <f t="shared" si="0"/>
        <v>-0.27</v>
      </c>
    </row>
    <row r="58" spans="1:11" ht="16">
      <c r="A58" s="35">
        <v>43157</v>
      </c>
      <c r="B58" s="39">
        <v>0.30555555555555552</v>
      </c>
      <c r="C58" s="41">
        <v>29.5</v>
      </c>
      <c r="D58" s="41">
        <v>20.3</v>
      </c>
      <c r="E58" s="40">
        <v>2.5</v>
      </c>
      <c r="F58" s="44" t="s">
        <v>22</v>
      </c>
      <c r="H58" s="45">
        <v>43157.291666666664</v>
      </c>
      <c r="I58">
        <v>254</v>
      </c>
      <c r="J58">
        <v>2.286</v>
      </c>
      <c r="K58" s="11">
        <f t="shared" si="0"/>
        <v>0.21399999999999997</v>
      </c>
    </row>
    <row r="59" spans="1:11" ht="16">
      <c r="A59" s="35">
        <v>43158</v>
      </c>
      <c r="B59" s="39">
        <v>0.2986111111111111</v>
      </c>
      <c r="C59" s="41">
        <v>31.2</v>
      </c>
      <c r="D59" s="41">
        <v>20.8</v>
      </c>
      <c r="E59" s="40">
        <v>4.5</v>
      </c>
      <c r="F59" s="44" t="s">
        <v>22</v>
      </c>
      <c r="H59" s="45">
        <v>43158.291666666664</v>
      </c>
      <c r="I59">
        <v>255</v>
      </c>
      <c r="J59">
        <v>4.3179999999999996</v>
      </c>
      <c r="K59" s="11">
        <f t="shared" si="0"/>
        <v>0.18200000000000038</v>
      </c>
    </row>
    <row r="60" spans="1:11" ht="16">
      <c r="A60" s="35">
        <v>43159</v>
      </c>
      <c r="B60" s="39">
        <v>0.29791666666666666</v>
      </c>
      <c r="C60" s="41">
        <v>30.2</v>
      </c>
      <c r="D60" s="41">
        <v>19.2</v>
      </c>
      <c r="E60" s="40">
        <v>2.6</v>
      </c>
      <c r="F60" s="44" t="s">
        <v>22</v>
      </c>
      <c r="H60" s="45">
        <v>43159.291666666664</v>
      </c>
      <c r="I60">
        <v>256</v>
      </c>
      <c r="J60">
        <v>2.286</v>
      </c>
      <c r="K60" s="11">
        <f t="shared" si="0"/>
        <v>0.31400000000000006</v>
      </c>
    </row>
    <row r="61" spans="1:11" ht="16">
      <c r="A61" s="35">
        <v>43160</v>
      </c>
      <c r="B61" s="36">
        <v>0.29375000000000001</v>
      </c>
      <c r="C61" s="37">
        <v>31</v>
      </c>
      <c r="D61" s="37">
        <v>18.2</v>
      </c>
      <c r="E61" s="37">
        <v>0.5</v>
      </c>
      <c r="F61" s="43" t="s">
        <v>23</v>
      </c>
      <c r="H61" s="45">
        <v>43160.291666666664</v>
      </c>
      <c r="I61">
        <v>257</v>
      </c>
      <c r="J61">
        <v>0</v>
      </c>
      <c r="K61" s="11">
        <f t="shared" si="0"/>
        <v>0.5</v>
      </c>
    </row>
    <row r="62" spans="1:11" ht="16">
      <c r="A62" s="35">
        <v>43161</v>
      </c>
      <c r="B62" s="39">
        <v>0.2951388888888889</v>
      </c>
      <c r="C62" s="40">
        <v>32</v>
      </c>
      <c r="D62" s="40">
        <v>20</v>
      </c>
      <c r="E62" s="40">
        <v>0</v>
      </c>
      <c r="F62" s="44" t="s">
        <v>23</v>
      </c>
      <c r="H62" s="45">
        <v>43161.291666666664</v>
      </c>
      <c r="I62">
        <v>258</v>
      </c>
      <c r="J62">
        <v>0</v>
      </c>
      <c r="K62" s="11">
        <f t="shared" si="0"/>
        <v>0</v>
      </c>
    </row>
    <row r="63" spans="1:11" ht="16">
      <c r="A63" s="35">
        <v>43162</v>
      </c>
      <c r="B63" s="39">
        <v>0.29444444444444445</v>
      </c>
      <c r="C63" s="40">
        <v>31.6</v>
      </c>
      <c r="D63" s="40">
        <v>21.8</v>
      </c>
      <c r="E63" s="40">
        <v>14.7</v>
      </c>
      <c r="F63" s="44" t="s">
        <v>23</v>
      </c>
      <c r="H63" s="45">
        <v>43162.291666666664</v>
      </c>
      <c r="I63">
        <v>259</v>
      </c>
      <c r="J63">
        <v>14.22</v>
      </c>
      <c r="K63" s="11">
        <f t="shared" si="0"/>
        <v>0.47999999999999865</v>
      </c>
    </row>
    <row r="64" spans="1:11" ht="16">
      <c r="A64" s="35">
        <v>43163</v>
      </c>
      <c r="B64" s="39">
        <v>0.30138888888888887</v>
      </c>
      <c r="C64" s="40">
        <v>31.6</v>
      </c>
      <c r="D64" s="40">
        <v>19.8</v>
      </c>
      <c r="E64" s="40">
        <v>0</v>
      </c>
      <c r="F64" s="44" t="s">
        <v>23</v>
      </c>
      <c r="H64" s="45">
        <v>43163.291666666664</v>
      </c>
      <c r="I64">
        <v>260</v>
      </c>
      <c r="J64">
        <v>0</v>
      </c>
      <c r="K64" s="11">
        <f t="shared" si="0"/>
        <v>0</v>
      </c>
    </row>
    <row r="65" spans="1:11" ht="16">
      <c r="A65" s="35">
        <v>43164</v>
      </c>
      <c r="B65" s="39">
        <v>0.2986111111111111</v>
      </c>
      <c r="C65" s="40">
        <v>31.8</v>
      </c>
      <c r="D65" s="40">
        <v>21.4</v>
      </c>
      <c r="E65" s="40">
        <v>0</v>
      </c>
      <c r="F65" s="44" t="s">
        <v>23</v>
      </c>
      <c r="H65" s="45">
        <v>43164.291666666664</v>
      </c>
      <c r="I65">
        <v>261</v>
      </c>
      <c r="J65">
        <v>0</v>
      </c>
      <c r="K65" s="11">
        <f t="shared" si="0"/>
        <v>0</v>
      </c>
    </row>
    <row r="66" spans="1:11" ht="16">
      <c r="A66" s="35">
        <v>43165</v>
      </c>
      <c r="B66" s="39">
        <v>0.29930555555555555</v>
      </c>
      <c r="C66" s="40">
        <v>31.8</v>
      </c>
      <c r="D66" s="40">
        <v>21.8</v>
      </c>
      <c r="E66" s="40">
        <v>0</v>
      </c>
      <c r="F66" s="44" t="s">
        <v>23</v>
      </c>
      <c r="H66" s="45">
        <v>43165.291666666664</v>
      </c>
      <c r="I66">
        <v>262</v>
      </c>
      <c r="J66">
        <v>0</v>
      </c>
      <c r="K66" s="11">
        <f t="shared" si="0"/>
        <v>0</v>
      </c>
    </row>
    <row r="67" spans="1:11" ht="16">
      <c r="A67" s="35">
        <v>43166</v>
      </c>
      <c r="B67" s="39">
        <v>0.29791666666666666</v>
      </c>
      <c r="C67" s="40">
        <v>28.4</v>
      </c>
      <c r="D67" s="40">
        <v>20.7</v>
      </c>
      <c r="E67" s="40">
        <v>0</v>
      </c>
      <c r="F67" s="44" t="s">
        <v>22</v>
      </c>
      <c r="H67" s="45">
        <v>43166.291666666664</v>
      </c>
      <c r="I67">
        <v>263</v>
      </c>
      <c r="J67">
        <v>0.254</v>
      </c>
      <c r="K67" s="11">
        <f t="shared" ref="K67:K130" si="1">E67-J67</f>
        <v>-0.254</v>
      </c>
    </row>
    <row r="68" spans="1:11" ht="16">
      <c r="A68" s="35">
        <v>43167</v>
      </c>
      <c r="B68" s="39">
        <v>0.29652777777777778</v>
      </c>
      <c r="C68" s="40">
        <v>27.2</v>
      </c>
      <c r="D68" s="40">
        <v>19.600000000000001</v>
      </c>
      <c r="E68" s="40">
        <v>0.1</v>
      </c>
      <c r="F68" s="44" t="s">
        <v>23</v>
      </c>
      <c r="H68" s="45">
        <v>43167.291666666664</v>
      </c>
      <c r="I68">
        <v>264</v>
      </c>
      <c r="J68">
        <v>0</v>
      </c>
      <c r="K68" s="11">
        <f t="shared" si="1"/>
        <v>0.1</v>
      </c>
    </row>
    <row r="69" spans="1:11" ht="16">
      <c r="A69" s="35">
        <v>43168</v>
      </c>
      <c r="B69" s="39">
        <v>0.29652777777777778</v>
      </c>
      <c r="C69" s="40">
        <v>26</v>
      </c>
      <c r="D69" s="40">
        <v>21.4</v>
      </c>
      <c r="E69" s="40">
        <v>20.399999999999999</v>
      </c>
      <c r="F69" s="44" t="s">
        <v>23</v>
      </c>
      <c r="H69" s="45">
        <v>43168.291666666664</v>
      </c>
      <c r="I69">
        <v>265</v>
      </c>
      <c r="J69">
        <v>21.59</v>
      </c>
      <c r="K69" s="11">
        <f t="shared" si="1"/>
        <v>-1.1900000000000013</v>
      </c>
    </row>
    <row r="70" spans="1:11" ht="16">
      <c r="A70" s="35">
        <v>43169</v>
      </c>
      <c r="B70" s="39">
        <v>0.30555555555555552</v>
      </c>
      <c r="C70" s="40">
        <v>27</v>
      </c>
      <c r="D70" s="40">
        <v>23.2</v>
      </c>
      <c r="E70" s="40">
        <v>39.4</v>
      </c>
      <c r="F70" s="44" t="s">
        <v>22</v>
      </c>
      <c r="H70" s="45">
        <v>43169.291666666664</v>
      </c>
      <c r="I70">
        <v>266</v>
      </c>
      <c r="J70">
        <v>40.89</v>
      </c>
      <c r="K70" s="11">
        <f t="shared" si="1"/>
        <v>-1.490000000000002</v>
      </c>
    </row>
    <row r="71" spans="1:11" ht="16">
      <c r="A71" s="35">
        <v>43170</v>
      </c>
      <c r="B71" s="39">
        <v>0.3</v>
      </c>
      <c r="C71" s="40">
        <v>28.4</v>
      </c>
      <c r="D71" s="40">
        <v>23.8</v>
      </c>
      <c r="E71" s="40">
        <v>6.8</v>
      </c>
      <c r="F71" s="44" t="s">
        <v>22</v>
      </c>
      <c r="H71" s="45">
        <v>43170.291666666664</v>
      </c>
      <c r="I71">
        <v>267</v>
      </c>
      <c r="J71">
        <v>6.8579999999999997</v>
      </c>
      <c r="K71" s="11">
        <f t="shared" si="1"/>
        <v>-5.7999999999999829E-2</v>
      </c>
    </row>
    <row r="72" spans="1:11" ht="16">
      <c r="A72" s="35">
        <v>43171</v>
      </c>
      <c r="B72" s="39">
        <v>0.29722222222222222</v>
      </c>
      <c r="C72" s="40">
        <v>32.6</v>
      </c>
      <c r="D72" s="40">
        <v>22.8</v>
      </c>
      <c r="E72" s="40">
        <v>0</v>
      </c>
      <c r="F72" s="44" t="s">
        <v>22</v>
      </c>
      <c r="H72" s="45">
        <v>43171.291666666664</v>
      </c>
      <c r="I72">
        <v>268</v>
      </c>
      <c r="J72">
        <v>0</v>
      </c>
      <c r="K72" s="11">
        <f t="shared" si="1"/>
        <v>0</v>
      </c>
    </row>
    <row r="73" spans="1:11" ht="16">
      <c r="A73" s="35">
        <v>43172</v>
      </c>
      <c r="B73" s="39">
        <v>0.2951388888888889</v>
      </c>
      <c r="C73" s="40">
        <v>31.4</v>
      </c>
      <c r="D73" s="40">
        <v>24</v>
      </c>
      <c r="E73" s="40">
        <v>0.2</v>
      </c>
      <c r="F73" s="44" t="s">
        <v>23</v>
      </c>
      <c r="H73" s="45">
        <v>43172.291666666664</v>
      </c>
      <c r="I73">
        <v>269</v>
      </c>
      <c r="J73">
        <v>0</v>
      </c>
      <c r="K73" s="11">
        <f t="shared" si="1"/>
        <v>0.2</v>
      </c>
    </row>
    <row r="74" spans="1:11" ht="16">
      <c r="A74" s="35">
        <v>43173</v>
      </c>
      <c r="B74" s="39">
        <v>0.29444444444444445</v>
      </c>
      <c r="C74" s="40">
        <v>31.3</v>
      </c>
      <c r="D74" s="40">
        <v>24.3</v>
      </c>
      <c r="E74" s="40">
        <v>8.4</v>
      </c>
      <c r="F74" s="44" t="s">
        <v>22</v>
      </c>
      <c r="H74" s="45">
        <v>43173.291666666664</v>
      </c>
      <c r="I74">
        <v>270</v>
      </c>
      <c r="J74">
        <v>8.1300000000000008</v>
      </c>
      <c r="K74" s="11">
        <f t="shared" si="1"/>
        <v>0.26999999999999957</v>
      </c>
    </row>
    <row r="75" spans="1:11" ht="16">
      <c r="A75" s="35">
        <v>43174</v>
      </c>
      <c r="B75" s="39">
        <v>0.29166666666666669</v>
      </c>
      <c r="C75" s="40">
        <v>29.4</v>
      </c>
      <c r="D75" s="40">
        <v>21</v>
      </c>
      <c r="E75" s="40">
        <v>3.3</v>
      </c>
      <c r="F75" s="44" t="s">
        <v>23</v>
      </c>
      <c r="H75" s="45">
        <v>43174.291666666664</v>
      </c>
      <c r="I75">
        <v>271</v>
      </c>
      <c r="J75">
        <v>3.048</v>
      </c>
      <c r="K75" s="11">
        <f t="shared" si="1"/>
        <v>0.25199999999999978</v>
      </c>
    </row>
    <row r="76" spans="1:11" ht="16">
      <c r="A76" s="35">
        <v>43175</v>
      </c>
      <c r="B76" s="39">
        <v>0.30208333333333331</v>
      </c>
      <c r="C76" s="40">
        <v>30.8</v>
      </c>
      <c r="D76" s="40">
        <v>21.4</v>
      </c>
      <c r="E76" s="40">
        <v>0.4</v>
      </c>
      <c r="F76" s="44" t="s">
        <v>22</v>
      </c>
      <c r="H76" s="45">
        <v>43175.291666666664</v>
      </c>
      <c r="I76">
        <v>272</v>
      </c>
      <c r="J76">
        <v>0</v>
      </c>
      <c r="K76" s="11">
        <f t="shared" si="1"/>
        <v>0.4</v>
      </c>
    </row>
    <row r="77" spans="1:11" ht="16">
      <c r="A77" s="35">
        <v>43176</v>
      </c>
      <c r="B77" s="39">
        <v>0.29444444444444445</v>
      </c>
      <c r="C77" s="40">
        <v>32.6</v>
      </c>
      <c r="D77" s="40">
        <v>21.6</v>
      </c>
      <c r="E77" s="40">
        <v>0</v>
      </c>
      <c r="F77" s="44" t="s">
        <v>23</v>
      </c>
      <c r="H77" s="45">
        <v>43176.291666666664</v>
      </c>
      <c r="I77">
        <v>273</v>
      </c>
      <c r="J77">
        <v>0.254</v>
      </c>
      <c r="K77" s="11">
        <f t="shared" si="1"/>
        <v>-0.254</v>
      </c>
    </row>
    <row r="78" spans="1:11" ht="16">
      <c r="A78" s="35">
        <v>43177</v>
      </c>
      <c r="B78" s="39">
        <v>0.29583333333333334</v>
      </c>
      <c r="C78" s="40">
        <v>31</v>
      </c>
      <c r="D78" s="40">
        <v>22.8</v>
      </c>
      <c r="E78" s="40">
        <v>0</v>
      </c>
      <c r="F78" s="44" t="s">
        <v>23</v>
      </c>
      <c r="H78" s="45">
        <v>43177.291666666664</v>
      </c>
      <c r="I78">
        <v>274</v>
      </c>
      <c r="J78">
        <v>0</v>
      </c>
      <c r="K78" s="11">
        <f t="shared" si="1"/>
        <v>0</v>
      </c>
    </row>
    <row r="79" spans="1:11" ht="16">
      <c r="A79" s="35">
        <v>43178</v>
      </c>
      <c r="B79" s="39">
        <v>0.30138888888888887</v>
      </c>
      <c r="C79" s="40">
        <v>31</v>
      </c>
      <c r="D79" s="40">
        <v>23.2</v>
      </c>
      <c r="E79" s="40">
        <v>1.4</v>
      </c>
      <c r="F79" s="44" t="s">
        <v>22</v>
      </c>
      <c r="H79" s="45">
        <v>43178.291666666664</v>
      </c>
      <c r="I79">
        <v>275</v>
      </c>
      <c r="J79">
        <v>1.27</v>
      </c>
      <c r="K79" s="11">
        <f t="shared" si="1"/>
        <v>0.12999999999999989</v>
      </c>
    </row>
    <row r="80" spans="1:11" ht="16">
      <c r="A80" s="35">
        <v>43179</v>
      </c>
      <c r="B80" s="39">
        <v>0.29375000000000001</v>
      </c>
      <c r="C80" s="40">
        <v>32.4</v>
      </c>
      <c r="D80" s="40">
        <v>24</v>
      </c>
      <c r="E80" s="40">
        <v>9.5</v>
      </c>
      <c r="F80" s="44" t="s">
        <v>23</v>
      </c>
      <c r="H80" s="45">
        <v>43179.291666666664</v>
      </c>
      <c r="I80">
        <v>276</v>
      </c>
      <c r="J80">
        <v>9.14</v>
      </c>
      <c r="K80" s="11">
        <f t="shared" si="1"/>
        <v>0.35999999999999943</v>
      </c>
    </row>
    <row r="81" spans="1:11" ht="16">
      <c r="A81" s="35">
        <v>43180</v>
      </c>
      <c r="B81" s="39">
        <v>0.29930555555555555</v>
      </c>
      <c r="C81" s="40">
        <v>30.6</v>
      </c>
      <c r="D81" s="40">
        <v>21.8</v>
      </c>
      <c r="E81" s="40">
        <v>4.4000000000000004</v>
      </c>
      <c r="F81" s="44" t="s">
        <v>23</v>
      </c>
      <c r="H81" s="45">
        <v>43180.291666666664</v>
      </c>
      <c r="I81">
        <v>277</v>
      </c>
      <c r="J81">
        <v>4.3179999999999996</v>
      </c>
      <c r="K81" s="11">
        <f t="shared" si="1"/>
        <v>8.2000000000000739E-2</v>
      </c>
    </row>
    <row r="82" spans="1:11" ht="16">
      <c r="A82" s="35">
        <v>43181</v>
      </c>
      <c r="B82" s="39">
        <v>0.29166666666666669</v>
      </c>
      <c r="C82" s="40">
        <v>31.6</v>
      </c>
      <c r="D82" s="40">
        <v>22</v>
      </c>
      <c r="E82" s="40">
        <v>0</v>
      </c>
      <c r="F82" s="44" t="s">
        <v>23</v>
      </c>
      <c r="H82" s="45">
        <v>43181.291666666664</v>
      </c>
      <c r="I82">
        <v>278</v>
      </c>
      <c r="J82">
        <v>0</v>
      </c>
      <c r="K82" s="11">
        <f t="shared" si="1"/>
        <v>0</v>
      </c>
    </row>
    <row r="83" spans="1:11" ht="16">
      <c r="A83" s="35">
        <v>43182</v>
      </c>
      <c r="B83" s="39">
        <v>0.30069444444444443</v>
      </c>
      <c r="C83" s="40">
        <v>31.8</v>
      </c>
      <c r="D83" s="40">
        <v>19</v>
      </c>
      <c r="E83" s="40">
        <v>0</v>
      </c>
      <c r="F83" s="44" t="s">
        <v>22</v>
      </c>
      <c r="H83" s="45">
        <v>43182.291666666664</v>
      </c>
      <c r="I83">
        <v>279</v>
      </c>
      <c r="J83">
        <v>0</v>
      </c>
      <c r="K83" s="11">
        <f t="shared" si="1"/>
        <v>0</v>
      </c>
    </row>
    <row r="84" spans="1:11" ht="16">
      <c r="A84" s="35">
        <v>43183</v>
      </c>
      <c r="B84" s="39">
        <v>0.30208333333333331</v>
      </c>
      <c r="C84" s="40">
        <v>32.5</v>
      </c>
      <c r="D84" s="40">
        <v>21.4</v>
      </c>
      <c r="E84" s="40">
        <v>34.4</v>
      </c>
      <c r="F84" s="44" t="s">
        <v>22</v>
      </c>
      <c r="H84" s="45">
        <v>43183.291666666664</v>
      </c>
      <c r="I84">
        <v>280</v>
      </c>
      <c r="J84">
        <v>33.270000000000003</v>
      </c>
      <c r="K84" s="11">
        <f t="shared" si="1"/>
        <v>1.1299999999999955</v>
      </c>
    </row>
    <row r="85" spans="1:11" ht="16">
      <c r="A85" s="35">
        <v>43184</v>
      </c>
      <c r="B85" s="39">
        <v>0.30486111111111108</v>
      </c>
      <c r="C85" s="40">
        <v>24.8</v>
      </c>
      <c r="D85" s="40">
        <v>21.5</v>
      </c>
      <c r="E85" s="40">
        <v>27</v>
      </c>
      <c r="F85" s="44" t="s">
        <v>22</v>
      </c>
      <c r="H85" s="45">
        <v>43184.291666666664</v>
      </c>
      <c r="I85">
        <v>281</v>
      </c>
      <c r="J85">
        <v>29.97</v>
      </c>
      <c r="K85" s="11">
        <f t="shared" si="1"/>
        <v>-2.9699999999999989</v>
      </c>
    </row>
    <row r="86" spans="1:11" ht="16">
      <c r="A86" s="35">
        <v>43185</v>
      </c>
      <c r="B86" s="39">
        <v>0.2902777777777778</v>
      </c>
      <c r="C86" s="40">
        <v>31.2</v>
      </c>
      <c r="D86" s="40">
        <v>20</v>
      </c>
      <c r="E86" s="40">
        <v>0.2</v>
      </c>
      <c r="F86" s="44" t="s">
        <v>23</v>
      </c>
      <c r="H86" s="45">
        <v>43185.291666666664</v>
      </c>
      <c r="I86">
        <v>282</v>
      </c>
      <c r="J86">
        <v>0</v>
      </c>
      <c r="K86" s="11">
        <f t="shared" si="1"/>
        <v>0.2</v>
      </c>
    </row>
    <row r="87" spans="1:11" ht="16">
      <c r="A87" s="35">
        <v>43186</v>
      </c>
      <c r="B87" s="39">
        <v>0.29652777777777778</v>
      </c>
      <c r="C87" s="40">
        <v>32.200000000000003</v>
      </c>
      <c r="D87" s="40">
        <v>21</v>
      </c>
      <c r="E87" s="40">
        <v>1.3</v>
      </c>
      <c r="F87" s="44" t="s">
        <v>23</v>
      </c>
      <c r="H87" s="45">
        <v>43186.291666666664</v>
      </c>
      <c r="I87">
        <v>283</v>
      </c>
      <c r="J87">
        <v>1.016</v>
      </c>
      <c r="K87" s="11">
        <f t="shared" si="1"/>
        <v>0.28400000000000003</v>
      </c>
    </row>
    <row r="88" spans="1:11" ht="16">
      <c r="A88" s="35">
        <v>43187</v>
      </c>
      <c r="B88" s="39">
        <v>0.2951388888888889</v>
      </c>
      <c r="C88" s="40">
        <v>31.8</v>
      </c>
      <c r="D88" s="40">
        <v>20.6</v>
      </c>
      <c r="E88" s="40">
        <v>4.3</v>
      </c>
      <c r="F88" s="44" t="s">
        <v>23</v>
      </c>
      <c r="H88" s="45">
        <v>43187.291666666664</v>
      </c>
      <c r="I88">
        <v>284</v>
      </c>
      <c r="J88">
        <v>4.8259999999999996</v>
      </c>
      <c r="K88" s="11">
        <f t="shared" si="1"/>
        <v>-0.5259999999999998</v>
      </c>
    </row>
    <row r="89" spans="1:11" ht="16">
      <c r="A89" s="35">
        <v>43188</v>
      </c>
      <c r="B89" s="39">
        <v>0.28472222222222221</v>
      </c>
      <c r="C89" s="40">
        <v>32.6</v>
      </c>
      <c r="D89" s="40">
        <v>20.8</v>
      </c>
      <c r="E89" s="40">
        <v>0</v>
      </c>
      <c r="F89" s="44" t="s">
        <v>24</v>
      </c>
      <c r="H89" s="45">
        <v>43188.291666666664</v>
      </c>
      <c r="I89">
        <v>285</v>
      </c>
      <c r="J89">
        <v>0.254</v>
      </c>
      <c r="K89" s="11">
        <f t="shared" si="1"/>
        <v>-0.254</v>
      </c>
    </row>
    <row r="90" spans="1:11" ht="16">
      <c r="A90" s="35">
        <v>43189</v>
      </c>
      <c r="B90" s="39">
        <v>0.28958333333333336</v>
      </c>
      <c r="C90" s="40">
        <v>32.200000000000003</v>
      </c>
      <c r="D90" s="40">
        <v>22</v>
      </c>
      <c r="E90" s="40">
        <v>13.6</v>
      </c>
      <c r="F90" s="44" t="s">
        <v>24</v>
      </c>
      <c r="H90" s="45">
        <v>43189.291666666664</v>
      </c>
      <c r="I90">
        <v>286</v>
      </c>
      <c r="J90">
        <v>14.73</v>
      </c>
      <c r="K90" s="11">
        <f t="shared" si="1"/>
        <v>-1.1300000000000008</v>
      </c>
    </row>
    <row r="91" spans="1:11" ht="16">
      <c r="A91" s="35">
        <v>43190</v>
      </c>
      <c r="B91" s="39">
        <v>0.28819444444444448</v>
      </c>
      <c r="C91" s="40">
        <v>29.8</v>
      </c>
      <c r="D91" s="40">
        <v>20.399999999999999</v>
      </c>
      <c r="E91" s="40">
        <v>7.5</v>
      </c>
      <c r="F91" s="44" t="s">
        <v>24</v>
      </c>
      <c r="H91" s="45">
        <v>43190.291666666664</v>
      </c>
      <c r="I91">
        <v>287</v>
      </c>
      <c r="J91">
        <v>7.8739999999999997</v>
      </c>
      <c r="K91" s="11">
        <f t="shared" si="1"/>
        <v>-0.37399999999999967</v>
      </c>
    </row>
    <row r="92" spans="1:11" ht="16">
      <c r="A92" s="35">
        <v>43191</v>
      </c>
      <c r="B92" s="36">
        <v>0.29166666666666669</v>
      </c>
      <c r="C92" s="37">
        <v>30.2</v>
      </c>
      <c r="D92" s="37">
        <v>17.8</v>
      </c>
      <c r="E92" s="37">
        <v>0.2</v>
      </c>
      <c r="F92" s="43" t="s">
        <v>24</v>
      </c>
      <c r="H92" s="45">
        <v>43191.291666666664</v>
      </c>
      <c r="I92">
        <v>288</v>
      </c>
      <c r="J92">
        <v>0</v>
      </c>
      <c r="K92" s="11">
        <f t="shared" si="1"/>
        <v>0.2</v>
      </c>
    </row>
    <row r="93" spans="1:11" ht="16">
      <c r="A93" s="35">
        <v>43192</v>
      </c>
      <c r="B93" s="39">
        <v>0.29722222222222222</v>
      </c>
      <c r="C93" s="40">
        <v>33</v>
      </c>
      <c r="D93" s="40">
        <v>19.8</v>
      </c>
      <c r="E93" s="40">
        <v>0</v>
      </c>
      <c r="F93" s="44" t="s">
        <v>22</v>
      </c>
      <c r="H93" s="45">
        <v>43192.291666666664</v>
      </c>
      <c r="I93">
        <v>289</v>
      </c>
      <c r="J93">
        <v>0</v>
      </c>
      <c r="K93" s="11">
        <f t="shared" si="1"/>
        <v>0</v>
      </c>
    </row>
    <row r="94" spans="1:11" ht="16">
      <c r="A94" s="35">
        <v>43193</v>
      </c>
      <c r="B94" s="39">
        <v>0.2986111111111111</v>
      </c>
      <c r="C94" s="40">
        <v>32.299999999999997</v>
      </c>
      <c r="D94" s="40">
        <v>19.399999999999999</v>
      </c>
      <c r="E94" s="40">
        <v>0</v>
      </c>
      <c r="F94" s="44" t="s">
        <v>22</v>
      </c>
      <c r="H94" s="45">
        <v>43193.291666666664</v>
      </c>
      <c r="I94">
        <v>290</v>
      </c>
      <c r="J94">
        <v>0</v>
      </c>
      <c r="K94" s="11">
        <f t="shared" si="1"/>
        <v>0</v>
      </c>
    </row>
    <row r="95" spans="1:11" ht="16">
      <c r="A95" s="35">
        <v>43194</v>
      </c>
      <c r="B95" s="39">
        <v>0.30138888888888887</v>
      </c>
      <c r="C95" s="40">
        <v>32.5</v>
      </c>
      <c r="D95" s="40">
        <v>19.7</v>
      </c>
      <c r="E95" s="40">
        <v>0</v>
      </c>
      <c r="F95" s="44" t="s">
        <v>22</v>
      </c>
      <c r="H95" s="45">
        <v>43194.291666666664</v>
      </c>
      <c r="I95">
        <v>291</v>
      </c>
      <c r="J95">
        <v>0</v>
      </c>
      <c r="K95" s="11">
        <f t="shared" si="1"/>
        <v>0</v>
      </c>
    </row>
    <row r="96" spans="1:11" ht="16">
      <c r="A96" s="35">
        <v>43195</v>
      </c>
      <c r="B96" s="39">
        <v>0.29444444444444445</v>
      </c>
      <c r="C96" s="40">
        <v>32.5</v>
      </c>
      <c r="D96" s="40">
        <v>19.8</v>
      </c>
      <c r="E96" s="40">
        <v>0</v>
      </c>
      <c r="F96" s="44" t="s">
        <v>22</v>
      </c>
      <c r="H96" s="45">
        <v>43195.291666666664</v>
      </c>
      <c r="I96">
        <v>292</v>
      </c>
      <c r="J96">
        <v>0</v>
      </c>
      <c r="K96" s="11">
        <f t="shared" si="1"/>
        <v>0</v>
      </c>
    </row>
    <row r="97" spans="1:11" ht="16">
      <c r="A97" s="35">
        <v>43196</v>
      </c>
      <c r="B97" s="39">
        <v>0.30416666666666664</v>
      </c>
      <c r="C97" s="40">
        <v>33</v>
      </c>
      <c r="D97" s="40">
        <v>22.4</v>
      </c>
      <c r="E97" s="40">
        <v>0</v>
      </c>
      <c r="F97" s="44" t="s">
        <v>22</v>
      </c>
      <c r="H97" s="45">
        <v>43196.291666666664</v>
      </c>
      <c r="I97">
        <v>293</v>
      </c>
      <c r="J97">
        <v>0</v>
      </c>
      <c r="K97" s="11">
        <f t="shared" si="1"/>
        <v>0</v>
      </c>
    </row>
    <row r="98" spans="1:11" ht="16">
      <c r="A98" s="35">
        <v>43197</v>
      </c>
      <c r="B98" s="39">
        <v>0.30277777777777776</v>
      </c>
      <c r="C98" s="40">
        <v>32.6</v>
      </c>
      <c r="D98" s="40">
        <v>22.2</v>
      </c>
      <c r="E98" s="40">
        <v>0</v>
      </c>
      <c r="F98" s="44" t="s">
        <v>22</v>
      </c>
      <c r="H98" s="45">
        <v>43197.291666666664</v>
      </c>
      <c r="I98">
        <v>294</v>
      </c>
      <c r="J98">
        <v>0.254</v>
      </c>
      <c r="K98" s="11">
        <f t="shared" si="1"/>
        <v>-0.254</v>
      </c>
    </row>
    <row r="99" spans="1:11" ht="16">
      <c r="A99" s="35">
        <v>43198</v>
      </c>
      <c r="B99" s="39">
        <v>0.2902777777777778</v>
      </c>
      <c r="C99" s="40">
        <v>33</v>
      </c>
      <c r="D99" s="40">
        <v>21</v>
      </c>
      <c r="E99" s="40">
        <v>0</v>
      </c>
      <c r="F99" s="44" t="s">
        <v>22</v>
      </c>
      <c r="H99" s="45">
        <v>43198.291666666664</v>
      </c>
      <c r="I99">
        <v>295</v>
      </c>
      <c r="J99">
        <v>0</v>
      </c>
      <c r="K99" s="11">
        <f t="shared" si="1"/>
        <v>0</v>
      </c>
    </row>
    <row r="100" spans="1:11" ht="16">
      <c r="A100" s="35">
        <v>43199</v>
      </c>
      <c r="B100" s="39">
        <v>0.30138888888888887</v>
      </c>
      <c r="C100" s="40">
        <v>34</v>
      </c>
      <c r="D100" s="40">
        <v>21</v>
      </c>
      <c r="E100" s="40">
        <v>0</v>
      </c>
      <c r="F100" s="44" t="s">
        <v>22</v>
      </c>
      <c r="H100" s="45">
        <v>43199.291666666664</v>
      </c>
      <c r="I100">
        <v>296</v>
      </c>
      <c r="J100">
        <v>0</v>
      </c>
      <c r="K100" s="11">
        <f t="shared" si="1"/>
        <v>0</v>
      </c>
    </row>
    <row r="101" spans="1:11" ht="16">
      <c r="A101" s="35">
        <v>43200</v>
      </c>
      <c r="B101" s="39">
        <v>0.3</v>
      </c>
      <c r="C101" s="40">
        <v>32.4</v>
      </c>
      <c r="D101" s="40">
        <v>23.6</v>
      </c>
      <c r="E101" s="40">
        <v>0.1</v>
      </c>
      <c r="F101" s="44" t="s">
        <v>23</v>
      </c>
      <c r="H101" s="45">
        <v>43200.291666666664</v>
      </c>
      <c r="I101">
        <v>297</v>
      </c>
      <c r="J101">
        <v>0</v>
      </c>
      <c r="K101" s="11">
        <f t="shared" si="1"/>
        <v>0.1</v>
      </c>
    </row>
    <row r="102" spans="1:11" ht="16">
      <c r="A102" s="35">
        <v>43201</v>
      </c>
      <c r="B102" s="39">
        <v>0.28680555555555554</v>
      </c>
      <c r="C102" s="40">
        <v>29.5</v>
      </c>
      <c r="D102" s="40">
        <v>21</v>
      </c>
      <c r="E102" s="40">
        <v>7</v>
      </c>
      <c r="F102" s="44" t="s">
        <v>24</v>
      </c>
      <c r="H102" s="45">
        <v>43201.291666666664</v>
      </c>
      <c r="I102">
        <v>298</v>
      </c>
      <c r="J102">
        <v>7.1120000000000001</v>
      </c>
      <c r="K102" s="11">
        <f t="shared" si="1"/>
        <v>-0.1120000000000001</v>
      </c>
    </row>
    <row r="103" spans="1:11" ht="16">
      <c r="A103" s="35">
        <v>43202</v>
      </c>
      <c r="B103" s="39">
        <v>0.29652777777777778</v>
      </c>
      <c r="C103" s="40">
        <v>29.4</v>
      </c>
      <c r="D103" s="40">
        <v>20.8</v>
      </c>
      <c r="E103" s="40">
        <v>6</v>
      </c>
      <c r="F103" s="44" t="s">
        <v>23</v>
      </c>
      <c r="H103" s="45">
        <v>43202.291666666664</v>
      </c>
      <c r="I103">
        <v>299</v>
      </c>
      <c r="J103">
        <v>5.8419999999999996</v>
      </c>
      <c r="K103" s="11">
        <f t="shared" si="1"/>
        <v>0.15800000000000036</v>
      </c>
    </row>
    <row r="104" spans="1:11" ht="16">
      <c r="A104" s="35">
        <v>43203</v>
      </c>
      <c r="B104" s="39">
        <v>0.2986111111111111</v>
      </c>
      <c r="C104" s="40">
        <v>30.6</v>
      </c>
      <c r="D104" s="40">
        <v>22.8</v>
      </c>
      <c r="E104" s="40">
        <v>0</v>
      </c>
      <c r="F104" s="44" t="s">
        <v>23</v>
      </c>
      <c r="H104" s="45">
        <v>43203.291666666664</v>
      </c>
      <c r="I104">
        <v>300</v>
      </c>
      <c r="J104">
        <v>0</v>
      </c>
      <c r="K104" s="11">
        <f t="shared" si="1"/>
        <v>0</v>
      </c>
    </row>
    <row r="105" spans="1:11" ht="16">
      <c r="A105" s="35">
        <v>43204</v>
      </c>
      <c r="B105" s="39">
        <v>0.29722222222222222</v>
      </c>
      <c r="C105" s="40">
        <v>31.4</v>
      </c>
      <c r="D105" s="40">
        <v>21</v>
      </c>
      <c r="E105" s="40">
        <v>11.6</v>
      </c>
      <c r="F105" s="44" t="s">
        <v>24</v>
      </c>
      <c r="H105" s="45">
        <v>43204.291666666664</v>
      </c>
      <c r="I105">
        <v>301</v>
      </c>
      <c r="J105">
        <v>11.94</v>
      </c>
      <c r="K105" s="11">
        <f t="shared" si="1"/>
        <v>-0.33999999999999986</v>
      </c>
    </row>
    <row r="106" spans="1:11" ht="16">
      <c r="A106" s="35">
        <v>43205</v>
      </c>
      <c r="B106" s="39">
        <v>0.29722222222222222</v>
      </c>
      <c r="C106" s="40">
        <v>32.200000000000003</v>
      </c>
      <c r="D106" s="40">
        <v>20.8</v>
      </c>
      <c r="E106" s="40">
        <v>0.2</v>
      </c>
      <c r="F106" s="44" t="s">
        <v>23</v>
      </c>
      <c r="H106" s="45">
        <v>43205.291666666664</v>
      </c>
      <c r="I106">
        <v>302</v>
      </c>
      <c r="J106">
        <v>0.254</v>
      </c>
      <c r="K106" s="11">
        <f t="shared" si="1"/>
        <v>-5.3999999999999992E-2</v>
      </c>
    </row>
    <row r="107" spans="1:11" ht="16">
      <c r="A107" s="35">
        <v>43206</v>
      </c>
      <c r="B107" s="39">
        <v>0.29097222222222224</v>
      </c>
      <c r="C107" s="40">
        <v>32.6</v>
      </c>
      <c r="D107" s="40">
        <v>20.7</v>
      </c>
      <c r="E107" s="40">
        <v>0</v>
      </c>
      <c r="F107" s="44" t="s">
        <v>22</v>
      </c>
      <c r="H107" s="45">
        <v>43206.291666666664</v>
      </c>
      <c r="I107">
        <v>303</v>
      </c>
      <c r="J107">
        <v>0</v>
      </c>
      <c r="K107" s="11">
        <f t="shared" si="1"/>
        <v>0</v>
      </c>
    </row>
    <row r="108" spans="1:11" ht="16">
      <c r="A108" s="35">
        <v>43207</v>
      </c>
      <c r="B108" s="39">
        <v>0.29791666666666666</v>
      </c>
      <c r="C108" s="40">
        <v>31.8</v>
      </c>
      <c r="D108" s="40">
        <v>23.2</v>
      </c>
      <c r="E108" s="40">
        <v>16.600000000000001</v>
      </c>
      <c r="F108" s="44" t="s">
        <v>22</v>
      </c>
      <c r="H108" s="45">
        <v>43207.291666666664</v>
      </c>
      <c r="I108">
        <v>304</v>
      </c>
      <c r="J108">
        <v>17.53</v>
      </c>
      <c r="K108" s="11">
        <f t="shared" si="1"/>
        <v>-0.92999999999999972</v>
      </c>
    </row>
    <row r="109" spans="1:11" ht="16">
      <c r="A109" s="35">
        <v>43208</v>
      </c>
      <c r="B109" s="39">
        <v>0.29444444444444445</v>
      </c>
      <c r="C109" s="40">
        <v>28.9</v>
      </c>
      <c r="D109" s="40">
        <v>22.5</v>
      </c>
      <c r="E109" s="40">
        <v>12.6</v>
      </c>
      <c r="F109" s="44" t="s">
        <v>22</v>
      </c>
      <c r="H109" s="45">
        <v>43208.291666666664</v>
      </c>
      <c r="I109">
        <v>305</v>
      </c>
      <c r="J109">
        <v>13.46</v>
      </c>
      <c r="K109" s="11">
        <f t="shared" si="1"/>
        <v>-0.86000000000000121</v>
      </c>
    </row>
    <row r="110" spans="1:11" ht="16">
      <c r="A110" s="35">
        <v>43209</v>
      </c>
      <c r="B110" s="39">
        <v>0.30416666666666664</v>
      </c>
      <c r="C110" s="40">
        <v>31.2</v>
      </c>
      <c r="D110" s="40">
        <v>23.2</v>
      </c>
      <c r="E110" s="40">
        <v>0.3</v>
      </c>
      <c r="F110" s="44" t="s">
        <v>23</v>
      </c>
      <c r="H110" s="45">
        <v>43209.291666666664</v>
      </c>
      <c r="I110">
        <v>306</v>
      </c>
      <c r="J110">
        <v>0</v>
      </c>
      <c r="K110" s="11">
        <f t="shared" si="1"/>
        <v>0.3</v>
      </c>
    </row>
    <row r="111" spans="1:11" ht="16">
      <c r="A111" s="35">
        <v>43210</v>
      </c>
      <c r="B111" s="39">
        <v>0.29722222222222222</v>
      </c>
      <c r="C111" s="40">
        <v>28.8</v>
      </c>
      <c r="D111" s="40">
        <v>23.4</v>
      </c>
      <c r="E111" s="40">
        <v>34.1</v>
      </c>
      <c r="F111" s="44" t="s">
        <v>23</v>
      </c>
      <c r="H111" s="45">
        <v>43210.291666666664</v>
      </c>
      <c r="I111">
        <v>307</v>
      </c>
      <c r="J111">
        <v>33.78</v>
      </c>
      <c r="K111" s="11">
        <f t="shared" si="1"/>
        <v>0.32000000000000028</v>
      </c>
    </row>
    <row r="112" spans="1:11" ht="16">
      <c r="A112" s="35">
        <v>43211</v>
      </c>
      <c r="B112" s="39">
        <v>0.3034722222222222</v>
      </c>
      <c r="C112" s="40">
        <v>29.4</v>
      </c>
      <c r="D112" s="40">
        <v>23.1</v>
      </c>
      <c r="E112" s="40">
        <v>50.4</v>
      </c>
      <c r="F112" s="44" t="s">
        <v>22</v>
      </c>
      <c r="H112" s="45">
        <v>43211.291666666664</v>
      </c>
      <c r="I112">
        <v>308</v>
      </c>
      <c r="J112">
        <v>50.55</v>
      </c>
      <c r="K112" s="11">
        <f t="shared" si="1"/>
        <v>-0.14999999999999858</v>
      </c>
    </row>
    <row r="113" spans="1:11" ht="16">
      <c r="A113" s="35">
        <v>43212</v>
      </c>
      <c r="B113" s="39">
        <v>0.30416666666666664</v>
      </c>
      <c r="C113" s="40">
        <v>30</v>
      </c>
      <c r="D113" s="40">
        <v>23.8</v>
      </c>
      <c r="E113" s="40">
        <v>21</v>
      </c>
      <c r="F113" s="44" t="s">
        <v>22</v>
      </c>
      <c r="H113" s="45">
        <v>43212.291666666664</v>
      </c>
      <c r="I113">
        <v>309</v>
      </c>
      <c r="J113">
        <v>21.59</v>
      </c>
      <c r="K113" s="11">
        <f t="shared" si="1"/>
        <v>-0.58999999999999986</v>
      </c>
    </row>
    <row r="114" spans="1:11" ht="16">
      <c r="A114" s="35">
        <v>43213</v>
      </c>
      <c r="B114" s="39">
        <v>0.30208333333333331</v>
      </c>
      <c r="C114" s="40">
        <v>29.6</v>
      </c>
      <c r="D114" s="40">
        <v>22.4</v>
      </c>
      <c r="E114" s="40">
        <v>10.6</v>
      </c>
      <c r="F114" s="44" t="s">
        <v>22</v>
      </c>
      <c r="H114" s="45">
        <v>43213.291666666664</v>
      </c>
      <c r="I114">
        <v>310</v>
      </c>
      <c r="J114">
        <v>11.18</v>
      </c>
      <c r="K114" s="11">
        <f t="shared" si="1"/>
        <v>-0.58000000000000007</v>
      </c>
    </row>
    <row r="115" spans="1:11" ht="16">
      <c r="A115" s="35">
        <v>43214</v>
      </c>
      <c r="B115" s="39">
        <v>0.29583333333333334</v>
      </c>
      <c r="C115" s="40">
        <v>30.6</v>
      </c>
      <c r="D115" s="40">
        <v>23.4</v>
      </c>
      <c r="E115" s="40">
        <v>25.6</v>
      </c>
      <c r="F115" s="44" t="s">
        <v>22</v>
      </c>
      <c r="H115" s="45">
        <v>43214.291666666664</v>
      </c>
      <c r="I115">
        <v>311</v>
      </c>
      <c r="J115">
        <v>24.89</v>
      </c>
      <c r="K115" s="11">
        <f t="shared" si="1"/>
        <v>0.71000000000000085</v>
      </c>
    </row>
    <row r="116" spans="1:11" ht="16">
      <c r="A116" s="35">
        <v>43215</v>
      </c>
      <c r="B116" s="39">
        <v>0.3</v>
      </c>
      <c r="C116" s="40">
        <v>31</v>
      </c>
      <c r="D116" s="40">
        <v>24</v>
      </c>
      <c r="E116" s="40">
        <v>9.1999999999999993</v>
      </c>
      <c r="F116" s="44" t="s">
        <v>22</v>
      </c>
      <c r="H116" s="45">
        <v>43215.291666666664</v>
      </c>
      <c r="I116">
        <v>312</v>
      </c>
      <c r="J116">
        <v>9.65</v>
      </c>
      <c r="K116" s="11">
        <f t="shared" si="1"/>
        <v>-0.45000000000000107</v>
      </c>
    </row>
    <row r="117" spans="1:11" ht="16">
      <c r="A117" s="35">
        <v>43216</v>
      </c>
      <c r="B117" s="39">
        <v>0.30208333333333331</v>
      </c>
      <c r="C117" s="40">
        <v>31.4</v>
      </c>
      <c r="D117" s="40">
        <v>23.2</v>
      </c>
      <c r="E117" s="40">
        <v>4.2</v>
      </c>
      <c r="F117" s="44" t="s">
        <v>22</v>
      </c>
      <c r="H117" s="45">
        <v>43216.291666666664</v>
      </c>
      <c r="I117">
        <v>313</v>
      </c>
      <c r="J117">
        <v>3.556</v>
      </c>
      <c r="K117" s="11">
        <f t="shared" si="1"/>
        <v>0.64400000000000013</v>
      </c>
    </row>
    <row r="118" spans="1:11" ht="16">
      <c r="A118" s="35">
        <v>43217</v>
      </c>
      <c r="B118" s="39">
        <v>0.3</v>
      </c>
      <c r="C118" s="40">
        <v>32.799999999999997</v>
      </c>
      <c r="D118" s="40">
        <v>22.6</v>
      </c>
      <c r="E118" s="40">
        <v>0</v>
      </c>
      <c r="F118" s="44" t="s">
        <v>22</v>
      </c>
      <c r="H118" s="45">
        <v>43217.291666666664</v>
      </c>
      <c r="I118">
        <v>314</v>
      </c>
      <c r="J118">
        <v>0</v>
      </c>
      <c r="K118" s="11">
        <f t="shared" si="1"/>
        <v>0</v>
      </c>
    </row>
    <row r="119" spans="1:11" ht="16">
      <c r="A119" s="35">
        <v>43218</v>
      </c>
      <c r="B119" s="39">
        <v>0.29930555555555555</v>
      </c>
      <c r="C119" s="40">
        <v>32.4</v>
      </c>
      <c r="D119" s="40">
        <v>22</v>
      </c>
      <c r="E119" s="40">
        <v>0.3</v>
      </c>
      <c r="F119" s="44" t="s">
        <v>23</v>
      </c>
      <c r="H119" s="45">
        <v>43218.291666666664</v>
      </c>
      <c r="I119">
        <v>315</v>
      </c>
      <c r="J119">
        <v>0</v>
      </c>
      <c r="K119" s="11">
        <f t="shared" si="1"/>
        <v>0.3</v>
      </c>
    </row>
    <row r="120" spans="1:11" ht="16">
      <c r="A120" s="35">
        <v>43219</v>
      </c>
      <c r="B120" s="39">
        <v>0.29930555555555555</v>
      </c>
      <c r="C120" s="40">
        <v>34.4</v>
      </c>
      <c r="D120" s="40">
        <v>22.4</v>
      </c>
      <c r="E120" s="40">
        <v>0</v>
      </c>
      <c r="F120" s="44" t="s">
        <v>23</v>
      </c>
      <c r="H120" s="45">
        <v>43219.291666666664</v>
      </c>
      <c r="I120">
        <v>316</v>
      </c>
      <c r="J120">
        <v>0</v>
      </c>
      <c r="K120" s="11">
        <f t="shared" si="1"/>
        <v>0</v>
      </c>
    </row>
    <row r="121" spans="1:11" ht="16">
      <c r="A121" s="35">
        <v>43220</v>
      </c>
      <c r="B121" s="39">
        <v>0.29791666666666666</v>
      </c>
      <c r="C121" s="40">
        <v>33.5</v>
      </c>
      <c r="D121" s="40">
        <v>24.2</v>
      </c>
      <c r="E121" s="40">
        <v>3.2</v>
      </c>
      <c r="F121" s="44" t="s">
        <v>22</v>
      </c>
      <c r="H121" s="45">
        <v>43220.291666666664</v>
      </c>
      <c r="I121">
        <v>317</v>
      </c>
      <c r="J121">
        <v>3.048</v>
      </c>
      <c r="K121" s="11">
        <f t="shared" si="1"/>
        <v>0.15200000000000014</v>
      </c>
    </row>
    <row r="122" spans="1:11" ht="16">
      <c r="A122" s="35">
        <v>43221</v>
      </c>
      <c r="B122" s="36">
        <v>0.2902777777777778</v>
      </c>
      <c r="C122" s="37">
        <v>27.3</v>
      </c>
      <c r="D122" s="37">
        <v>22.5</v>
      </c>
      <c r="E122" s="37">
        <v>10</v>
      </c>
      <c r="F122" s="43" t="s">
        <v>22</v>
      </c>
      <c r="H122" s="45">
        <v>43221.291666666664</v>
      </c>
      <c r="I122">
        <v>318</v>
      </c>
      <c r="J122">
        <v>9.91</v>
      </c>
      <c r="K122" s="11">
        <f t="shared" si="1"/>
        <v>8.9999999999999858E-2</v>
      </c>
    </row>
    <row r="123" spans="1:11" ht="16">
      <c r="A123" s="35">
        <v>43222</v>
      </c>
      <c r="B123" s="39">
        <v>0.30555555555555552</v>
      </c>
      <c r="C123" s="40">
        <v>33.1</v>
      </c>
      <c r="D123" s="40">
        <v>22.4</v>
      </c>
      <c r="E123" s="40">
        <v>0</v>
      </c>
      <c r="F123" s="44" t="s">
        <v>22</v>
      </c>
      <c r="H123" s="45">
        <v>43222.291666666664</v>
      </c>
      <c r="I123">
        <v>319</v>
      </c>
      <c r="J123">
        <v>0</v>
      </c>
      <c r="K123" s="11">
        <f t="shared" si="1"/>
        <v>0</v>
      </c>
    </row>
    <row r="124" spans="1:11" ht="16">
      <c r="A124" s="35">
        <v>43223</v>
      </c>
      <c r="B124" s="39">
        <v>0.30208333333333331</v>
      </c>
      <c r="C124" s="40">
        <v>33.6</v>
      </c>
      <c r="D124" s="40">
        <v>23.8</v>
      </c>
      <c r="E124" s="40">
        <v>0</v>
      </c>
      <c r="F124" s="44" t="s">
        <v>22</v>
      </c>
      <c r="H124" s="45">
        <v>43223.291666666664</v>
      </c>
      <c r="I124">
        <v>320</v>
      </c>
      <c r="J124">
        <v>0</v>
      </c>
      <c r="K124" s="11">
        <f t="shared" si="1"/>
        <v>0</v>
      </c>
    </row>
    <row r="125" spans="1:11" ht="16">
      <c r="A125" s="35">
        <v>43224</v>
      </c>
      <c r="B125" s="39">
        <v>0.29722222222222222</v>
      </c>
      <c r="C125" s="40">
        <v>31.6</v>
      </c>
      <c r="D125" s="40">
        <v>21.6</v>
      </c>
      <c r="E125" s="40">
        <v>0.4</v>
      </c>
      <c r="F125" s="44" t="s">
        <v>22</v>
      </c>
      <c r="H125" s="45">
        <v>43224.291666666664</v>
      </c>
      <c r="I125">
        <v>321</v>
      </c>
      <c r="J125">
        <v>0.76200000000000001</v>
      </c>
      <c r="K125" s="11">
        <f t="shared" si="1"/>
        <v>-0.36199999999999999</v>
      </c>
    </row>
    <row r="126" spans="1:11" ht="16">
      <c r="A126" s="35">
        <v>43225</v>
      </c>
      <c r="B126" s="39">
        <v>0.29652777777777778</v>
      </c>
      <c r="C126" s="40">
        <v>32.200000000000003</v>
      </c>
      <c r="D126" s="40">
        <v>21</v>
      </c>
      <c r="E126" s="40">
        <v>1</v>
      </c>
      <c r="F126" s="44" t="s">
        <v>23</v>
      </c>
      <c r="H126" s="45">
        <v>43225.291666666664</v>
      </c>
      <c r="I126">
        <v>322</v>
      </c>
      <c r="J126">
        <v>1.016</v>
      </c>
      <c r="K126" s="11">
        <f t="shared" si="1"/>
        <v>-1.6000000000000014E-2</v>
      </c>
    </row>
    <row r="127" spans="1:11" ht="16">
      <c r="A127" s="35">
        <v>43226</v>
      </c>
      <c r="B127" s="39">
        <v>0.28819444444444448</v>
      </c>
      <c r="C127" s="40">
        <v>33.6</v>
      </c>
      <c r="D127" s="40">
        <v>21.4</v>
      </c>
      <c r="E127" s="40">
        <v>0</v>
      </c>
      <c r="F127" s="44" t="s">
        <v>24</v>
      </c>
      <c r="H127" s="45">
        <v>43226.291666666664</v>
      </c>
      <c r="I127">
        <v>323</v>
      </c>
      <c r="J127">
        <v>0</v>
      </c>
      <c r="K127" s="11">
        <f t="shared" si="1"/>
        <v>0</v>
      </c>
    </row>
    <row r="128" spans="1:11" ht="16">
      <c r="A128" s="35">
        <v>43227</v>
      </c>
      <c r="B128" s="39">
        <v>0.29791666666666666</v>
      </c>
      <c r="C128" s="40">
        <v>34.200000000000003</v>
      </c>
      <c r="D128" s="40">
        <v>22.8</v>
      </c>
      <c r="E128" s="40">
        <v>0</v>
      </c>
      <c r="F128" s="44" t="s">
        <v>23</v>
      </c>
      <c r="H128" s="45">
        <v>43227.291666666664</v>
      </c>
      <c r="I128">
        <v>324</v>
      </c>
      <c r="J128">
        <v>0</v>
      </c>
      <c r="K128" s="11">
        <f t="shared" si="1"/>
        <v>0</v>
      </c>
    </row>
    <row r="129" spans="1:11" ht="16">
      <c r="A129" s="35">
        <v>43228</v>
      </c>
      <c r="B129" s="39">
        <v>0.29722222222222222</v>
      </c>
      <c r="C129" s="40">
        <v>33.799999999999997</v>
      </c>
      <c r="D129" s="40">
        <v>23.4</v>
      </c>
      <c r="E129" s="40">
        <v>0</v>
      </c>
      <c r="F129" s="44" t="s">
        <v>23</v>
      </c>
      <c r="H129" s="45">
        <v>43228.291666666664</v>
      </c>
      <c r="I129">
        <v>325</v>
      </c>
      <c r="J129">
        <v>0</v>
      </c>
      <c r="K129" s="11">
        <f t="shared" si="1"/>
        <v>0</v>
      </c>
    </row>
    <row r="130" spans="1:11" ht="16">
      <c r="A130" s="35">
        <v>43229</v>
      </c>
      <c r="B130" s="39">
        <v>0.29791666666666666</v>
      </c>
      <c r="C130" s="40">
        <v>33</v>
      </c>
      <c r="D130" s="40">
        <v>21.2</v>
      </c>
      <c r="E130" s="40">
        <v>0.2</v>
      </c>
      <c r="F130" s="44" t="s">
        <v>23</v>
      </c>
      <c r="H130" s="45">
        <v>43229.291666666664</v>
      </c>
      <c r="I130">
        <v>326</v>
      </c>
      <c r="J130">
        <v>0.254</v>
      </c>
      <c r="K130" s="11">
        <f t="shared" si="1"/>
        <v>-5.3999999999999992E-2</v>
      </c>
    </row>
    <row r="131" spans="1:11" ht="16">
      <c r="A131" s="35">
        <v>43230</v>
      </c>
      <c r="B131" s="39">
        <v>0.28611111111111115</v>
      </c>
      <c r="C131" s="40">
        <v>34</v>
      </c>
      <c r="D131" s="40">
        <v>21.2</v>
      </c>
      <c r="E131" s="40">
        <v>0</v>
      </c>
      <c r="F131" s="44" t="s">
        <v>23</v>
      </c>
      <c r="H131" s="45">
        <v>43230.291666666664</v>
      </c>
      <c r="I131">
        <v>327</v>
      </c>
      <c r="J131">
        <v>0</v>
      </c>
      <c r="K131" s="11">
        <f t="shared" ref="K131:K194" si="2">E131-J131</f>
        <v>0</v>
      </c>
    </row>
    <row r="132" spans="1:11" ht="16">
      <c r="A132" s="35">
        <v>43231</v>
      </c>
      <c r="B132" s="39">
        <v>0.29583333333333334</v>
      </c>
      <c r="C132" s="40">
        <v>34</v>
      </c>
      <c r="D132" s="40">
        <v>21</v>
      </c>
      <c r="E132" s="40">
        <v>0</v>
      </c>
      <c r="F132" s="44" t="s">
        <v>23</v>
      </c>
      <c r="H132" s="45">
        <v>43231.291666666664</v>
      </c>
      <c r="I132">
        <v>328</v>
      </c>
      <c r="J132">
        <v>0</v>
      </c>
      <c r="K132" s="11">
        <f t="shared" si="2"/>
        <v>0</v>
      </c>
    </row>
    <row r="133" spans="1:11" ht="16">
      <c r="A133" s="35">
        <v>43232</v>
      </c>
      <c r="B133" s="39">
        <v>0.30416666666666664</v>
      </c>
      <c r="C133" s="40">
        <v>34</v>
      </c>
      <c r="D133" s="40">
        <v>23.6</v>
      </c>
      <c r="E133" s="40">
        <v>14.3</v>
      </c>
      <c r="F133" s="44" t="s">
        <v>23</v>
      </c>
      <c r="H133" s="45">
        <v>43232.291666666664</v>
      </c>
      <c r="I133">
        <v>329</v>
      </c>
      <c r="J133">
        <v>12.95</v>
      </c>
      <c r="K133" s="11">
        <f t="shared" si="2"/>
        <v>1.3500000000000014</v>
      </c>
    </row>
    <row r="134" spans="1:11" ht="16">
      <c r="A134" s="35">
        <v>43233</v>
      </c>
      <c r="B134" s="39">
        <v>0.3034722222222222</v>
      </c>
      <c r="C134" s="40">
        <v>27</v>
      </c>
      <c r="D134" s="40">
        <v>22.4</v>
      </c>
      <c r="E134" s="40">
        <v>7.9</v>
      </c>
      <c r="F134" s="44" t="s">
        <v>23</v>
      </c>
      <c r="H134" s="45">
        <v>43233.291666666664</v>
      </c>
      <c r="I134">
        <v>330</v>
      </c>
      <c r="J134">
        <v>8.64</v>
      </c>
      <c r="K134" s="11">
        <f t="shared" si="2"/>
        <v>-0.74000000000000021</v>
      </c>
    </row>
    <row r="135" spans="1:11" ht="16">
      <c r="A135" s="35">
        <v>43234</v>
      </c>
      <c r="B135" s="39">
        <v>0.2986111111111111</v>
      </c>
      <c r="C135" s="40">
        <v>27</v>
      </c>
      <c r="D135" s="40">
        <v>21.8</v>
      </c>
      <c r="E135" s="40">
        <v>2.9</v>
      </c>
      <c r="F135" s="44" t="s">
        <v>23</v>
      </c>
      <c r="H135" s="45">
        <v>43234.291666666664</v>
      </c>
      <c r="I135">
        <v>331</v>
      </c>
      <c r="J135">
        <v>2.794</v>
      </c>
      <c r="K135" s="11">
        <f t="shared" si="2"/>
        <v>0.10599999999999987</v>
      </c>
    </row>
    <row r="136" spans="1:11" ht="16">
      <c r="A136" s="35">
        <v>43235</v>
      </c>
      <c r="B136" s="39">
        <v>0.2902777777777778</v>
      </c>
      <c r="C136" s="40">
        <v>33.799999999999997</v>
      </c>
      <c r="D136" s="40">
        <v>22.6</v>
      </c>
      <c r="E136" s="40">
        <v>0</v>
      </c>
      <c r="F136" s="44" t="s">
        <v>23</v>
      </c>
      <c r="H136" s="45">
        <v>43235.291666666664</v>
      </c>
      <c r="I136">
        <v>332</v>
      </c>
      <c r="J136">
        <v>0</v>
      </c>
      <c r="K136" s="11">
        <f t="shared" si="2"/>
        <v>0</v>
      </c>
    </row>
    <row r="137" spans="1:11" ht="16">
      <c r="A137" s="35">
        <v>43236</v>
      </c>
      <c r="B137" s="39">
        <v>0.29583333333333334</v>
      </c>
      <c r="C137" s="40">
        <v>34</v>
      </c>
      <c r="D137" s="40">
        <v>23</v>
      </c>
      <c r="E137" s="40">
        <v>0</v>
      </c>
      <c r="F137" s="44" t="s">
        <v>23</v>
      </c>
      <c r="H137" s="45">
        <v>43236.291666666664</v>
      </c>
      <c r="I137">
        <v>333</v>
      </c>
      <c r="J137">
        <v>0</v>
      </c>
      <c r="K137" s="11">
        <f t="shared" si="2"/>
        <v>0</v>
      </c>
    </row>
    <row r="138" spans="1:11" ht="16">
      <c r="A138" s="35">
        <v>43237</v>
      </c>
      <c r="B138" s="39">
        <v>0.29722222222222222</v>
      </c>
      <c r="C138" s="40">
        <v>34.200000000000003</v>
      </c>
      <c r="D138" s="40">
        <v>24</v>
      </c>
      <c r="E138" s="40">
        <v>22</v>
      </c>
      <c r="F138" s="44" t="s">
        <v>23</v>
      </c>
      <c r="H138" s="45">
        <v>43237.291666666664</v>
      </c>
      <c r="I138">
        <v>334</v>
      </c>
      <c r="J138">
        <v>20.83</v>
      </c>
      <c r="K138" s="11">
        <f t="shared" si="2"/>
        <v>1.1700000000000017</v>
      </c>
    </row>
    <row r="139" spans="1:11" ht="16">
      <c r="A139" s="35">
        <v>43238</v>
      </c>
      <c r="B139" s="39">
        <v>0.2951388888888889</v>
      </c>
      <c r="C139" s="40">
        <v>33.4</v>
      </c>
      <c r="D139" s="40">
        <v>23.4</v>
      </c>
      <c r="E139" s="40">
        <v>36.299999999999997</v>
      </c>
      <c r="F139" s="44" t="s">
        <v>23</v>
      </c>
      <c r="H139" s="45">
        <v>43238.291666666664</v>
      </c>
      <c r="I139">
        <v>335</v>
      </c>
      <c r="J139">
        <v>34.799999999999997</v>
      </c>
      <c r="K139" s="11">
        <f t="shared" si="2"/>
        <v>1.5</v>
      </c>
    </row>
    <row r="140" spans="1:11" ht="16">
      <c r="A140" s="35">
        <v>43239</v>
      </c>
      <c r="B140" s="39">
        <v>0.29166666666666669</v>
      </c>
      <c r="C140" s="40">
        <v>32.299999999999997</v>
      </c>
      <c r="D140" s="40">
        <v>22.6</v>
      </c>
      <c r="E140" s="40">
        <v>6.4</v>
      </c>
      <c r="F140" s="44" t="s">
        <v>22</v>
      </c>
      <c r="H140" s="45">
        <v>43239.291666666664</v>
      </c>
      <c r="I140">
        <v>336</v>
      </c>
      <c r="J140">
        <v>6.0960000000000001</v>
      </c>
      <c r="K140" s="11">
        <f t="shared" si="2"/>
        <v>0.30400000000000027</v>
      </c>
    </row>
    <row r="141" spans="1:11" ht="16">
      <c r="A141" s="35">
        <v>43240</v>
      </c>
      <c r="B141" s="39">
        <v>0.30138888888888887</v>
      </c>
      <c r="C141" s="40">
        <v>32.200000000000003</v>
      </c>
      <c r="D141" s="40">
        <v>22.7</v>
      </c>
      <c r="E141" s="40">
        <v>58</v>
      </c>
      <c r="F141" s="44" t="s">
        <v>22</v>
      </c>
      <c r="H141" s="45">
        <v>43240.291666666664</v>
      </c>
      <c r="I141">
        <v>337</v>
      </c>
      <c r="J141">
        <v>54.1</v>
      </c>
      <c r="K141" s="11">
        <f t="shared" si="2"/>
        <v>3.8999999999999986</v>
      </c>
    </row>
    <row r="142" spans="1:11" ht="16">
      <c r="A142" s="35">
        <v>43241</v>
      </c>
      <c r="B142" s="39">
        <v>0.30208333333333331</v>
      </c>
      <c r="C142" s="40">
        <v>33.799999999999997</v>
      </c>
      <c r="D142" s="40">
        <v>22.6</v>
      </c>
      <c r="E142" s="40">
        <v>5.2</v>
      </c>
      <c r="F142" s="44" t="s">
        <v>22</v>
      </c>
      <c r="H142" s="45">
        <v>43241.291666666664</v>
      </c>
      <c r="I142">
        <v>338</v>
      </c>
      <c r="J142">
        <v>5.08</v>
      </c>
      <c r="K142" s="11">
        <f t="shared" si="2"/>
        <v>0.12000000000000011</v>
      </c>
    </row>
    <row r="143" spans="1:11" ht="16">
      <c r="A143" s="35">
        <v>43242</v>
      </c>
      <c r="B143" s="39">
        <v>0.29722222222222222</v>
      </c>
      <c r="C143" s="40">
        <v>32.200000000000003</v>
      </c>
      <c r="D143" s="40">
        <v>23.4</v>
      </c>
      <c r="E143" s="40">
        <v>14.6</v>
      </c>
      <c r="F143" s="44" t="s">
        <v>22</v>
      </c>
      <c r="H143" s="45">
        <v>43242.291666666664</v>
      </c>
      <c r="I143">
        <v>339</v>
      </c>
      <c r="J143">
        <v>13.97</v>
      </c>
      <c r="K143" s="11">
        <f t="shared" si="2"/>
        <v>0.62999999999999901</v>
      </c>
    </row>
    <row r="144" spans="1:11" ht="16">
      <c r="A144" s="35">
        <v>43243</v>
      </c>
      <c r="B144" s="39">
        <v>0.29930555555555555</v>
      </c>
      <c r="C144" s="40">
        <v>32.200000000000003</v>
      </c>
      <c r="D144" s="40">
        <v>22.4</v>
      </c>
      <c r="E144" s="40">
        <v>2</v>
      </c>
      <c r="F144" s="44" t="s">
        <v>23</v>
      </c>
      <c r="H144" s="45">
        <v>43243.291666666664</v>
      </c>
      <c r="I144">
        <v>340</v>
      </c>
      <c r="J144">
        <v>1.778</v>
      </c>
      <c r="K144" s="11">
        <f t="shared" si="2"/>
        <v>0.22199999999999998</v>
      </c>
    </row>
    <row r="145" spans="1:11" ht="16">
      <c r="A145" s="35">
        <v>43244</v>
      </c>
      <c r="B145" s="39">
        <v>0.29722222222222222</v>
      </c>
      <c r="C145" s="40">
        <v>33.6</v>
      </c>
      <c r="D145" s="40">
        <v>23.2</v>
      </c>
      <c r="E145" s="40">
        <v>43.4</v>
      </c>
      <c r="F145" s="44" t="s">
        <v>22</v>
      </c>
      <c r="H145" s="45">
        <v>43244.291666666664</v>
      </c>
      <c r="I145">
        <v>341</v>
      </c>
      <c r="J145">
        <v>41.91</v>
      </c>
      <c r="K145" s="11">
        <f t="shared" si="2"/>
        <v>1.490000000000002</v>
      </c>
    </row>
    <row r="146" spans="1:11" ht="16">
      <c r="A146" s="35">
        <v>43245</v>
      </c>
      <c r="B146" s="39">
        <v>0.29722222222222222</v>
      </c>
      <c r="C146" s="40">
        <v>31.4</v>
      </c>
      <c r="D146" s="40">
        <v>23.8</v>
      </c>
      <c r="E146" s="40">
        <v>4.8</v>
      </c>
      <c r="F146" s="44" t="s">
        <v>23</v>
      </c>
      <c r="H146" s="45">
        <v>43245.291666666664</v>
      </c>
      <c r="I146">
        <v>342</v>
      </c>
      <c r="J146">
        <v>4.5720000000000001</v>
      </c>
      <c r="K146" s="11">
        <f t="shared" si="2"/>
        <v>0.22799999999999976</v>
      </c>
    </row>
    <row r="147" spans="1:11" ht="16">
      <c r="A147" s="35">
        <v>43246</v>
      </c>
      <c r="B147" s="39">
        <v>0.29444444444444445</v>
      </c>
      <c r="C147" s="40">
        <v>34.4</v>
      </c>
      <c r="D147" s="40">
        <v>23.8</v>
      </c>
      <c r="E147" s="40">
        <v>39.200000000000003</v>
      </c>
      <c r="F147" s="44" t="s">
        <v>23</v>
      </c>
      <c r="H147" s="45">
        <v>43246.291666666664</v>
      </c>
      <c r="I147">
        <v>343</v>
      </c>
      <c r="J147">
        <v>39.119999999999997</v>
      </c>
      <c r="K147" s="11">
        <f t="shared" si="2"/>
        <v>8.00000000000054E-2</v>
      </c>
    </row>
    <row r="148" spans="1:11" ht="16">
      <c r="A148" s="35">
        <v>43247</v>
      </c>
      <c r="B148" s="39">
        <v>0.29930555555555555</v>
      </c>
      <c r="C148" s="40">
        <v>33.4</v>
      </c>
      <c r="D148" s="40">
        <v>23.4</v>
      </c>
      <c r="E148" s="40">
        <v>5.7</v>
      </c>
      <c r="F148" s="44" t="s">
        <v>23</v>
      </c>
      <c r="H148" s="45">
        <v>43247.291666666664</v>
      </c>
      <c r="I148">
        <v>344</v>
      </c>
      <c r="J148">
        <v>5.3339999999999996</v>
      </c>
      <c r="K148" s="11">
        <f t="shared" si="2"/>
        <v>0.36600000000000055</v>
      </c>
    </row>
    <row r="149" spans="1:11" ht="16">
      <c r="A149" s="35">
        <v>43248</v>
      </c>
      <c r="B149" s="39">
        <v>0.29583333333333334</v>
      </c>
      <c r="C149" s="40">
        <v>33.200000000000003</v>
      </c>
      <c r="D149" s="40">
        <v>23.6</v>
      </c>
      <c r="E149" s="40">
        <v>112</v>
      </c>
      <c r="F149" s="44" t="s">
        <v>22</v>
      </c>
      <c r="H149" s="45">
        <v>43248.291666666664</v>
      </c>
      <c r="I149">
        <v>345</v>
      </c>
      <c r="J149">
        <v>119.1</v>
      </c>
      <c r="K149" s="11">
        <f t="shared" si="2"/>
        <v>-7.0999999999999943</v>
      </c>
    </row>
    <row r="150" spans="1:11" ht="16">
      <c r="A150" s="35">
        <v>43249</v>
      </c>
      <c r="B150" s="39">
        <v>0.30277777777777776</v>
      </c>
      <c r="C150" s="40">
        <v>32.6</v>
      </c>
      <c r="D150" s="40">
        <v>24.2</v>
      </c>
      <c r="E150" s="40">
        <v>4.5</v>
      </c>
      <c r="F150" s="44" t="s">
        <v>22</v>
      </c>
      <c r="H150" s="45">
        <v>43249.291666666664</v>
      </c>
      <c r="I150">
        <v>346</v>
      </c>
      <c r="J150">
        <v>3.556</v>
      </c>
      <c r="K150" s="11">
        <f t="shared" si="2"/>
        <v>0.94399999999999995</v>
      </c>
    </row>
    <row r="151" spans="1:11" ht="16">
      <c r="A151" s="35">
        <v>43250</v>
      </c>
      <c r="B151" s="39">
        <v>0.3</v>
      </c>
      <c r="C151" s="40">
        <v>33.4</v>
      </c>
      <c r="D151" s="40">
        <v>23.6</v>
      </c>
      <c r="E151" s="40">
        <v>11.7</v>
      </c>
      <c r="F151" s="44" t="s">
        <v>23</v>
      </c>
      <c r="H151" s="45">
        <v>43250.291666666664</v>
      </c>
      <c r="I151">
        <v>347</v>
      </c>
      <c r="J151">
        <v>11.18</v>
      </c>
      <c r="K151" s="11">
        <f t="shared" si="2"/>
        <v>0.51999999999999957</v>
      </c>
    </row>
    <row r="152" spans="1:11" ht="16">
      <c r="A152" s="35">
        <v>43251</v>
      </c>
      <c r="B152" s="39">
        <v>0.3034722222222222</v>
      </c>
      <c r="C152" s="40">
        <v>33</v>
      </c>
      <c r="D152" s="40">
        <v>24</v>
      </c>
      <c r="E152" s="40">
        <v>32.799999999999997</v>
      </c>
      <c r="F152" s="44" t="s">
        <v>23</v>
      </c>
      <c r="H152" s="45">
        <v>43251.291666666664</v>
      </c>
      <c r="I152">
        <v>348</v>
      </c>
      <c r="J152">
        <v>31.75</v>
      </c>
      <c r="K152" s="11">
        <f t="shared" si="2"/>
        <v>1.0499999999999972</v>
      </c>
    </row>
    <row r="153" spans="1:11" ht="16">
      <c r="A153" s="35">
        <v>43252</v>
      </c>
      <c r="B153" s="36">
        <v>0.29097222222222224</v>
      </c>
      <c r="C153" s="37">
        <v>31.4</v>
      </c>
      <c r="D153" s="37">
        <v>23.6</v>
      </c>
      <c r="E153" s="37">
        <v>15.6</v>
      </c>
      <c r="F153" s="43" t="s">
        <v>22</v>
      </c>
      <c r="H153" s="45">
        <v>43252.291666666664</v>
      </c>
      <c r="I153">
        <v>349</v>
      </c>
      <c r="J153">
        <v>15.24</v>
      </c>
      <c r="K153" s="11">
        <f t="shared" si="2"/>
        <v>0.35999999999999943</v>
      </c>
    </row>
    <row r="154" spans="1:11" ht="16">
      <c r="A154" s="35">
        <v>43253</v>
      </c>
      <c r="B154" s="39">
        <v>0.30277777777777776</v>
      </c>
      <c r="C154" s="40">
        <v>31.8</v>
      </c>
      <c r="D154" s="40">
        <v>23.8</v>
      </c>
      <c r="E154" s="40">
        <v>46.4</v>
      </c>
      <c r="F154" s="44" t="s">
        <v>22</v>
      </c>
      <c r="H154" s="45">
        <v>43253.291666666664</v>
      </c>
      <c r="I154">
        <v>350</v>
      </c>
      <c r="J154">
        <v>44.96</v>
      </c>
      <c r="K154" s="11">
        <f t="shared" si="2"/>
        <v>1.4399999999999977</v>
      </c>
    </row>
    <row r="155" spans="1:11" ht="16">
      <c r="A155" s="35">
        <v>43254</v>
      </c>
      <c r="B155" s="39">
        <v>0.30555555555555552</v>
      </c>
      <c r="C155" s="40">
        <v>29</v>
      </c>
      <c r="D155" s="40">
        <v>22.5</v>
      </c>
      <c r="E155" s="40">
        <v>27.2</v>
      </c>
      <c r="F155" s="44" t="s">
        <v>22</v>
      </c>
      <c r="H155" s="45">
        <v>43254.291666666664</v>
      </c>
      <c r="I155">
        <v>351</v>
      </c>
      <c r="J155">
        <v>26.67</v>
      </c>
      <c r="K155" s="11">
        <f t="shared" si="2"/>
        <v>0.52999999999999758</v>
      </c>
    </row>
    <row r="156" spans="1:11" ht="16">
      <c r="A156" s="35">
        <v>43255</v>
      </c>
      <c r="B156" s="39">
        <v>0.29652777777777778</v>
      </c>
      <c r="C156" s="40">
        <v>32.200000000000003</v>
      </c>
      <c r="D156" s="40">
        <v>24.4</v>
      </c>
      <c r="E156" s="40">
        <v>3.2</v>
      </c>
      <c r="F156" s="44" t="s">
        <v>22</v>
      </c>
      <c r="H156" s="45">
        <v>43255.291666666664</v>
      </c>
      <c r="I156">
        <v>352</v>
      </c>
      <c r="J156">
        <v>2.794</v>
      </c>
      <c r="K156" s="11">
        <f t="shared" si="2"/>
        <v>0.40600000000000014</v>
      </c>
    </row>
    <row r="157" spans="1:11" ht="16">
      <c r="A157" s="35">
        <v>43256</v>
      </c>
      <c r="B157" s="39">
        <v>0.29791666666666666</v>
      </c>
      <c r="C157" s="40">
        <v>30.2</v>
      </c>
      <c r="D157" s="40">
        <v>24</v>
      </c>
      <c r="E157" s="40">
        <v>2.8</v>
      </c>
      <c r="F157" s="44" t="s">
        <v>23</v>
      </c>
      <c r="H157" s="45">
        <v>43256.291666666664</v>
      </c>
      <c r="I157">
        <v>353</v>
      </c>
      <c r="J157">
        <v>2.032</v>
      </c>
      <c r="K157" s="11">
        <f t="shared" si="2"/>
        <v>0.76799999999999979</v>
      </c>
    </row>
    <row r="158" spans="1:11" ht="16">
      <c r="A158" s="35">
        <v>43257</v>
      </c>
      <c r="B158" s="39">
        <v>0.29097222222222224</v>
      </c>
      <c r="C158" s="40">
        <v>29</v>
      </c>
      <c r="D158" s="40">
        <v>24.8</v>
      </c>
      <c r="E158" s="40">
        <v>17.600000000000001</v>
      </c>
      <c r="F158" s="44" t="s">
        <v>22</v>
      </c>
      <c r="H158" s="45">
        <v>43257.291666666664</v>
      </c>
      <c r="I158">
        <v>354</v>
      </c>
      <c r="J158">
        <v>16.760000000000002</v>
      </c>
      <c r="K158" s="11">
        <f t="shared" si="2"/>
        <v>0.83999999999999986</v>
      </c>
    </row>
    <row r="159" spans="1:11" ht="16">
      <c r="A159" s="35">
        <v>43258</v>
      </c>
      <c r="B159" s="39">
        <v>0.29722222222222222</v>
      </c>
      <c r="C159" s="40">
        <v>29</v>
      </c>
      <c r="D159" s="40">
        <v>23</v>
      </c>
      <c r="E159" s="40">
        <v>17.7</v>
      </c>
      <c r="F159" s="44" t="s">
        <v>23</v>
      </c>
      <c r="H159" s="45">
        <v>43258.291666666664</v>
      </c>
      <c r="I159">
        <v>355</v>
      </c>
      <c r="J159">
        <v>16.510000000000002</v>
      </c>
      <c r="K159" s="11">
        <f t="shared" si="2"/>
        <v>1.1899999999999977</v>
      </c>
    </row>
    <row r="160" spans="1:11" ht="16">
      <c r="A160" s="35">
        <v>43259</v>
      </c>
      <c r="B160" s="39">
        <v>0.2902777777777778</v>
      </c>
      <c r="C160" s="40">
        <v>27.6</v>
      </c>
      <c r="D160" s="40">
        <v>22.4</v>
      </c>
      <c r="E160" s="40">
        <v>6.6</v>
      </c>
      <c r="F160" s="44" t="s">
        <v>23</v>
      </c>
      <c r="H160" s="45">
        <v>43259.291666666664</v>
      </c>
      <c r="I160">
        <v>356</v>
      </c>
      <c r="J160">
        <v>7.3659999999999997</v>
      </c>
      <c r="K160" s="11">
        <f t="shared" si="2"/>
        <v>-0.76600000000000001</v>
      </c>
    </row>
    <row r="161" spans="1:11" ht="16">
      <c r="A161" s="35">
        <v>43260</v>
      </c>
      <c r="B161" s="39">
        <v>0.2902777777777778</v>
      </c>
      <c r="C161" s="40">
        <v>31.6</v>
      </c>
      <c r="D161" s="40">
        <v>24</v>
      </c>
      <c r="E161" s="40">
        <v>133.1</v>
      </c>
      <c r="F161" s="44" t="s">
        <v>23</v>
      </c>
      <c r="H161" s="45">
        <v>43260.291666666664</v>
      </c>
      <c r="I161">
        <v>357</v>
      </c>
      <c r="J161">
        <v>127</v>
      </c>
      <c r="K161" s="11">
        <f t="shared" si="2"/>
        <v>6.0999999999999943</v>
      </c>
    </row>
    <row r="162" spans="1:11" ht="16">
      <c r="A162" s="35">
        <v>43261</v>
      </c>
      <c r="B162" s="39">
        <v>0.30069444444444443</v>
      </c>
      <c r="C162" s="40">
        <v>27.2</v>
      </c>
      <c r="D162" s="40">
        <v>24</v>
      </c>
      <c r="E162" s="40">
        <v>16.399999999999999</v>
      </c>
      <c r="F162" s="44" t="s">
        <v>23</v>
      </c>
      <c r="H162" s="45">
        <v>43261.291666666664</v>
      </c>
      <c r="I162">
        <v>358</v>
      </c>
      <c r="J162">
        <v>15.75</v>
      </c>
      <c r="K162" s="11">
        <f t="shared" si="2"/>
        <v>0.64999999999999858</v>
      </c>
    </row>
    <row r="163" spans="1:11" ht="16">
      <c r="A163" s="35">
        <v>43262</v>
      </c>
      <c r="B163" s="39">
        <v>0.30069444444444443</v>
      </c>
      <c r="C163" s="40">
        <v>29.4</v>
      </c>
      <c r="D163" s="40">
        <v>23.2</v>
      </c>
      <c r="E163" s="40">
        <v>0.5</v>
      </c>
      <c r="F163" s="44" t="s">
        <v>23</v>
      </c>
      <c r="H163" s="45">
        <v>43262.291666666664</v>
      </c>
      <c r="I163">
        <v>359</v>
      </c>
      <c r="J163">
        <v>0.50800000000000001</v>
      </c>
      <c r="K163" s="11">
        <f t="shared" si="2"/>
        <v>-8.0000000000000071E-3</v>
      </c>
    </row>
    <row r="164" spans="1:11" ht="16">
      <c r="A164" s="35">
        <v>43263</v>
      </c>
      <c r="B164" s="39">
        <v>0.2902777777777778</v>
      </c>
      <c r="C164" s="40">
        <v>28.8</v>
      </c>
      <c r="D164" s="40">
        <v>23.4</v>
      </c>
      <c r="E164" s="40">
        <v>2.2000000000000002</v>
      </c>
      <c r="F164" s="44" t="s">
        <v>23</v>
      </c>
      <c r="H164" s="45">
        <v>43263.291666666664</v>
      </c>
      <c r="I164">
        <v>360</v>
      </c>
      <c r="J164">
        <v>2.286</v>
      </c>
      <c r="K164" s="11">
        <f t="shared" si="2"/>
        <v>-8.5999999999999854E-2</v>
      </c>
    </row>
    <row r="165" spans="1:11" ht="16">
      <c r="A165" s="35">
        <v>43264</v>
      </c>
      <c r="B165" s="39">
        <v>0.2986111111111111</v>
      </c>
      <c r="C165" s="40">
        <v>33.6</v>
      </c>
      <c r="D165" s="40">
        <v>23.2</v>
      </c>
      <c r="E165" s="40">
        <v>12.8</v>
      </c>
      <c r="F165" s="44" t="s">
        <v>22</v>
      </c>
      <c r="H165" s="45">
        <v>43264.291666666664</v>
      </c>
      <c r="I165">
        <v>361</v>
      </c>
      <c r="J165">
        <v>12.19</v>
      </c>
      <c r="K165" s="11">
        <f t="shared" si="2"/>
        <v>0.61000000000000121</v>
      </c>
    </row>
    <row r="166" spans="1:11" ht="16">
      <c r="A166" s="35">
        <v>43265</v>
      </c>
      <c r="B166" s="39">
        <v>0.30069444444444443</v>
      </c>
      <c r="C166" s="40">
        <v>33.5</v>
      </c>
      <c r="D166" s="40">
        <v>24.2</v>
      </c>
      <c r="E166" s="40">
        <v>99.2</v>
      </c>
      <c r="F166" s="44" t="s">
        <v>22</v>
      </c>
      <c r="H166" s="45">
        <v>43265.291666666664</v>
      </c>
      <c r="I166">
        <v>362</v>
      </c>
      <c r="J166">
        <v>97.5</v>
      </c>
      <c r="K166" s="11">
        <f t="shared" si="2"/>
        <v>1.7000000000000028</v>
      </c>
    </row>
    <row r="167" spans="1:11" ht="16">
      <c r="A167" s="35">
        <v>43266</v>
      </c>
      <c r="B167" s="39">
        <v>0.3</v>
      </c>
      <c r="C167" s="40">
        <v>32</v>
      </c>
      <c r="D167" s="40">
        <v>23.4</v>
      </c>
      <c r="E167" s="40">
        <v>8</v>
      </c>
      <c r="F167" s="44" t="s">
        <v>23</v>
      </c>
      <c r="H167" s="45">
        <v>43266.291666666664</v>
      </c>
      <c r="I167">
        <v>363</v>
      </c>
      <c r="J167">
        <v>7.3659999999999997</v>
      </c>
      <c r="K167" s="11">
        <f t="shared" si="2"/>
        <v>0.63400000000000034</v>
      </c>
    </row>
    <row r="168" spans="1:11" ht="16">
      <c r="A168" s="35">
        <v>43267</v>
      </c>
      <c r="B168" s="39">
        <v>0.30416666666666664</v>
      </c>
      <c r="C168" s="40">
        <v>34.200000000000003</v>
      </c>
      <c r="D168" s="40">
        <v>23.8</v>
      </c>
      <c r="E168" s="40">
        <v>3.6</v>
      </c>
      <c r="F168" s="44" t="s">
        <v>22</v>
      </c>
      <c r="H168" s="45">
        <v>43267.291666666664</v>
      </c>
      <c r="I168">
        <v>364</v>
      </c>
      <c r="J168">
        <v>3.81</v>
      </c>
      <c r="K168" s="11">
        <f t="shared" si="2"/>
        <v>-0.20999999999999996</v>
      </c>
    </row>
    <row r="169" spans="1:11" ht="16">
      <c r="A169" s="35">
        <v>43268</v>
      </c>
      <c r="B169" s="39">
        <v>0.2902777777777778</v>
      </c>
      <c r="C169" s="40">
        <v>32.799999999999997</v>
      </c>
      <c r="D169" s="40">
        <v>24.2</v>
      </c>
      <c r="E169" s="40">
        <v>0</v>
      </c>
      <c r="F169" s="44" t="s">
        <v>22</v>
      </c>
      <c r="H169" s="45">
        <v>43268.291666666664</v>
      </c>
      <c r="I169">
        <v>365</v>
      </c>
      <c r="J169">
        <v>0</v>
      </c>
      <c r="K169" s="11">
        <f t="shared" si="2"/>
        <v>0</v>
      </c>
    </row>
    <row r="170" spans="1:11" ht="16">
      <c r="A170" s="35">
        <v>43269</v>
      </c>
      <c r="B170" s="39">
        <v>0.30138888888888887</v>
      </c>
      <c r="C170" s="40">
        <v>31.2</v>
      </c>
      <c r="D170" s="40">
        <v>24.2</v>
      </c>
      <c r="E170" s="40">
        <v>0.5</v>
      </c>
      <c r="F170" s="44" t="s">
        <v>22</v>
      </c>
      <c r="H170" s="45">
        <v>43269.291666666664</v>
      </c>
      <c r="I170">
        <v>366</v>
      </c>
      <c r="J170">
        <v>0.50800000000000001</v>
      </c>
      <c r="K170" s="11">
        <f t="shared" si="2"/>
        <v>-8.0000000000000071E-3</v>
      </c>
    </row>
    <row r="171" spans="1:11" ht="16">
      <c r="A171" s="35">
        <v>43270</v>
      </c>
      <c r="B171" s="39">
        <v>0.3</v>
      </c>
      <c r="C171" s="40">
        <v>31</v>
      </c>
      <c r="D171" s="40">
        <v>24.2</v>
      </c>
      <c r="E171" s="40">
        <v>14</v>
      </c>
      <c r="F171" s="44" t="s">
        <v>22</v>
      </c>
      <c r="H171" s="45">
        <v>43270.291666666664</v>
      </c>
      <c r="I171">
        <v>367</v>
      </c>
      <c r="J171">
        <v>13.21</v>
      </c>
      <c r="K171" s="11">
        <f t="shared" si="2"/>
        <v>0.78999999999999915</v>
      </c>
    </row>
    <row r="172" spans="1:11" ht="16">
      <c r="A172" s="35">
        <v>43271</v>
      </c>
      <c r="B172" s="39">
        <v>0.2951388888888889</v>
      </c>
      <c r="C172" s="40">
        <v>27.8</v>
      </c>
      <c r="D172" s="40">
        <v>23</v>
      </c>
      <c r="E172" s="40">
        <v>0.3</v>
      </c>
      <c r="F172" s="44" t="s">
        <v>23</v>
      </c>
      <c r="H172" s="45">
        <v>43271.291666666664</v>
      </c>
      <c r="I172">
        <v>368</v>
      </c>
      <c r="J172">
        <v>0.254</v>
      </c>
      <c r="K172" s="11">
        <f t="shared" si="2"/>
        <v>4.5999999999999985E-2</v>
      </c>
    </row>
    <row r="173" spans="1:11" ht="16">
      <c r="A173" s="35">
        <v>43272</v>
      </c>
      <c r="B173" s="39">
        <v>0.2986111111111111</v>
      </c>
      <c r="C173" s="40">
        <v>34.200000000000003</v>
      </c>
      <c r="D173" s="40">
        <v>21.8</v>
      </c>
      <c r="E173" s="40">
        <v>14</v>
      </c>
      <c r="F173" s="44" t="s">
        <v>23</v>
      </c>
      <c r="H173" s="45">
        <v>43272.291666666664</v>
      </c>
      <c r="I173">
        <v>369</v>
      </c>
      <c r="J173">
        <v>13.72</v>
      </c>
      <c r="K173" s="11">
        <f t="shared" si="2"/>
        <v>0.27999999999999936</v>
      </c>
    </row>
    <row r="174" spans="1:11" ht="16">
      <c r="A174" s="35">
        <v>43273</v>
      </c>
      <c r="B174" s="39">
        <v>0.28819444444444448</v>
      </c>
      <c r="C174" s="40">
        <v>33.799999999999997</v>
      </c>
      <c r="D174" s="40">
        <v>23.4</v>
      </c>
      <c r="E174" s="40">
        <v>0</v>
      </c>
      <c r="F174" s="44" t="s">
        <v>22</v>
      </c>
      <c r="H174" s="45">
        <v>43273.291666666664</v>
      </c>
      <c r="I174">
        <v>370</v>
      </c>
      <c r="J174">
        <v>0</v>
      </c>
      <c r="K174" s="11">
        <f t="shared" si="2"/>
        <v>0</v>
      </c>
    </row>
    <row r="175" spans="1:11" ht="16">
      <c r="A175" s="35">
        <v>43274</v>
      </c>
      <c r="B175" s="39">
        <v>0.29722222222222222</v>
      </c>
      <c r="C175" s="40">
        <v>33.6</v>
      </c>
      <c r="D175" s="40">
        <v>24.8</v>
      </c>
      <c r="E175" s="40">
        <v>4.4000000000000004</v>
      </c>
      <c r="F175" s="44" t="s">
        <v>23</v>
      </c>
      <c r="H175" s="45">
        <v>43274.291666666664</v>
      </c>
      <c r="I175">
        <v>371</v>
      </c>
      <c r="J175">
        <v>4.3179999999999996</v>
      </c>
      <c r="K175" s="11">
        <f t="shared" si="2"/>
        <v>8.2000000000000739E-2</v>
      </c>
    </row>
    <row r="176" spans="1:11" ht="16">
      <c r="A176" s="35">
        <v>43275</v>
      </c>
      <c r="B176" s="39">
        <v>0.3034722222222222</v>
      </c>
      <c r="C176" s="40">
        <v>32.4</v>
      </c>
      <c r="D176" s="40">
        <v>23.2</v>
      </c>
      <c r="E176" s="40">
        <v>15.7</v>
      </c>
      <c r="F176" s="44" t="s">
        <v>23</v>
      </c>
      <c r="H176" s="45">
        <v>43275.291666666664</v>
      </c>
      <c r="I176">
        <v>372</v>
      </c>
      <c r="J176">
        <v>14.99</v>
      </c>
      <c r="K176" s="11">
        <f t="shared" si="2"/>
        <v>0.70999999999999908</v>
      </c>
    </row>
    <row r="177" spans="1:11" ht="16">
      <c r="A177" s="35">
        <v>43276</v>
      </c>
      <c r="B177" s="39">
        <v>0.3034722222222222</v>
      </c>
      <c r="C177" s="40">
        <v>31.2</v>
      </c>
      <c r="D177" s="40">
        <v>23.5</v>
      </c>
      <c r="E177" s="40">
        <v>40</v>
      </c>
      <c r="F177" s="44" t="s">
        <v>22</v>
      </c>
      <c r="H177" s="45">
        <v>43276.291666666664</v>
      </c>
      <c r="I177">
        <v>373</v>
      </c>
      <c r="J177">
        <v>38.1</v>
      </c>
      <c r="K177" s="11">
        <f t="shared" si="2"/>
        <v>1.8999999999999986</v>
      </c>
    </row>
    <row r="178" spans="1:11" ht="16">
      <c r="A178" s="35">
        <v>43277</v>
      </c>
      <c r="B178" s="39">
        <v>0.2951388888888889</v>
      </c>
      <c r="C178" s="40">
        <v>27.4</v>
      </c>
      <c r="D178" s="40">
        <v>22.6</v>
      </c>
      <c r="E178" s="40">
        <v>0.1</v>
      </c>
      <c r="F178" s="44" t="s">
        <v>23</v>
      </c>
      <c r="H178" s="45">
        <v>43277.291666666664</v>
      </c>
      <c r="I178">
        <v>374</v>
      </c>
      <c r="J178">
        <v>0.254</v>
      </c>
      <c r="K178" s="11">
        <f t="shared" si="2"/>
        <v>-0.154</v>
      </c>
    </row>
    <row r="179" spans="1:11" ht="16">
      <c r="A179" s="35">
        <v>43278</v>
      </c>
      <c r="B179" s="39">
        <v>0.2986111111111111</v>
      </c>
      <c r="C179" s="40">
        <v>31.4</v>
      </c>
      <c r="D179" s="40">
        <v>23.5</v>
      </c>
      <c r="E179" s="40">
        <v>8.8000000000000007</v>
      </c>
      <c r="F179" s="44" t="s">
        <v>22</v>
      </c>
      <c r="H179" s="45">
        <v>43278.291666666664</v>
      </c>
      <c r="I179">
        <v>375</v>
      </c>
      <c r="J179">
        <v>8.3800000000000008</v>
      </c>
      <c r="K179" s="11">
        <f t="shared" si="2"/>
        <v>0.41999999999999993</v>
      </c>
    </row>
    <row r="180" spans="1:11" ht="16">
      <c r="A180" s="35">
        <v>43279</v>
      </c>
      <c r="B180" s="39">
        <v>0.29722222222222222</v>
      </c>
      <c r="C180" s="40">
        <v>27.6</v>
      </c>
      <c r="D180" s="40">
        <v>23.6</v>
      </c>
      <c r="E180" s="40">
        <v>10.6</v>
      </c>
      <c r="F180" s="44" t="s">
        <v>22</v>
      </c>
      <c r="H180" s="45">
        <v>43279.291666666664</v>
      </c>
      <c r="I180">
        <v>376</v>
      </c>
      <c r="J180">
        <v>10.92</v>
      </c>
      <c r="K180" s="11">
        <f t="shared" si="2"/>
        <v>-0.32000000000000028</v>
      </c>
    </row>
    <row r="181" spans="1:11" ht="16">
      <c r="A181" s="35">
        <v>43280</v>
      </c>
      <c r="B181" s="39">
        <v>0.29375000000000001</v>
      </c>
      <c r="C181" s="40">
        <v>29.3</v>
      </c>
      <c r="D181" s="40">
        <v>23.8</v>
      </c>
      <c r="E181" s="40">
        <v>14.4</v>
      </c>
      <c r="F181" s="44" t="s">
        <v>22</v>
      </c>
      <c r="H181" s="45">
        <v>43280.291666666664</v>
      </c>
      <c r="I181">
        <v>377</v>
      </c>
      <c r="J181">
        <v>13.72</v>
      </c>
      <c r="K181" s="11">
        <f t="shared" si="2"/>
        <v>0.67999999999999972</v>
      </c>
    </row>
    <row r="182" spans="1:11" ht="16">
      <c r="A182" s="35">
        <v>43281</v>
      </c>
      <c r="B182" s="39">
        <v>0.30208333333333331</v>
      </c>
      <c r="C182" s="40">
        <v>31.2</v>
      </c>
      <c r="D182" s="40">
        <v>23.8</v>
      </c>
      <c r="E182" s="40">
        <v>16.8</v>
      </c>
      <c r="F182" s="44" t="s">
        <v>22</v>
      </c>
      <c r="H182" s="45">
        <v>43281.291666666664</v>
      </c>
      <c r="I182">
        <v>378</v>
      </c>
      <c r="J182">
        <v>16.510000000000002</v>
      </c>
      <c r="K182" s="11">
        <f t="shared" si="2"/>
        <v>0.28999999999999915</v>
      </c>
    </row>
    <row r="183" spans="1:11" ht="16">
      <c r="A183" s="35">
        <v>43282</v>
      </c>
      <c r="B183" s="39">
        <v>0.3</v>
      </c>
      <c r="C183" s="40">
        <v>31.2</v>
      </c>
      <c r="D183" s="40">
        <v>23</v>
      </c>
      <c r="E183" s="40">
        <v>22.8</v>
      </c>
      <c r="F183" s="44" t="s">
        <v>22</v>
      </c>
      <c r="H183" s="45">
        <v>43282.291666666664</v>
      </c>
      <c r="I183">
        <v>379</v>
      </c>
      <c r="J183">
        <v>21.59</v>
      </c>
      <c r="K183" s="11">
        <f t="shared" si="2"/>
        <v>1.2100000000000009</v>
      </c>
    </row>
    <row r="184" spans="1:11" ht="16">
      <c r="A184" s="35">
        <v>43283</v>
      </c>
      <c r="B184" s="39">
        <v>0.29652777777777778</v>
      </c>
      <c r="C184" s="40">
        <v>31</v>
      </c>
      <c r="D184" s="40">
        <v>22.8</v>
      </c>
      <c r="E184" s="40">
        <v>57</v>
      </c>
      <c r="F184" s="44" t="s">
        <v>23</v>
      </c>
      <c r="H184" s="45">
        <v>43283.291666666664</v>
      </c>
      <c r="I184">
        <v>380</v>
      </c>
      <c r="J184">
        <v>54.61</v>
      </c>
      <c r="K184" s="11">
        <f t="shared" si="2"/>
        <v>2.3900000000000006</v>
      </c>
    </row>
    <row r="185" spans="1:11" ht="16">
      <c r="A185" s="35">
        <v>43284</v>
      </c>
      <c r="B185" s="39">
        <v>0.29375000000000001</v>
      </c>
      <c r="C185" s="40">
        <v>28.4</v>
      </c>
      <c r="D185" s="40">
        <v>22.2</v>
      </c>
      <c r="E185" s="40">
        <v>13.3</v>
      </c>
      <c r="F185" s="44" t="s">
        <v>23</v>
      </c>
      <c r="H185" s="45">
        <v>43284.291666666664</v>
      </c>
      <c r="I185">
        <v>381</v>
      </c>
      <c r="J185">
        <v>12.95</v>
      </c>
      <c r="K185" s="11">
        <f t="shared" si="2"/>
        <v>0.35000000000000142</v>
      </c>
    </row>
    <row r="186" spans="1:11" ht="16">
      <c r="A186" s="35">
        <v>43285</v>
      </c>
      <c r="B186" s="39">
        <v>0.29583333333333334</v>
      </c>
      <c r="C186" s="40">
        <v>29.6</v>
      </c>
      <c r="D186" s="40">
        <v>23.2</v>
      </c>
      <c r="E186" s="40">
        <v>9.6</v>
      </c>
      <c r="F186" s="44" t="s">
        <v>23</v>
      </c>
      <c r="H186" s="45">
        <v>43285.291666666664</v>
      </c>
      <c r="I186">
        <v>382</v>
      </c>
      <c r="J186">
        <v>8.89</v>
      </c>
      <c r="K186" s="11">
        <f t="shared" si="2"/>
        <v>0.70999999999999908</v>
      </c>
    </row>
    <row r="187" spans="1:11" ht="16">
      <c r="A187" s="35">
        <v>43286</v>
      </c>
      <c r="B187" s="39">
        <v>0.3</v>
      </c>
      <c r="C187" s="40">
        <v>30.2</v>
      </c>
      <c r="D187" s="40">
        <v>24</v>
      </c>
      <c r="E187" s="40">
        <v>40.9</v>
      </c>
      <c r="F187" s="44" t="s">
        <v>23</v>
      </c>
      <c r="H187" s="45">
        <v>43286.291666666664</v>
      </c>
      <c r="I187">
        <v>383</v>
      </c>
      <c r="J187">
        <v>39.619999999999997</v>
      </c>
      <c r="K187" s="11">
        <f t="shared" si="2"/>
        <v>1.2800000000000011</v>
      </c>
    </row>
    <row r="188" spans="1:11" ht="16">
      <c r="A188" s="35">
        <v>43287</v>
      </c>
      <c r="B188" s="39">
        <v>0.2986111111111111</v>
      </c>
      <c r="C188" s="40">
        <v>26.6</v>
      </c>
      <c r="D188" s="40">
        <v>23.2</v>
      </c>
      <c r="E188" s="40">
        <v>13.9</v>
      </c>
      <c r="F188" s="44" t="s">
        <v>23</v>
      </c>
      <c r="H188" s="45">
        <v>43287.291666666664</v>
      </c>
      <c r="I188">
        <v>384</v>
      </c>
      <c r="J188">
        <v>13.72</v>
      </c>
      <c r="K188" s="11">
        <f t="shared" si="2"/>
        <v>0.17999999999999972</v>
      </c>
    </row>
    <row r="189" spans="1:11" ht="16">
      <c r="A189" s="35">
        <v>43288</v>
      </c>
      <c r="B189" s="39">
        <v>0.29375000000000001</v>
      </c>
      <c r="C189" s="40">
        <v>30.2</v>
      </c>
      <c r="D189" s="40">
        <v>23.4</v>
      </c>
      <c r="E189" s="40">
        <v>6.1</v>
      </c>
      <c r="F189" s="44" t="s">
        <v>23</v>
      </c>
      <c r="H189" s="45">
        <v>43288.291666666664</v>
      </c>
      <c r="I189">
        <v>385</v>
      </c>
      <c r="J189">
        <v>5.8419999999999996</v>
      </c>
      <c r="K189" s="11">
        <f t="shared" si="2"/>
        <v>0.25800000000000001</v>
      </c>
    </row>
    <row r="190" spans="1:11" ht="16">
      <c r="A190" s="35">
        <v>43289</v>
      </c>
      <c r="B190" s="39">
        <v>0.30069444444444443</v>
      </c>
      <c r="C190" s="40">
        <v>28.4</v>
      </c>
      <c r="D190" s="40">
        <v>23.4</v>
      </c>
      <c r="E190" s="40">
        <v>35.700000000000003</v>
      </c>
      <c r="F190" s="44" t="s">
        <v>23</v>
      </c>
      <c r="H190" s="45">
        <v>43289.291666666664</v>
      </c>
      <c r="I190">
        <v>386</v>
      </c>
      <c r="J190">
        <v>32.51</v>
      </c>
      <c r="K190" s="11">
        <f t="shared" si="2"/>
        <v>3.1900000000000048</v>
      </c>
    </row>
    <row r="191" spans="1:11" ht="16">
      <c r="A191" s="35">
        <v>43290</v>
      </c>
      <c r="B191" s="39">
        <v>0.29791666666666666</v>
      </c>
      <c r="C191" s="40">
        <v>29.6</v>
      </c>
      <c r="D191" s="40">
        <v>22.8</v>
      </c>
      <c r="E191" s="40">
        <v>6</v>
      </c>
      <c r="F191" s="44" t="s">
        <v>23</v>
      </c>
      <c r="H191" s="45">
        <v>43290.291666666664</v>
      </c>
      <c r="I191">
        <v>387</v>
      </c>
      <c r="J191">
        <v>7.3659999999999997</v>
      </c>
      <c r="K191" s="11">
        <f t="shared" si="2"/>
        <v>-1.3659999999999997</v>
      </c>
    </row>
    <row r="192" spans="1:11" ht="16">
      <c r="A192" s="35">
        <v>43291</v>
      </c>
      <c r="B192" s="39">
        <v>0.3</v>
      </c>
      <c r="C192" s="40">
        <v>29.4</v>
      </c>
      <c r="D192" s="40">
        <v>23.8</v>
      </c>
      <c r="E192" s="40">
        <v>29.2</v>
      </c>
      <c r="F192" s="44" t="s">
        <v>23</v>
      </c>
      <c r="H192" s="45">
        <v>43291.291666666664</v>
      </c>
      <c r="I192">
        <v>388</v>
      </c>
      <c r="J192">
        <v>28.96</v>
      </c>
      <c r="K192" s="11">
        <f t="shared" si="2"/>
        <v>0.23999999999999844</v>
      </c>
    </row>
    <row r="193" spans="1:21" ht="16">
      <c r="A193" s="35">
        <v>43292</v>
      </c>
      <c r="B193" s="39">
        <v>0.30624999999999997</v>
      </c>
      <c r="C193" s="40">
        <v>30.8</v>
      </c>
      <c r="D193" s="40">
        <v>23.5</v>
      </c>
      <c r="E193" s="40">
        <v>18.399999999999999</v>
      </c>
      <c r="F193" s="44" t="s">
        <v>22</v>
      </c>
      <c r="H193" s="45">
        <v>43292.291666666664</v>
      </c>
      <c r="I193">
        <v>389</v>
      </c>
      <c r="J193">
        <v>17.02</v>
      </c>
      <c r="K193" s="11">
        <f t="shared" si="2"/>
        <v>1.379999999999999</v>
      </c>
    </row>
    <row r="194" spans="1:21" ht="16">
      <c r="A194" s="35">
        <v>43293</v>
      </c>
      <c r="B194" s="39">
        <v>0.2951388888888889</v>
      </c>
      <c r="C194" s="40">
        <v>25.6</v>
      </c>
      <c r="D194" s="40">
        <v>23.4</v>
      </c>
      <c r="E194" s="40">
        <v>16.7</v>
      </c>
      <c r="F194" s="44" t="s">
        <v>23</v>
      </c>
      <c r="H194" s="45">
        <v>43293.291666666664</v>
      </c>
      <c r="I194">
        <v>390</v>
      </c>
      <c r="J194">
        <v>19.05</v>
      </c>
      <c r="K194" s="11">
        <f t="shared" si="2"/>
        <v>-2.3500000000000014</v>
      </c>
    </row>
    <row r="195" spans="1:21" ht="16">
      <c r="A195" s="35">
        <v>43294</v>
      </c>
      <c r="B195" s="39">
        <v>0.29166666666666669</v>
      </c>
      <c r="C195" s="40">
        <v>31.6</v>
      </c>
      <c r="D195" s="40">
        <v>24.2</v>
      </c>
      <c r="E195" s="40">
        <v>33.200000000000003</v>
      </c>
      <c r="F195" s="44" t="s">
        <v>23</v>
      </c>
      <c r="H195" s="45">
        <v>43294.291666666664</v>
      </c>
      <c r="I195">
        <v>391</v>
      </c>
      <c r="J195">
        <v>33.020000000000003</v>
      </c>
      <c r="K195" s="11">
        <f t="shared" ref="K195:K258" si="3">E195-J195</f>
        <v>0.17999999999999972</v>
      </c>
    </row>
    <row r="196" spans="1:21" ht="16">
      <c r="A196" s="35">
        <v>43295</v>
      </c>
      <c r="B196" s="39">
        <v>0.30555555555555552</v>
      </c>
      <c r="C196" s="40">
        <v>25.8</v>
      </c>
      <c r="D196" s="40">
        <v>22.4</v>
      </c>
      <c r="E196" s="40">
        <v>138</v>
      </c>
      <c r="F196" s="44" t="s">
        <v>22</v>
      </c>
      <c r="H196" s="45">
        <v>43295.291666666664</v>
      </c>
      <c r="I196">
        <v>392</v>
      </c>
      <c r="J196">
        <v>137.9</v>
      </c>
      <c r="K196" s="11">
        <f t="shared" si="3"/>
        <v>9.9999999999994316E-2</v>
      </c>
    </row>
    <row r="197" spans="1:21" ht="16">
      <c r="A197" s="35">
        <v>43296</v>
      </c>
      <c r="B197" s="39">
        <v>0.31319444444444444</v>
      </c>
      <c r="C197" s="40">
        <v>26</v>
      </c>
      <c r="D197" s="40">
        <v>23</v>
      </c>
      <c r="E197" s="40">
        <v>132</v>
      </c>
      <c r="F197" s="44" t="s">
        <v>22</v>
      </c>
      <c r="H197" s="45">
        <v>43296.291666666664</v>
      </c>
      <c r="I197">
        <v>393</v>
      </c>
      <c r="J197">
        <v>137.69999999999999</v>
      </c>
      <c r="K197" s="11">
        <f t="shared" si="3"/>
        <v>-5.6999999999999886</v>
      </c>
    </row>
    <row r="198" spans="1:21" ht="16">
      <c r="A198" s="35">
        <v>43297</v>
      </c>
      <c r="B198" s="39">
        <v>0.29930555555555555</v>
      </c>
      <c r="C198" s="40">
        <v>29</v>
      </c>
      <c r="D198" s="40">
        <v>23.7</v>
      </c>
      <c r="E198" s="40">
        <v>37.200000000000003</v>
      </c>
      <c r="F198" s="44" t="s">
        <v>22</v>
      </c>
      <c r="H198" s="45">
        <v>43297.291666666664</v>
      </c>
      <c r="I198">
        <v>394</v>
      </c>
      <c r="J198">
        <v>36.07</v>
      </c>
      <c r="K198" s="11">
        <f t="shared" si="3"/>
        <v>1.1300000000000026</v>
      </c>
    </row>
    <row r="199" spans="1:21" ht="16">
      <c r="A199" s="35">
        <v>43298</v>
      </c>
      <c r="B199" s="39">
        <v>0.29722222222222222</v>
      </c>
      <c r="C199" s="40">
        <v>28.4</v>
      </c>
      <c r="D199" s="40">
        <v>23.2</v>
      </c>
      <c r="E199" s="40">
        <v>33.200000000000003</v>
      </c>
      <c r="F199" s="44" t="s">
        <v>22</v>
      </c>
      <c r="H199" s="45">
        <v>43298.291666666664</v>
      </c>
      <c r="I199">
        <v>395</v>
      </c>
      <c r="J199">
        <v>32.770000000000003</v>
      </c>
      <c r="K199" s="11">
        <f t="shared" si="3"/>
        <v>0.42999999999999972</v>
      </c>
    </row>
    <row r="200" spans="1:21" ht="16">
      <c r="A200" s="35">
        <v>43299</v>
      </c>
      <c r="B200" s="39">
        <v>0.29791666666666666</v>
      </c>
      <c r="C200" s="40">
        <v>29.8</v>
      </c>
      <c r="D200" s="40">
        <v>23.8</v>
      </c>
      <c r="E200" s="40">
        <v>49.2</v>
      </c>
      <c r="F200" s="44" t="s">
        <v>22</v>
      </c>
      <c r="H200" s="45">
        <v>43299.291666666664</v>
      </c>
      <c r="I200">
        <v>396</v>
      </c>
      <c r="J200">
        <v>47.5</v>
      </c>
      <c r="K200" s="11">
        <f t="shared" si="3"/>
        <v>1.7000000000000028</v>
      </c>
    </row>
    <row r="201" spans="1:21" ht="16">
      <c r="A201" s="35">
        <v>43300</v>
      </c>
      <c r="B201" s="39">
        <v>0.28750000000000003</v>
      </c>
      <c r="C201" s="40">
        <v>27</v>
      </c>
      <c r="D201" s="40">
        <v>22.6</v>
      </c>
      <c r="E201" s="40">
        <v>153</v>
      </c>
      <c r="F201" s="44" t="s">
        <v>22</v>
      </c>
      <c r="H201" s="45">
        <v>43300.291666666664</v>
      </c>
      <c r="I201">
        <v>397</v>
      </c>
      <c r="J201">
        <v>152.9</v>
      </c>
      <c r="K201" s="11">
        <f t="shared" si="3"/>
        <v>9.9999999999994316E-2</v>
      </c>
      <c r="N201" s="45"/>
      <c r="P201" s="45"/>
      <c r="U201" s="45"/>
    </row>
    <row r="202" spans="1:21" ht="16">
      <c r="A202" s="35">
        <v>43301</v>
      </c>
      <c r="B202" s="39">
        <v>0.2902777777777778</v>
      </c>
      <c r="C202" s="40">
        <v>29.8</v>
      </c>
      <c r="D202" s="40">
        <v>23.2</v>
      </c>
      <c r="E202" s="40">
        <v>136</v>
      </c>
      <c r="F202" s="44" t="s">
        <v>22</v>
      </c>
      <c r="H202" s="45">
        <v>43301.291666666664</v>
      </c>
      <c r="I202">
        <v>398</v>
      </c>
      <c r="J202">
        <v>133.9</v>
      </c>
      <c r="K202" s="11">
        <f t="shared" si="3"/>
        <v>2.0999999999999943</v>
      </c>
      <c r="N202" s="45"/>
      <c r="P202" s="45"/>
      <c r="U202" s="45"/>
    </row>
    <row r="203" spans="1:21" ht="16">
      <c r="A203" s="35">
        <v>43302</v>
      </c>
      <c r="B203" s="39">
        <v>0.29305555555555557</v>
      </c>
      <c r="C203" s="40">
        <v>25.8</v>
      </c>
      <c r="D203" s="40">
        <v>23.2</v>
      </c>
      <c r="E203" s="40">
        <v>15.7</v>
      </c>
      <c r="F203" s="44" t="s">
        <v>23</v>
      </c>
      <c r="H203" s="45">
        <v>43302.291666666664</v>
      </c>
      <c r="I203">
        <v>399</v>
      </c>
      <c r="J203">
        <v>16.510000000000002</v>
      </c>
      <c r="K203" s="11">
        <f t="shared" si="3"/>
        <v>-0.81000000000000227</v>
      </c>
      <c r="N203" s="45"/>
      <c r="P203" s="45"/>
      <c r="U203" s="45"/>
    </row>
    <row r="204" spans="1:21" ht="16">
      <c r="A204" s="35">
        <v>43303</v>
      </c>
      <c r="B204" s="39">
        <v>0.29583333333333334</v>
      </c>
      <c r="C204" s="40">
        <v>28</v>
      </c>
      <c r="D204" s="40">
        <v>23.4</v>
      </c>
      <c r="E204" s="40">
        <v>58.8</v>
      </c>
      <c r="F204" s="44" t="s">
        <v>23</v>
      </c>
      <c r="H204" s="45">
        <v>43303.291666666664</v>
      </c>
      <c r="I204">
        <v>400</v>
      </c>
      <c r="J204">
        <v>57.15</v>
      </c>
      <c r="K204" s="11">
        <f t="shared" si="3"/>
        <v>1.6499999999999986</v>
      </c>
      <c r="N204" s="45"/>
      <c r="P204" s="45"/>
      <c r="U204" s="45"/>
    </row>
    <row r="205" spans="1:21" ht="16">
      <c r="A205" s="35">
        <v>43304</v>
      </c>
      <c r="B205" s="39">
        <v>0.30555555555555552</v>
      </c>
      <c r="C205" s="40">
        <v>29</v>
      </c>
      <c r="D205" s="40">
        <v>22.5</v>
      </c>
      <c r="E205" s="40">
        <v>110.6</v>
      </c>
      <c r="F205" s="44" t="s">
        <v>22</v>
      </c>
      <c r="H205" s="45">
        <v>43304.291666666664</v>
      </c>
      <c r="I205">
        <v>401</v>
      </c>
      <c r="J205">
        <v>109</v>
      </c>
      <c r="K205" s="11">
        <f t="shared" si="3"/>
        <v>1.5999999999999943</v>
      </c>
      <c r="N205" s="45"/>
      <c r="P205" s="45"/>
      <c r="U205" s="45"/>
    </row>
    <row r="206" spans="1:21" ht="16">
      <c r="A206" s="35">
        <v>43305</v>
      </c>
      <c r="B206" s="39">
        <v>0.29166666666666669</v>
      </c>
      <c r="C206" s="40">
        <v>29.8</v>
      </c>
      <c r="D206" s="40">
        <v>23.8</v>
      </c>
      <c r="E206" s="40">
        <v>0.8</v>
      </c>
      <c r="F206" s="44" t="s">
        <v>23</v>
      </c>
      <c r="H206" s="45">
        <v>43305.291666666664</v>
      </c>
      <c r="I206">
        <v>402</v>
      </c>
      <c r="J206">
        <v>0</v>
      </c>
      <c r="K206" s="11">
        <f t="shared" si="3"/>
        <v>0.8</v>
      </c>
      <c r="N206" s="45"/>
      <c r="P206" s="45"/>
      <c r="U206" s="45"/>
    </row>
    <row r="207" spans="1:21" ht="16">
      <c r="A207" s="35">
        <v>43306</v>
      </c>
      <c r="B207" s="39">
        <v>0.27083333333333331</v>
      </c>
      <c r="C207" s="40">
        <v>32</v>
      </c>
      <c r="D207" s="40">
        <v>19.8</v>
      </c>
      <c r="E207" s="40">
        <v>2.2000000000000002</v>
      </c>
      <c r="F207" s="44" t="s">
        <v>36</v>
      </c>
      <c r="H207" s="45">
        <v>43306.291666666664</v>
      </c>
      <c r="I207">
        <v>403</v>
      </c>
      <c r="J207">
        <v>2.032</v>
      </c>
      <c r="K207" s="11">
        <f t="shared" si="3"/>
        <v>0.16800000000000015</v>
      </c>
      <c r="N207" s="45"/>
      <c r="P207" s="45"/>
      <c r="U207" s="45"/>
    </row>
    <row r="208" spans="1:21" ht="16">
      <c r="A208" s="35">
        <v>43307</v>
      </c>
      <c r="B208" s="39">
        <v>0.29722222222222222</v>
      </c>
      <c r="C208" s="40">
        <v>32</v>
      </c>
      <c r="D208" s="40">
        <v>0</v>
      </c>
      <c r="E208" s="40">
        <v>42.3</v>
      </c>
      <c r="F208" s="44" t="s">
        <v>23</v>
      </c>
      <c r="H208" s="45">
        <v>43307.291666666664</v>
      </c>
      <c r="I208">
        <v>404</v>
      </c>
      <c r="J208">
        <v>42.16</v>
      </c>
      <c r="K208" s="11">
        <f t="shared" si="3"/>
        <v>0.14000000000000057</v>
      </c>
      <c r="N208" s="45"/>
      <c r="P208" s="45"/>
      <c r="U208" s="45"/>
    </row>
    <row r="209" spans="1:21" ht="16">
      <c r="A209" s="35">
        <v>43308</v>
      </c>
      <c r="B209" s="39">
        <v>0.28819444444444448</v>
      </c>
      <c r="C209" s="40">
        <v>28.5</v>
      </c>
      <c r="D209" s="40">
        <v>18.600000000000001</v>
      </c>
      <c r="E209" s="40">
        <v>18.600000000000001</v>
      </c>
      <c r="F209" s="44" t="s">
        <v>22</v>
      </c>
      <c r="H209" s="45">
        <v>43308.291666666664</v>
      </c>
      <c r="I209">
        <v>405</v>
      </c>
      <c r="J209">
        <v>18.54</v>
      </c>
      <c r="K209" s="11">
        <f t="shared" si="3"/>
        <v>6.0000000000002274E-2</v>
      </c>
      <c r="N209" s="45"/>
      <c r="P209" s="45"/>
      <c r="U209" s="45"/>
    </row>
    <row r="210" spans="1:21" ht="16">
      <c r="A210" s="35">
        <v>43309</v>
      </c>
      <c r="B210" s="39">
        <v>0.30416666666666664</v>
      </c>
      <c r="C210" s="40">
        <v>26.5</v>
      </c>
      <c r="D210" s="40">
        <v>23</v>
      </c>
      <c r="E210" s="40">
        <v>50.8</v>
      </c>
      <c r="F210" s="44" t="s">
        <v>22</v>
      </c>
      <c r="H210" s="45">
        <v>43309.291666666664</v>
      </c>
      <c r="I210">
        <v>406</v>
      </c>
      <c r="J210">
        <v>49.02</v>
      </c>
      <c r="K210" s="11">
        <f t="shared" si="3"/>
        <v>1.779999999999994</v>
      </c>
      <c r="N210" s="45"/>
      <c r="P210" s="45"/>
      <c r="U210" s="45"/>
    </row>
    <row r="211" spans="1:21" ht="16">
      <c r="A211" s="35">
        <v>43310</v>
      </c>
      <c r="B211" s="39">
        <v>0.30069444444444443</v>
      </c>
      <c r="C211" s="40">
        <v>28.8</v>
      </c>
      <c r="D211" s="40">
        <v>23.3</v>
      </c>
      <c r="E211" s="40">
        <v>6</v>
      </c>
      <c r="F211" s="44" t="s">
        <v>22</v>
      </c>
      <c r="H211" s="45">
        <v>43310.291666666664</v>
      </c>
      <c r="I211">
        <v>407</v>
      </c>
      <c r="J211">
        <v>6.6040000000000001</v>
      </c>
      <c r="K211" s="11">
        <f t="shared" si="3"/>
        <v>-0.60400000000000009</v>
      </c>
      <c r="N211" s="45"/>
      <c r="P211" s="45"/>
      <c r="U211" s="45"/>
    </row>
    <row r="212" spans="1:21" ht="16">
      <c r="A212" s="35">
        <v>43311</v>
      </c>
      <c r="B212" s="39">
        <v>0.2902777777777778</v>
      </c>
      <c r="C212" s="40">
        <v>31.7</v>
      </c>
      <c r="D212" s="40">
        <v>24.5</v>
      </c>
      <c r="E212" s="40">
        <v>12.2</v>
      </c>
      <c r="F212" s="44" t="s">
        <v>22</v>
      </c>
      <c r="H212" s="45">
        <v>43311.291666666664</v>
      </c>
      <c r="I212">
        <v>408</v>
      </c>
      <c r="J212">
        <v>11.68</v>
      </c>
      <c r="K212" s="11">
        <f t="shared" si="3"/>
        <v>0.51999999999999957</v>
      </c>
      <c r="N212" s="45"/>
      <c r="P212" s="45"/>
      <c r="U212" s="45"/>
    </row>
    <row r="213" spans="1:21" ht="16">
      <c r="A213" s="35">
        <v>43312</v>
      </c>
      <c r="B213" s="39">
        <v>0.29097222222222224</v>
      </c>
      <c r="C213" s="40">
        <v>29</v>
      </c>
      <c r="D213" s="40">
        <v>22.2</v>
      </c>
      <c r="E213" s="40">
        <v>9.4</v>
      </c>
      <c r="F213" s="44" t="s">
        <v>22</v>
      </c>
      <c r="H213" s="45">
        <v>43312.291666666664</v>
      </c>
      <c r="I213">
        <v>409</v>
      </c>
      <c r="J213">
        <v>8.89</v>
      </c>
      <c r="K213" s="11">
        <f t="shared" si="3"/>
        <v>0.50999999999999979</v>
      </c>
      <c r="N213" s="45"/>
      <c r="P213" s="45"/>
      <c r="U213" s="45"/>
    </row>
    <row r="214" spans="1:21" ht="16">
      <c r="A214" s="35">
        <v>43313</v>
      </c>
      <c r="B214" s="39">
        <v>0.3</v>
      </c>
      <c r="C214" s="40">
        <v>31.5</v>
      </c>
      <c r="D214" s="40">
        <v>23.2</v>
      </c>
      <c r="E214" s="40">
        <v>0.5</v>
      </c>
      <c r="F214" s="44" t="s">
        <v>22</v>
      </c>
      <c r="H214" s="45">
        <v>43313.291666666664</v>
      </c>
      <c r="I214">
        <v>410</v>
      </c>
      <c r="J214">
        <v>0</v>
      </c>
      <c r="K214" s="11">
        <f t="shared" si="3"/>
        <v>0.5</v>
      </c>
      <c r="N214" s="45"/>
      <c r="P214" s="45"/>
      <c r="U214" s="45"/>
    </row>
    <row r="215" spans="1:21" ht="16">
      <c r="A215" s="35">
        <v>43314</v>
      </c>
      <c r="B215" s="39">
        <v>0.30208333333333331</v>
      </c>
      <c r="C215" s="40">
        <v>31.6</v>
      </c>
      <c r="D215" s="40">
        <v>23.2</v>
      </c>
      <c r="E215" s="40">
        <v>14.8</v>
      </c>
      <c r="F215" s="44" t="s">
        <v>22</v>
      </c>
      <c r="H215" s="45">
        <v>43314.291666666664</v>
      </c>
      <c r="I215">
        <v>411</v>
      </c>
      <c r="J215">
        <v>14.73</v>
      </c>
      <c r="K215" s="11">
        <f t="shared" si="3"/>
        <v>7.0000000000000284E-2</v>
      </c>
      <c r="N215" s="45"/>
      <c r="P215" s="45"/>
      <c r="U215" s="45"/>
    </row>
    <row r="216" spans="1:21" ht="16">
      <c r="A216" s="35">
        <v>43315</v>
      </c>
      <c r="B216" s="39">
        <v>0.29722222222222222</v>
      </c>
      <c r="C216" s="40">
        <v>30.4</v>
      </c>
      <c r="D216" s="40">
        <v>22.8</v>
      </c>
      <c r="E216" s="40">
        <v>4.5999999999999996</v>
      </c>
      <c r="F216" s="44" t="s">
        <v>22</v>
      </c>
      <c r="H216" s="45">
        <v>43315.291666666664</v>
      </c>
      <c r="I216">
        <v>412</v>
      </c>
      <c r="J216">
        <v>4.5720000000000001</v>
      </c>
      <c r="K216" s="11">
        <f t="shared" si="3"/>
        <v>2.7999999999999581E-2</v>
      </c>
      <c r="N216" s="45"/>
      <c r="P216" s="45"/>
      <c r="U216" s="45"/>
    </row>
    <row r="217" spans="1:21" ht="16">
      <c r="A217" s="35">
        <v>43316</v>
      </c>
      <c r="B217" s="39">
        <v>0.29305555555555557</v>
      </c>
      <c r="C217" s="40">
        <v>29.8</v>
      </c>
      <c r="D217" s="40">
        <v>23.7</v>
      </c>
      <c r="E217" s="40">
        <v>0</v>
      </c>
      <c r="F217" s="44" t="s">
        <v>22</v>
      </c>
      <c r="H217" s="45">
        <v>43316.291666666664</v>
      </c>
      <c r="I217">
        <v>413</v>
      </c>
      <c r="J217">
        <v>0</v>
      </c>
      <c r="K217" s="11">
        <f t="shared" si="3"/>
        <v>0</v>
      </c>
      <c r="N217" s="45"/>
      <c r="P217" s="45"/>
      <c r="U217" s="45"/>
    </row>
    <row r="218" spans="1:21" ht="16">
      <c r="A218" s="35">
        <v>43317</v>
      </c>
      <c r="B218" s="39">
        <v>0.30416666666666664</v>
      </c>
      <c r="C218" s="40">
        <v>31.2</v>
      </c>
      <c r="D218" s="40">
        <v>24.1</v>
      </c>
      <c r="E218" s="40">
        <v>16.399999999999999</v>
      </c>
      <c r="F218" s="44" t="s">
        <v>22</v>
      </c>
      <c r="H218" s="45">
        <v>43317.291666666664</v>
      </c>
      <c r="I218">
        <v>414</v>
      </c>
      <c r="J218">
        <v>16</v>
      </c>
      <c r="K218" s="11">
        <f t="shared" si="3"/>
        <v>0.39999999999999858</v>
      </c>
      <c r="N218" s="45"/>
      <c r="P218" s="45"/>
      <c r="U218" s="45"/>
    </row>
    <row r="219" spans="1:21" ht="16">
      <c r="A219" s="35">
        <v>43318</v>
      </c>
      <c r="B219" s="39">
        <v>0.30902777777777779</v>
      </c>
      <c r="C219" s="40">
        <v>31.6</v>
      </c>
      <c r="D219" s="40">
        <v>23.8</v>
      </c>
      <c r="E219" s="40">
        <v>4.4000000000000004</v>
      </c>
      <c r="F219" s="44" t="s">
        <v>22</v>
      </c>
      <c r="H219" s="45">
        <v>43318.291666666664</v>
      </c>
      <c r="I219">
        <v>415</v>
      </c>
      <c r="J219">
        <v>4.0640000000000001</v>
      </c>
      <c r="K219" s="11">
        <f t="shared" si="3"/>
        <v>0.3360000000000003</v>
      </c>
      <c r="N219" s="45"/>
      <c r="P219" s="45"/>
      <c r="U219" s="45"/>
    </row>
    <row r="220" spans="1:21" ht="16">
      <c r="A220" s="35">
        <v>43319</v>
      </c>
      <c r="B220" s="39">
        <v>0.30138888888888887</v>
      </c>
      <c r="C220" s="40">
        <v>32.4</v>
      </c>
      <c r="D220" s="40">
        <v>23.8</v>
      </c>
      <c r="E220" s="40">
        <v>11.8</v>
      </c>
      <c r="F220" s="44" t="s">
        <v>23</v>
      </c>
      <c r="H220" s="45">
        <v>43319.291666666664</v>
      </c>
      <c r="I220">
        <v>416</v>
      </c>
      <c r="J220">
        <v>11.43</v>
      </c>
      <c r="K220" s="11">
        <f t="shared" si="3"/>
        <v>0.37000000000000099</v>
      </c>
      <c r="N220" s="45"/>
      <c r="P220" s="45"/>
      <c r="U220" s="45"/>
    </row>
    <row r="221" spans="1:21" ht="16">
      <c r="A221" s="35">
        <v>43320</v>
      </c>
      <c r="B221" s="39">
        <v>0.29236111111111113</v>
      </c>
      <c r="C221" s="40">
        <v>30.4</v>
      </c>
      <c r="D221" s="40">
        <v>24.4</v>
      </c>
      <c r="E221" s="40">
        <v>72.900000000000006</v>
      </c>
      <c r="F221" s="44" t="s">
        <v>23</v>
      </c>
      <c r="H221" s="45">
        <v>43320.291666666664</v>
      </c>
      <c r="I221">
        <v>417</v>
      </c>
      <c r="J221">
        <v>69.599999999999994</v>
      </c>
      <c r="K221" s="11">
        <f t="shared" si="3"/>
        <v>3.3000000000000114</v>
      </c>
      <c r="N221" s="45"/>
      <c r="P221" s="45"/>
      <c r="U221" s="45"/>
    </row>
    <row r="222" spans="1:21" ht="16">
      <c r="A222" s="35">
        <v>43321</v>
      </c>
      <c r="B222" s="39">
        <v>0.29652777777777778</v>
      </c>
      <c r="C222" s="40">
        <v>32.4</v>
      </c>
      <c r="D222" s="40">
        <v>25</v>
      </c>
      <c r="E222" s="40">
        <v>0.8</v>
      </c>
      <c r="F222" s="44" t="s">
        <v>23</v>
      </c>
      <c r="H222" s="45">
        <v>43321.291666666664</v>
      </c>
      <c r="I222">
        <v>418</v>
      </c>
      <c r="J222">
        <v>0.50800000000000001</v>
      </c>
      <c r="K222" s="11">
        <f t="shared" si="3"/>
        <v>0.29200000000000004</v>
      </c>
      <c r="N222" s="45"/>
      <c r="P222" s="45"/>
      <c r="U222" s="45"/>
    </row>
    <row r="223" spans="1:21" ht="16">
      <c r="A223" s="35">
        <v>43322</v>
      </c>
      <c r="B223" s="39">
        <v>0.29166666666666669</v>
      </c>
      <c r="C223" s="40">
        <v>30.2</v>
      </c>
      <c r="D223" s="40">
        <v>23.8</v>
      </c>
      <c r="E223" s="40">
        <v>63</v>
      </c>
      <c r="F223" s="44" t="s">
        <v>23</v>
      </c>
      <c r="H223" s="45">
        <v>43322.291666666664</v>
      </c>
      <c r="I223">
        <v>419</v>
      </c>
      <c r="J223">
        <v>62.74</v>
      </c>
      <c r="K223" s="11">
        <f t="shared" si="3"/>
        <v>0.25999999999999801</v>
      </c>
      <c r="N223" s="45"/>
      <c r="P223" s="45"/>
      <c r="U223" s="45"/>
    </row>
    <row r="224" spans="1:21" ht="16">
      <c r="A224" s="35">
        <v>43323</v>
      </c>
      <c r="B224" s="39">
        <v>0.2951388888888889</v>
      </c>
      <c r="C224" s="40">
        <v>29.2</v>
      </c>
      <c r="D224" s="40">
        <v>23.3</v>
      </c>
      <c r="E224" s="40">
        <v>79.400000000000006</v>
      </c>
      <c r="F224" s="44" t="s">
        <v>41</v>
      </c>
      <c r="H224" s="45">
        <v>43323.291666666664</v>
      </c>
      <c r="I224">
        <v>420</v>
      </c>
      <c r="J224">
        <v>78.489999999999995</v>
      </c>
      <c r="K224" s="11">
        <f t="shared" si="3"/>
        <v>0.9100000000000108</v>
      </c>
      <c r="N224" s="45"/>
      <c r="P224" s="45"/>
      <c r="U224" s="45"/>
    </row>
    <row r="225" spans="1:21" ht="16">
      <c r="A225" s="35">
        <v>43324</v>
      </c>
      <c r="B225" s="39">
        <v>0.27083333333333331</v>
      </c>
      <c r="C225" s="40">
        <v>27.3</v>
      </c>
      <c r="D225" s="40">
        <v>23.4</v>
      </c>
      <c r="E225" s="40">
        <v>32</v>
      </c>
      <c r="F225" s="44" t="s">
        <v>39</v>
      </c>
      <c r="H225" s="45">
        <v>43324.291666666664</v>
      </c>
      <c r="I225">
        <v>421</v>
      </c>
      <c r="J225">
        <v>30.23</v>
      </c>
      <c r="K225" s="11">
        <f t="shared" si="3"/>
        <v>1.7699999999999996</v>
      </c>
      <c r="N225" s="45"/>
      <c r="P225" s="45"/>
      <c r="U225" s="45"/>
    </row>
    <row r="226" spans="1:21" ht="16">
      <c r="A226" s="35">
        <v>43325</v>
      </c>
      <c r="B226" s="39">
        <v>0.29791666666666666</v>
      </c>
      <c r="C226" s="40">
        <v>31.2</v>
      </c>
      <c r="D226" s="40">
        <v>23.4</v>
      </c>
      <c r="E226" s="40">
        <v>30</v>
      </c>
      <c r="F226" s="44" t="s">
        <v>23</v>
      </c>
      <c r="H226" s="45">
        <v>43325.291666666664</v>
      </c>
      <c r="I226">
        <v>422</v>
      </c>
      <c r="J226">
        <v>28.45</v>
      </c>
      <c r="K226" s="11">
        <f t="shared" si="3"/>
        <v>1.5500000000000007</v>
      </c>
      <c r="N226" s="45"/>
      <c r="P226" s="45"/>
      <c r="U226" s="45"/>
    </row>
    <row r="227" spans="1:21" ht="16">
      <c r="A227" s="35">
        <v>43326</v>
      </c>
      <c r="B227" s="39">
        <v>0.30555555555555552</v>
      </c>
      <c r="C227" s="40">
        <v>29.1</v>
      </c>
      <c r="D227" s="40">
        <v>23.3</v>
      </c>
      <c r="E227" s="40">
        <v>4.0999999999999996</v>
      </c>
      <c r="F227" s="44" t="s">
        <v>42</v>
      </c>
      <c r="H227" s="45">
        <v>43326.291666666664</v>
      </c>
      <c r="I227">
        <v>423</v>
      </c>
      <c r="J227">
        <v>4.8259999999999996</v>
      </c>
      <c r="K227" s="11">
        <f t="shared" si="3"/>
        <v>-0.72599999999999998</v>
      </c>
      <c r="N227" s="45"/>
      <c r="P227" s="45"/>
      <c r="U227" s="45"/>
    </row>
    <row r="228" spans="1:21" ht="16">
      <c r="A228" s="35">
        <v>43327</v>
      </c>
      <c r="B228" s="39">
        <v>0.30138888888888887</v>
      </c>
      <c r="C228" s="40">
        <v>26.7</v>
      </c>
      <c r="D228" s="40">
        <v>21.8</v>
      </c>
      <c r="E228" s="40">
        <v>5.2</v>
      </c>
      <c r="F228" s="44" t="s">
        <v>43</v>
      </c>
      <c r="H228" s="45">
        <v>43327.291666666664</v>
      </c>
      <c r="I228">
        <v>424</v>
      </c>
      <c r="J228">
        <v>5.3339999999999996</v>
      </c>
      <c r="K228" s="11">
        <f t="shared" si="3"/>
        <v>-0.13399999999999945</v>
      </c>
      <c r="N228" s="45"/>
      <c r="P228" s="45"/>
      <c r="U228" s="45"/>
    </row>
    <row r="229" spans="1:21" ht="16">
      <c r="A229" s="35">
        <v>43328</v>
      </c>
      <c r="B229" s="39">
        <v>0.29444444444444445</v>
      </c>
      <c r="C229" s="40">
        <v>32.799999999999997</v>
      </c>
      <c r="D229" s="40">
        <v>22</v>
      </c>
      <c r="E229" s="40">
        <v>0.1</v>
      </c>
      <c r="F229" s="44" t="s">
        <v>23</v>
      </c>
      <c r="H229" s="45">
        <v>43328.291666666664</v>
      </c>
      <c r="I229">
        <v>425</v>
      </c>
      <c r="J229">
        <v>0</v>
      </c>
      <c r="K229" s="11">
        <f t="shared" si="3"/>
        <v>0.1</v>
      </c>
      <c r="N229" s="45"/>
      <c r="P229" s="45"/>
      <c r="U229" s="45"/>
    </row>
    <row r="230" spans="1:21" ht="16">
      <c r="A230" s="35">
        <v>43329</v>
      </c>
      <c r="B230" s="39">
        <v>0.29166666666666669</v>
      </c>
      <c r="C230" s="40">
        <v>32.200000000000003</v>
      </c>
      <c r="D230" s="40">
        <v>23.4</v>
      </c>
      <c r="E230" s="40">
        <v>3</v>
      </c>
      <c r="F230" s="44" t="s">
        <v>23</v>
      </c>
      <c r="H230" s="45">
        <v>43329.291666666664</v>
      </c>
      <c r="I230">
        <v>426</v>
      </c>
      <c r="J230">
        <v>2.794</v>
      </c>
      <c r="K230" s="11">
        <f t="shared" si="3"/>
        <v>0.20599999999999996</v>
      </c>
      <c r="N230" s="45"/>
      <c r="P230" s="45"/>
      <c r="U230" s="45"/>
    </row>
    <row r="231" spans="1:21" ht="16">
      <c r="A231" s="35">
        <v>43330</v>
      </c>
      <c r="B231" s="39">
        <v>0.30138888888888887</v>
      </c>
      <c r="C231" s="40">
        <v>32.5</v>
      </c>
      <c r="D231" s="40">
        <v>24.1</v>
      </c>
      <c r="E231" s="40">
        <v>26</v>
      </c>
      <c r="F231" s="44" t="s">
        <v>43</v>
      </c>
      <c r="H231" s="45">
        <v>43330.291666666664</v>
      </c>
      <c r="I231">
        <v>427</v>
      </c>
      <c r="J231">
        <v>25.15</v>
      </c>
      <c r="K231" s="11">
        <f t="shared" si="3"/>
        <v>0.85000000000000142</v>
      </c>
      <c r="N231" s="45"/>
      <c r="P231" s="45"/>
      <c r="U231" s="45"/>
    </row>
    <row r="232" spans="1:21" ht="16">
      <c r="A232" s="35">
        <v>43331</v>
      </c>
      <c r="B232" s="39">
        <v>0.3</v>
      </c>
      <c r="C232" s="40">
        <v>32.4</v>
      </c>
      <c r="D232" s="40">
        <v>23.8</v>
      </c>
      <c r="E232" s="40">
        <v>1.7</v>
      </c>
      <c r="F232" s="44" t="s">
        <v>23</v>
      </c>
      <c r="H232" s="45">
        <v>43331.291666666664</v>
      </c>
      <c r="I232">
        <v>428</v>
      </c>
      <c r="J232">
        <v>1.27</v>
      </c>
      <c r="K232" s="11">
        <f t="shared" si="3"/>
        <v>0.42999999999999994</v>
      </c>
      <c r="N232" s="45"/>
      <c r="P232" s="45"/>
      <c r="U232" s="45"/>
    </row>
    <row r="233" spans="1:21" ht="16">
      <c r="A233" s="35">
        <v>43332</v>
      </c>
      <c r="B233" s="39">
        <v>0.30555555555555552</v>
      </c>
      <c r="C233" s="40">
        <v>31</v>
      </c>
      <c r="D233" s="40">
        <v>23</v>
      </c>
      <c r="E233" s="40">
        <v>32.200000000000003</v>
      </c>
      <c r="F233" s="44" t="s">
        <v>39</v>
      </c>
      <c r="H233" s="45">
        <v>43332.291666666664</v>
      </c>
      <c r="I233">
        <v>429</v>
      </c>
      <c r="J233">
        <v>31.24</v>
      </c>
      <c r="K233" s="11">
        <f t="shared" si="3"/>
        <v>0.96000000000000441</v>
      </c>
      <c r="N233" s="45"/>
      <c r="P233" s="45"/>
      <c r="U233" s="45"/>
    </row>
    <row r="234" spans="1:21" ht="16">
      <c r="A234" s="35">
        <v>43333</v>
      </c>
      <c r="B234" s="39">
        <v>0.2951388888888889</v>
      </c>
      <c r="C234" s="40">
        <v>30.8</v>
      </c>
      <c r="D234" s="40">
        <v>24</v>
      </c>
      <c r="E234" s="40">
        <v>3.7</v>
      </c>
      <c r="F234" s="44" t="s">
        <v>23</v>
      </c>
      <c r="H234" s="45">
        <v>43333.291666666664</v>
      </c>
      <c r="I234">
        <v>430</v>
      </c>
      <c r="J234">
        <v>3.81</v>
      </c>
      <c r="K234" s="11">
        <f t="shared" si="3"/>
        <v>-0.10999999999999988</v>
      </c>
      <c r="N234" s="45"/>
      <c r="P234" s="45"/>
      <c r="U234" s="45"/>
    </row>
    <row r="235" spans="1:21" ht="16">
      <c r="A235" s="35">
        <v>43334</v>
      </c>
      <c r="B235" s="39">
        <v>0.29722222222222222</v>
      </c>
      <c r="C235" s="40">
        <v>29.8</v>
      </c>
      <c r="D235" s="40">
        <v>25</v>
      </c>
      <c r="E235" s="40">
        <v>27.7</v>
      </c>
      <c r="F235" s="44" t="s">
        <v>23</v>
      </c>
      <c r="H235" s="45">
        <v>43334.291666666664</v>
      </c>
      <c r="I235">
        <v>431</v>
      </c>
      <c r="J235">
        <v>26.67</v>
      </c>
      <c r="K235" s="11">
        <f t="shared" si="3"/>
        <v>1.0299999999999976</v>
      </c>
      <c r="N235" s="45"/>
      <c r="P235" s="45"/>
      <c r="U235" s="45"/>
    </row>
    <row r="236" spans="1:21" ht="16">
      <c r="A236" s="35">
        <v>43335</v>
      </c>
      <c r="B236" s="39">
        <v>0.30555555555555552</v>
      </c>
      <c r="C236" s="40">
        <v>32.200000000000003</v>
      </c>
      <c r="D236" s="40">
        <v>24.1</v>
      </c>
      <c r="E236" s="40">
        <v>18.100000000000001</v>
      </c>
      <c r="F236" s="44" t="s">
        <v>39</v>
      </c>
      <c r="H236" s="45">
        <v>43335.291666666664</v>
      </c>
      <c r="I236">
        <v>432</v>
      </c>
      <c r="J236">
        <v>17.27</v>
      </c>
      <c r="K236" s="11">
        <f t="shared" si="3"/>
        <v>0.83000000000000185</v>
      </c>
      <c r="N236" s="45"/>
      <c r="P236" s="45"/>
      <c r="U236" s="45"/>
    </row>
    <row r="237" spans="1:21" ht="16">
      <c r="A237" s="35">
        <v>43336</v>
      </c>
      <c r="B237" s="39">
        <v>0.27777777777777779</v>
      </c>
      <c r="C237" s="40">
        <v>26.7</v>
      </c>
      <c r="D237" s="40">
        <v>23.1</v>
      </c>
      <c r="E237" s="40">
        <v>15</v>
      </c>
      <c r="F237" s="44" t="s">
        <v>22</v>
      </c>
      <c r="H237" s="45">
        <v>43336.291666666664</v>
      </c>
      <c r="I237">
        <v>433</v>
      </c>
      <c r="J237">
        <v>14.48</v>
      </c>
      <c r="K237" s="11">
        <f t="shared" si="3"/>
        <v>0.51999999999999957</v>
      </c>
      <c r="N237" s="45"/>
      <c r="P237" s="45"/>
      <c r="U237" s="45"/>
    </row>
    <row r="238" spans="1:21" ht="16">
      <c r="A238" s="35">
        <v>43337</v>
      </c>
      <c r="B238" s="39">
        <v>0.29791666666666666</v>
      </c>
      <c r="C238" s="40">
        <v>30.2</v>
      </c>
      <c r="D238" s="40">
        <v>22.3</v>
      </c>
      <c r="E238" s="40">
        <v>34</v>
      </c>
      <c r="F238" s="44" t="s">
        <v>22</v>
      </c>
      <c r="H238" s="45">
        <v>43337.291666666664</v>
      </c>
      <c r="I238">
        <v>434</v>
      </c>
      <c r="J238">
        <v>34.799999999999997</v>
      </c>
      <c r="K238" s="11">
        <f t="shared" si="3"/>
        <v>-0.79999999999999716</v>
      </c>
      <c r="N238" s="45"/>
      <c r="P238" s="45"/>
      <c r="U238" s="45"/>
    </row>
    <row r="239" spans="1:21" ht="16">
      <c r="A239" s="35">
        <v>43338</v>
      </c>
      <c r="B239" s="39">
        <v>0.2986111111111111</v>
      </c>
      <c r="C239" s="40">
        <v>31.5</v>
      </c>
      <c r="D239" s="40">
        <v>24</v>
      </c>
      <c r="E239" s="40">
        <v>15.6</v>
      </c>
      <c r="F239" s="44" t="s">
        <v>22</v>
      </c>
      <c r="H239" s="45">
        <v>43338.291666666664</v>
      </c>
      <c r="I239">
        <v>435</v>
      </c>
      <c r="J239">
        <v>14.73</v>
      </c>
      <c r="K239" s="11">
        <f t="shared" si="3"/>
        <v>0.86999999999999922</v>
      </c>
      <c r="N239" s="45"/>
      <c r="P239" s="45"/>
      <c r="U239" s="45"/>
    </row>
    <row r="240" spans="1:21" ht="16">
      <c r="A240" s="35">
        <v>43339</v>
      </c>
      <c r="B240" s="39">
        <v>0.29930555555555555</v>
      </c>
      <c r="C240" s="40">
        <v>26.8</v>
      </c>
      <c r="D240" s="40">
        <v>23.2</v>
      </c>
      <c r="E240" s="40">
        <v>34.200000000000003</v>
      </c>
      <c r="F240" s="44" t="s">
        <v>22</v>
      </c>
      <c r="H240" s="45">
        <v>43339.291666666664</v>
      </c>
      <c r="I240">
        <v>436</v>
      </c>
      <c r="J240">
        <v>32.51</v>
      </c>
      <c r="K240" s="11">
        <f t="shared" si="3"/>
        <v>1.6900000000000048</v>
      </c>
      <c r="N240" s="45"/>
      <c r="P240" s="45"/>
      <c r="U240" s="45"/>
    </row>
    <row r="241" spans="1:21" ht="16">
      <c r="A241" s="35">
        <v>43340</v>
      </c>
      <c r="B241" s="39">
        <v>0.29375000000000001</v>
      </c>
      <c r="C241" s="40">
        <v>28.6</v>
      </c>
      <c r="D241" s="40">
        <v>23.4</v>
      </c>
      <c r="E241" s="40">
        <v>11</v>
      </c>
      <c r="F241" s="44" t="s">
        <v>23</v>
      </c>
      <c r="H241" s="45">
        <v>43340.291666666664</v>
      </c>
      <c r="I241">
        <v>437</v>
      </c>
      <c r="J241">
        <v>9.65</v>
      </c>
      <c r="K241" s="11">
        <f t="shared" si="3"/>
        <v>1.3499999999999996</v>
      </c>
      <c r="N241" s="45"/>
      <c r="P241" s="45"/>
      <c r="U241" s="45"/>
    </row>
    <row r="242" spans="1:21" ht="16">
      <c r="A242" s="35">
        <v>43341</v>
      </c>
      <c r="B242" s="39">
        <v>0.2986111111111111</v>
      </c>
      <c r="C242" s="40">
        <v>26.4</v>
      </c>
      <c r="D242" s="40">
        <v>22.6</v>
      </c>
      <c r="E242" s="40">
        <v>20.2</v>
      </c>
      <c r="F242" s="44" t="s">
        <v>23</v>
      </c>
      <c r="H242" s="45">
        <v>43341.291666666664</v>
      </c>
      <c r="I242">
        <v>438</v>
      </c>
      <c r="J242">
        <v>19.809999999999999</v>
      </c>
      <c r="K242" s="11">
        <f t="shared" si="3"/>
        <v>0.39000000000000057</v>
      </c>
      <c r="N242" s="45"/>
      <c r="P242" s="45"/>
      <c r="U242" s="45"/>
    </row>
    <row r="243" spans="1:21" ht="16">
      <c r="A243" s="35">
        <v>43342</v>
      </c>
      <c r="B243" s="39">
        <v>0.29236111111111113</v>
      </c>
      <c r="C243" s="40">
        <v>29.6</v>
      </c>
      <c r="D243" s="40">
        <v>22.7</v>
      </c>
      <c r="E243" s="40">
        <v>28</v>
      </c>
      <c r="F243" s="44" t="s">
        <v>22</v>
      </c>
      <c r="H243" s="45">
        <v>43342.291666666664</v>
      </c>
      <c r="I243">
        <v>439</v>
      </c>
      <c r="J243">
        <v>27.18</v>
      </c>
      <c r="K243" s="11">
        <f t="shared" si="3"/>
        <v>0.82000000000000028</v>
      </c>
      <c r="N243" s="45"/>
      <c r="P243" s="45"/>
      <c r="U243" s="45"/>
    </row>
    <row r="244" spans="1:21" ht="16">
      <c r="A244" s="35">
        <v>43343</v>
      </c>
      <c r="B244" s="39">
        <v>0.29583333333333334</v>
      </c>
      <c r="C244" s="40">
        <v>27</v>
      </c>
      <c r="D244" s="40">
        <v>22</v>
      </c>
      <c r="E244" s="40">
        <v>50</v>
      </c>
      <c r="F244" s="44" t="s">
        <v>22</v>
      </c>
      <c r="H244" s="45">
        <v>43343.291666666664</v>
      </c>
      <c r="I244">
        <v>440</v>
      </c>
      <c r="J244">
        <v>48.01</v>
      </c>
      <c r="K244" s="11">
        <f t="shared" si="3"/>
        <v>1.990000000000002</v>
      </c>
      <c r="N244" s="45"/>
      <c r="P244" s="45"/>
      <c r="U244" s="45"/>
    </row>
    <row r="245" spans="1:21" ht="16">
      <c r="A245" s="35">
        <v>43344.313194444447</v>
      </c>
      <c r="B245" s="39">
        <v>0.31319444444444444</v>
      </c>
      <c r="C245" s="40">
        <v>31.2</v>
      </c>
      <c r="D245" s="40">
        <v>23.4</v>
      </c>
      <c r="E245" s="40">
        <v>1</v>
      </c>
      <c r="F245" s="44" t="s">
        <v>22</v>
      </c>
      <c r="H245" s="45">
        <v>43344.291666666664</v>
      </c>
      <c r="I245">
        <v>441</v>
      </c>
      <c r="J245">
        <v>0.254</v>
      </c>
      <c r="K245" s="11">
        <f t="shared" si="3"/>
        <v>0.746</v>
      </c>
      <c r="N245" s="45"/>
      <c r="P245" s="45"/>
      <c r="U245" s="45"/>
    </row>
    <row r="246" spans="1:21" ht="16">
      <c r="A246" s="35">
        <v>43345</v>
      </c>
      <c r="B246" s="39">
        <v>0.32291666666666669</v>
      </c>
      <c r="C246" s="40">
        <v>31.4</v>
      </c>
      <c r="D246" s="40">
        <v>22.2</v>
      </c>
      <c r="E246" s="40">
        <v>0</v>
      </c>
      <c r="F246" s="44" t="s">
        <v>38</v>
      </c>
      <c r="H246" s="45">
        <v>43345.291666666664</v>
      </c>
      <c r="I246">
        <v>442</v>
      </c>
      <c r="J246">
        <v>0.254</v>
      </c>
      <c r="K246" s="11">
        <f t="shared" si="3"/>
        <v>-0.254</v>
      </c>
      <c r="N246" s="45"/>
      <c r="P246" s="45"/>
      <c r="U246" s="45"/>
    </row>
    <row r="247" spans="1:21" ht="16">
      <c r="A247" s="35">
        <v>43346</v>
      </c>
      <c r="B247" s="39">
        <v>0.30069444444444443</v>
      </c>
      <c r="C247" s="40">
        <v>26.3</v>
      </c>
      <c r="D247" s="40">
        <v>23.8</v>
      </c>
      <c r="E247" s="40">
        <v>0</v>
      </c>
      <c r="F247" s="44" t="s">
        <v>22</v>
      </c>
      <c r="H247" s="45">
        <v>43346.291666666664</v>
      </c>
      <c r="I247">
        <v>443</v>
      </c>
      <c r="J247">
        <v>0</v>
      </c>
      <c r="K247" s="11">
        <f t="shared" si="3"/>
        <v>0</v>
      </c>
      <c r="N247" s="45"/>
      <c r="P247" s="45"/>
      <c r="U247" s="45"/>
    </row>
    <row r="248" spans="1:21" ht="16">
      <c r="A248" s="35">
        <v>43347</v>
      </c>
      <c r="B248" s="39">
        <v>0.29791666666666666</v>
      </c>
      <c r="C248" s="40">
        <v>31.6</v>
      </c>
      <c r="D248" s="40">
        <v>24.4</v>
      </c>
      <c r="E248" s="40">
        <v>4.5999999999999996</v>
      </c>
      <c r="F248" s="44" t="s">
        <v>22</v>
      </c>
      <c r="H248" s="45">
        <v>43347.291666666664</v>
      </c>
      <c r="I248">
        <v>444</v>
      </c>
      <c r="J248">
        <v>4.8259999999999996</v>
      </c>
      <c r="K248" s="11">
        <f t="shared" si="3"/>
        <v>-0.22599999999999998</v>
      </c>
      <c r="N248" s="45"/>
      <c r="P248" s="45"/>
      <c r="U248" s="45"/>
    </row>
    <row r="249" spans="1:21" ht="16">
      <c r="A249" s="35">
        <v>43348</v>
      </c>
      <c r="B249" s="39">
        <v>0.29444444444444445</v>
      </c>
      <c r="C249" s="40">
        <v>31.8</v>
      </c>
      <c r="D249" s="40">
        <v>23.3</v>
      </c>
      <c r="E249" s="40">
        <v>0.5</v>
      </c>
      <c r="F249" s="44" t="s">
        <v>22</v>
      </c>
      <c r="H249" s="45">
        <v>43348.291666666664</v>
      </c>
      <c r="I249">
        <v>445</v>
      </c>
      <c r="J249">
        <v>0.254</v>
      </c>
      <c r="K249" s="11">
        <f t="shared" si="3"/>
        <v>0.246</v>
      </c>
      <c r="N249" s="45"/>
      <c r="P249" s="45"/>
      <c r="U249" s="45"/>
    </row>
    <row r="250" spans="1:21" ht="16">
      <c r="A250" s="35">
        <v>43349</v>
      </c>
      <c r="B250" s="39">
        <v>0.30555555555555552</v>
      </c>
      <c r="C250" s="40">
        <v>31.4</v>
      </c>
      <c r="D250" s="40">
        <v>21.5</v>
      </c>
      <c r="E250" s="40">
        <v>15.5</v>
      </c>
      <c r="F250" s="44" t="s">
        <v>22</v>
      </c>
      <c r="H250" s="45">
        <v>43349.291666666664</v>
      </c>
      <c r="I250">
        <v>446</v>
      </c>
      <c r="J250">
        <v>16.760000000000002</v>
      </c>
      <c r="K250" s="11">
        <f t="shared" si="3"/>
        <v>-1.2600000000000016</v>
      </c>
      <c r="N250" s="45"/>
      <c r="P250" s="45"/>
      <c r="U250" s="45"/>
    </row>
    <row r="251" spans="1:21" ht="16">
      <c r="A251" s="35">
        <v>43350</v>
      </c>
      <c r="B251" s="39">
        <v>0.2951388888888889</v>
      </c>
      <c r="C251" s="40">
        <v>32.200000000000003</v>
      </c>
      <c r="D251" s="40">
        <v>22.5</v>
      </c>
      <c r="E251" s="40">
        <v>2</v>
      </c>
      <c r="F251" s="44" t="s">
        <v>22</v>
      </c>
      <c r="H251" s="45">
        <v>43350.291666666664</v>
      </c>
      <c r="I251">
        <v>447</v>
      </c>
      <c r="J251">
        <v>2.032</v>
      </c>
      <c r="K251" s="11">
        <f t="shared" si="3"/>
        <v>-3.2000000000000028E-2</v>
      </c>
      <c r="N251" s="45"/>
      <c r="P251" s="45"/>
      <c r="U251" s="45"/>
    </row>
    <row r="252" spans="1:21" ht="16">
      <c r="A252" s="35">
        <v>43351</v>
      </c>
      <c r="B252" s="39">
        <v>0.28819444444444448</v>
      </c>
      <c r="C252" s="40">
        <v>31.3</v>
      </c>
      <c r="D252" s="40">
        <v>23</v>
      </c>
      <c r="E252" s="40">
        <v>10</v>
      </c>
      <c r="F252" s="44" t="s">
        <v>39</v>
      </c>
      <c r="H252" s="45">
        <v>43351.291666666664</v>
      </c>
      <c r="I252">
        <v>448</v>
      </c>
      <c r="J252">
        <v>9.91</v>
      </c>
      <c r="K252" s="11">
        <f t="shared" si="3"/>
        <v>8.9999999999999858E-2</v>
      </c>
      <c r="N252" s="45"/>
      <c r="P252" s="45"/>
      <c r="U252" s="45"/>
    </row>
    <row r="253" spans="1:21" ht="16">
      <c r="A253" s="35">
        <v>43352</v>
      </c>
      <c r="B253" s="39">
        <v>0.28819444444444448</v>
      </c>
      <c r="C253" s="40">
        <v>30.4</v>
      </c>
      <c r="D253" s="40">
        <v>19.3</v>
      </c>
      <c r="E253" s="40">
        <v>0.3</v>
      </c>
      <c r="F253" s="44" t="s">
        <v>40</v>
      </c>
      <c r="H253" s="45">
        <v>43352.291666666664</v>
      </c>
      <c r="I253">
        <v>449</v>
      </c>
      <c r="J253">
        <v>1.27</v>
      </c>
      <c r="K253" s="11">
        <f t="shared" si="3"/>
        <v>-0.97</v>
      </c>
      <c r="N253" s="45"/>
      <c r="P253" s="45"/>
      <c r="U253" s="45"/>
    </row>
    <row r="254" spans="1:21" ht="16">
      <c r="A254" s="35">
        <v>43353</v>
      </c>
      <c r="B254" s="39">
        <v>0.2951388888888889</v>
      </c>
      <c r="C254" s="40">
        <v>33.200000000000003</v>
      </c>
      <c r="D254" s="40">
        <v>20.3</v>
      </c>
      <c r="E254" s="40">
        <v>66.400000000000006</v>
      </c>
      <c r="F254" s="44" t="s">
        <v>22</v>
      </c>
      <c r="H254" s="45">
        <v>43353.291666666664</v>
      </c>
      <c r="I254">
        <v>450</v>
      </c>
      <c r="J254">
        <v>65.28</v>
      </c>
      <c r="K254" s="11">
        <f t="shared" si="3"/>
        <v>1.1200000000000045</v>
      </c>
      <c r="N254" s="45"/>
      <c r="P254" s="45"/>
      <c r="U254" s="45"/>
    </row>
    <row r="255" spans="1:21" ht="16">
      <c r="A255" s="35">
        <v>43354</v>
      </c>
      <c r="B255" s="39">
        <v>0.2986111111111111</v>
      </c>
      <c r="C255" s="40">
        <v>32.799999999999997</v>
      </c>
      <c r="D255" s="40">
        <v>22</v>
      </c>
      <c r="E255" s="40">
        <v>20.8</v>
      </c>
      <c r="F255" s="44" t="s">
        <v>22</v>
      </c>
      <c r="H255" s="45">
        <v>43354.291666666664</v>
      </c>
      <c r="I255">
        <v>451</v>
      </c>
      <c r="J255">
        <v>20.57</v>
      </c>
      <c r="K255" s="11">
        <f t="shared" si="3"/>
        <v>0.23000000000000043</v>
      </c>
      <c r="N255" s="45"/>
      <c r="P255" s="45"/>
      <c r="U255" s="45"/>
    </row>
    <row r="256" spans="1:21" ht="16">
      <c r="A256" s="35">
        <v>43355</v>
      </c>
      <c r="B256" s="39">
        <v>0.3</v>
      </c>
      <c r="C256" s="40">
        <v>33.4</v>
      </c>
      <c r="D256" s="40">
        <v>23.2</v>
      </c>
      <c r="E256" s="40">
        <v>0</v>
      </c>
      <c r="F256" s="44" t="s">
        <v>22</v>
      </c>
      <c r="H256" s="45">
        <v>43355.291666666664</v>
      </c>
      <c r="I256">
        <v>452</v>
      </c>
      <c r="J256">
        <v>0</v>
      </c>
      <c r="K256" s="11">
        <f t="shared" si="3"/>
        <v>0</v>
      </c>
      <c r="N256" s="45"/>
      <c r="P256" s="45"/>
      <c r="U256" s="45"/>
    </row>
    <row r="257" spans="1:21" ht="16">
      <c r="A257" s="35">
        <v>43356</v>
      </c>
      <c r="B257" s="39">
        <v>0.30069444444444443</v>
      </c>
      <c r="C257" s="40">
        <v>32.700000000000003</v>
      </c>
      <c r="D257" s="40">
        <v>22.3</v>
      </c>
      <c r="E257" s="40">
        <v>1.4</v>
      </c>
      <c r="F257" s="44" t="s">
        <v>22</v>
      </c>
      <c r="H257" s="45">
        <v>43356.291666666664</v>
      </c>
      <c r="I257">
        <v>453</v>
      </c>
      <c r="J257">
        <v>1.016</v>
      </c>
      <c r="K257" s="11">
        <f t="shared" si="3"/>
        <v>0.3839999999999999</v>
      </c>
      <c r="N257" s="45"/>
      <c r="P257" s="45"/>
      <c r="U257" s="45"/>
    </row>
    <row r="258" spans="1:21" ht="16">
      <c r="A258" s="35">
        <v>43357</v>
      </c>
      <c r="B258" s="39">
        <v>0.3</v>
      </c>
      <c r="C258" s="40">
        <v>33.200000000000003</v>
      </c>
      <c r="D258" s="40">
        <v>22.8</v>
      </c>
      <c r="E258" s="40">
        <v>0.4</v>
      </c>
      <c r="F258" s="44" t="s">
        <v>22</v>
      </c>
      <c r="H258" s="45">
        <v>43357.291666666664</v>
      </c>
      <c r="I258">
        <v>454</v>
      </c>
      <c r="J258">
        <v>0.50800000000000001</v>
      </c>
      <c r="K258" s="11">
        <f t="shared" si="3"/>
        <v>-0.10799999999999998</v>
      </c>
      <c r="N258" s="45"/>
      <c r="P258" s="45"/>
      <c r="U258" s="45"/>
    </row>
    <row r="259" spans="1:21" ht="16">
      <c r="A259" s="35">
        <v>43358</v>
      </c>
      <c r="B259" s="39">
        <v>0.31180555555555556</v>
      </c>
      <c r="C259" s="40">
        <v>32.4</v>
      </c>
      <c r="D259" s="40">
        <v>23.6</v>
      </c>
      <c r="E259" s="40">
        <v>0.1</v>
      </c>
      <c r="F259" s="44" t="s">
        <v>38</v>
      </c>
      <c r="H259" s="45">
        <v>43358.291666666664</v>
      </c>
      <c r="I259">
        <v>455</v>
      </c>
      <c r="J259">
        <v>0</v>
      </c>
      <c r="K259" s="11">
        <f t="shared" ref="K259:K275" si="4">E259-J259</f>
        <v>0.1</v>
      </c>
      <c r="N259" s="45"/>
      <c r="P259" s="45"/>
      <c r="U259" s="45"/>
    </row>
    <row r="260" spans="1:21" ht="16">
      <c r="A260" s="35">
        <v>43359</v>
      </c>
      <c r="B260" s="39">
        <v>0.31944444444444448</v>
      </c>
      <c r="C260" s="40">
        <v>33.6</v>
      </c>
      <c r="D260" s="40">
        <v>22</v>
      </c>
      <c r="E260" s="40">
        <v>0</v>
      </c>
      <c r="F260" s="44" t="s">
        <v>38</v>
      </c>
      <c r="H260" s="45">
        <v>43359.291666666664</v>
      </c>
      <c r="I260">
        <v>456</v>
      </c>
      <c r="J260">
        <v>0</v>
      </c>
      <c r="K260" s="11">
        <f t="shared" si="4"/>
        <v>0</v>
      </c>
      <c r="N260" s="45"/>
      <c r="P260" s="45"/>
      <c r="U260" s="45"/>
    </row>
    <row r="261" spans="1:21" ht="16">
      <c r="A261" s="35">
        <v>43360</v>
      </c>
      <c r="B261" s="39">
        <v>0.29791666666666666</v>
      </c>
      <c r="C261" s="40">
        <v>33.700000000000003</v>
      </c>
      <c r="D261" s="40">
        <v>23.4</v>
      </c>
      <c r="E261" s="40">
        <v>0</v>
      </c>
      <c r="F261" s="44" t="s">
        <v>22</v>
      </c>
      <c r="H261" s="45">
        <v>43360.291666666664</v>
      </c>
      <c r="I261">
        <v>457</v>
      </c>
      <c r="J261">
        <v>0</v>
      </c>
      <c r="K261" s="11">
        <f t="shared" si="4"/>
        <v>0</v>
      </c>
      <c r="N261" s="45"/>
      <c r="P261" s="45"/>
      <c r="U261" s="45"/>
    </row>
    <row r="262" spans="1:21" ht="16">
      <c r="A262" s="35">
        <v>43361</v>
      </c>
      <c r="B262" s="39">
        <v>0.29166666666666669</v>
      </c>
      <c r="C262" s="40">
        <v>34</v>
      </c>
      <c r="D262" s="40">
        <v>23.2</v>
      </c>
      <c r="E262" s="40">
        <v>0</v>
      </c>
      <c r="F262" s="44" t="s">
        <v>22</v>
      </c>
      <c r="H262" s="45">
        <v>43361.291666666664</v>
      </c>
      <c r="I262">
        <v>458</v>
      </c>
      <c r="J262">
        <v>0</v>
      </c>
      <c r="K262" s="11">
        <f t="shared" si="4"/>
        <v>0</v>
      </c>
      <c r="N262" s="45"/>
      <c r="P262" s="45"/>
      <c r="U262" s="45"/>
    </row>
    <row r="263" spans="1:21" ht="16">
      <c r="A263" s="35">
        <v>43362</v>
      </c>
      <c r="B263" s="39">
        <v>0.29791666666666666</v>
      </c>
      <c r="C263" s="40">
        <v>33.6</v>
      </c>
      <c r="D263" s="40">
        <v>23.3</v>
      </c>
      <c r="E263" s="40">
        <v>0</v>
      </c>
      <c r="F263" s="44" t="s">
        <v>22</v>
      </c>
      <c r="H263" s="45">
        <v>43362.291666666664</v>
      </c>
      <c r="I263">
        <v>459</v>
      </c>
      <c r="J263">
        <v>0</v>
      </c>
      <c r="K263" s="11">
        <f t="shared" si="4"/>
        <v>0</v>
      </c>
    </row>
    <row r="264" spans="1:21" ht="16">
      <c r="A264" s="35">
        <v>43363</v>
      </c>
      <c r="B264" s="39">
        <v>0.3298611111111111</v>
      </c>
      <c r="C264" s="40">
        <v>31.4</v>
      </c>
      <c r="D264" s="40">
        <v>23.2</v>
      </c>
      <c r="E264" s="40">
        <v>8.1999999999999993</v>
      </c>
      <c r="F264" s="44" t="s">
        <v>39</v>
      </c>
      <c r="H264" s="45">
        <v>43363.291666666664</v>
      </c>
      <c r="I264">
        <v>460</v>
      </c>
      <c r="J264">
        <v>8.1300000000000008</v>
      </c>
      <c r="K264" s="11">
        <f t="shared" si="4"/>
        <v>6.9999999999998508E-2</v>
      </c>
    </row>
    <row r="265" spans="1:21" ht="16">
      <c r="A265" s="35">
        <v>43364</v>
      </c>
      <c r="B265" s="39">
        <v>0.30208333333333331</v>
      </c>
      <c r="C265" s="40">
        <v>31.8</v>
      </c>
      <c r="D265" s="40">
        <v>23.4</v>
      </c>
      <c r="E265" s="40">
        <v>6.8</v>
      </c>
      <c r="F265" s="44" t="s">
        <v>22</v>
      </c>
      <c r="H265" s="45">
        <v>43364.291666666664</v>
      </c>
      <c r="I265">
        <v>461</v>
      </c>
      <c r="J265">
        <v>6.35</v>
      </c>
      <c r="K265" s="11">
        <f t="shared" si="4"/>
        <v>0.45000000000000018</v>
      </c>
    </row>
    <row r="266" spans="1:21" ht="16">
      <c r="A266" s="35">
        <v>43365</v>
      </c>
      <c r="B266" s="39">
        <v>0.27777777777777779</v>
      </c>
      <c r="C266" s="40">
        <v>29.4</v>
      </c>
      <c r="D266" s="40">
        <v>23.3</v>
      </c>
      <c r="E266" s="40">
        <v>0.2</v>
      </c>
      <c r="F266" s="44" t="s">
        <v>39</v>
      </c>
      <c r="H266" s="45">
        <v>43365.291666666664</v>
      </c>
      <c r="I266">
        <v>462</v>
      </c>
      <c r="J266">
        <v>0.254</v>
      </c>
      <c r="K266" s="11">
        <f t="shared" si="4"/>
        <v>-5.3999999999999992E-2</v>
      </c>
    </row>
    <row r="267" spans="1:21" ht="16">
      <c r="A267" s="35">
        <v>43366</v>
      </c>
      <c r="B267" s="39">
        <v>0.28958333333333336</v>
      </c>
      <c r="C267" s="40">
        <v>31.4</v>
      </c>
      <c r="D267" s="40">
        <v>23.4</v>
      </c>
      <c r="E267" s="40">
        <v>6</v>
      </c>
      <c r="F267" s="44" t="s">
        <v>39</v>
      </c>
      <c r="H267" s="45">
        <v>43366.291666666664</v>
      </c>
      <c r="I267">
        <v>463</v>
      </c>
      <c r="J267">
        <v>6.35</v>
      </c>
      <c r="K267" s="11">
        <f t="shared" si="4"/>
        <v>-0.34999999999999964</v>
      </c>
    </row>
    <row r="268" spans="1:21" ht="16">
      <c r="A268" s="35">
        <v>43367</v>
      </c>
      <c r="B268" s="39">
        <v>0.30208333333333331</v>
      </c>
      <c r="C268" s="40">
        <v>28.4</v>
      </c>
      <c r="D268" s="40">
        <v>23.75</v>
      </c>
      <c r="E268" s="40">
        <v>27.4</v>
      </c>
      <c r="F268" s="44" t="s">
        <v>22</v>
      </c>
      <c r="H268" s="45">
        <v>43367.291666666664</v>
      </c>
      <c r="I268">
        <v>464</v>
      </c>
      <c r="J268">
        <v>26.67</v>
      </c>
      <c r="K268" s="11">
        <f t="shared" si="4"/>
        <v>0.72999999999999687</v>
      </c>
    </row>
    <row r="269" spans="1:21" ht="16">
      <c r="A269" s="35">
        <v>43368</v>
      </c>
      <c r="B269" s="39">
        <v>0.30138888888888887</v>
      </c>
      <c r="C269" s="40">
        <v>29.4</v>
      </c>
      <c r="D269" s="40">
        <v>24.3</v>
      </c>
      <c r="E269" s="40">
        <v>1.2</v>
      </c>
      <c r="F269" s="44" t="s">
        <v>22</v>
      </c>
      <c r="H269" s="45">
        <v>43368.291666666664</v>
      </c>
      <c r="I269">
        <v>465</v>
      </c>
      <c r="J269">
        <v>0.50800000000000001</v>
      </c>
      <c r="K269" s="11">
        <f t="shared" si="4"/>
        <v>0.69199999999999995</v>
      </c>
    </row>
    <row r="270" spans="1:21" ht="16">
      <c r="A270" s="35">
        <v>43369</v>
      </c>
      <c r="B270" s="39">
        <v>0.2986111111111111</v>
      </c>
      <c r="C270" s="40">
        <v>29.6</v>
      </c>
      <c r="D270" s="40">
        <v>23.5</v>
      </c>
      <c r="E270" s="40">
        <v>0</v>
      </c>
      <c r="F270" s="44" t="s">
        <v>22</v>
      </c>
      <c r="H270" s="45">
        <v>43369.291666666664</v>
      </c>
      <c r="I270">
        <v>466</v>
      </c>
      <c r="J270">
        <v>0.254</v>
      </c>
      <c r="K270" s="11">
        <f t="shared" si="4"/>
        <v>-0.254</v>
      </c>
    </row>
    <row r="271" spans="1:21" ht="16">
      <c r="A271" s="35">
        <v>43370</v>
      </c>
      <c r="B271" s="39">
        <v>0.29930555555555555</v>
      </c>
      <c r="C271" s="40">
        <v>30.5</v>
      </c>
      <c r="D271" s="40">
        <v>22.4</v>
      </c>
      <c r="E271" s="40">
        <v>29.4</v>
      </c>
      <c r="F271" s="44" t="s">
        <v>22</v>
      </c>
      <c r="H271" s="45">
        <v>43370.291666666664</v>
      </c>
      <c r="I271">
        <v>467</v>
      </c>
      <c r="J271">
        <v>29.72</v>
      </c>
      <c r="K271" s="11">
        <f t="shared" si="4"/>
        <v>-0.32000000000000028</v>
      </c>
    </row>
    <row r="272" spans="1:21" ht="16">
      <c r="A272" s="35">
        <v>43371</v>
      </c>
      <c r="B272" s="39">
        <v>0.30069444444444443</v>
      </c>
      <c r="C272" s="40">
        <v>31.6</v>
      </c>
      <c r="D272" s="40">
        <v>22.7</v>
      </c>
      <c r="E272" s="40">
        <v>5.2</v>
      </c>
      <c r="F272" s="44" t="s">
        <v>22</v>
      </c>
      <c r="H272" s="45">
        <v>43371.291666666664</v>
      </c>
      <c r="I272">
        <v>468</v>
      </c>
      <c r="J272">
        <v>5.08</v>
      </c>
      <c r="K272" s="11">
        <f t="shared" si="4"/>
        <v>0.12000000000000011</v>
      </c>
    </row>
    <row r="273" spans="1:11" ht="16">
      <c r="A273" s="35">
        <v>43372</v>
      </c>
      <c r="B273" s="39">
        <v>0.28819444444444448</v>
      </c>
      <c r="C273" s="40">
        <v>30.2</v>
      </c>
      <c r="D273" s="40">
        <v>23.4</v>
      </c>
      <c r="E273" s="40">
        <v>7.5</v>
      </c>
      <c r="F273" s="44" t="s">
        <v>39</v>
      </c>
      <c r="H273" s="45">
        <v>43372.291666666664</v>
      </c>
      <c r="I273">
        <v>469</v>
      </c>
      <c r="J273">
        <v>7.62</v>
      </c>
      <c r="K273" s="11">
        <f t="shared" si="4"/>
        <v>-0.12000000000000011</v>
      </c>
    </row>
    <row r="274" spans="1:11" ht="16">
      <c r="A274" s="35">
        <v>43373</v>
      </c>
      <c r="B274" s="39">
        <v>0.31805555555555554</v>
      </c>
      <c r="C274" s="40">
        <v>29.4</v>
      </c>
      <c r="D274" s="40">
        <v>23.4</v>
      </c>
      <c r="E274" s="40">
        <v>14.2</v>
      </c>
      <c r="F274" s="44" t="s">
        <v>38</v>
      </c>
      <c r="H274" s="45">
        <v>43373.291666666664</v>
      </c>
      <c r="I274">
        <v>470</v>
      </c>
      <c r="J274">
        <v>13.97</v>
      </c>
      <c r="K274" s="11">
        <f t="shared" si="4"/>
        <v>0.22999999999999865</v>
      </c>
    </row>
    <row r="275" spans="1:11" ht="16">
      <c r="A275" s="35">
        <v>43374</v>
      </c>
      <c r="B275" s="39">
        <v>0.29444444444444445</v>
      </c>
      <c r="C275" s="40">
        <v>29.6</v>
      </c>
      <c r="D275" s="40">
        <v>23.6</v>
      </c>
      <c r="E275" s="40">
        <v>23</v>
      </c>
      <c r="F275" s="44" t="s">
        <v>22</v>
      </c>
      <c r="H275" s="45">
        <v>43374.291666666664</v>
      </c>
      <c r="I275">
        <v>471</v>
      </c>
      <c r="J275">
        <v>24.89</v>
      </c>
      <c r="K275" s="11">
        <f t="shared" si="4"/>
        <v>-1.8900000000000006</v>
      </c>
    </row>
    <row r="276" spans="1:11">
      <c r="K276" s="11"/>
    </row>
    <row r="277" spans="1:11">
      <c r="K277" s="11"/>
    </row>
    <row r="278" spans="1:11">
      <c r="K278" s="11"/>
    </row>
    <row r="279" spans="1:11">
      <c r="K279" s="11"/>
    </row>
    <row r="280" spans="1:11">
      <c r="K280" s="11"/>
    </row>
    <row r="281" spans="1:11">
      <c r="K281" s="11"/>
    </row>
    <row r="282" spans="1:11">
      <c r="K282" s="11"/>
    </row>
    <row r="283" spans="1:11">
      <c r="K283" s="11"/>
    </row>
    <row r="284" spans="1:11">
      <c r="K284" s="11"/>
    </row>
    <row r="285" spans="1:11">
      <c r="K285" s="11"/>
    </row>
    <row r="286" spans="1:11">
      <c r="K286" s="11"/>
    </row>
    <row r="287" spans="1:11">
      <c r="K287" s="11"/>
    </row>
    <row r="288" spans="1:11">
      <c r="K288" s="11"/>
    </row>
    <row r="289" spans="11:11">
      <c r="K289" s="11"/>
    </row>
    <row r="290" spans="11:11">
      <c r="K290" s="11"/>
    </row>
    <row r="291" spans="11:11">
      <c r="K291" s="11"/>
    </row>
    <row r="292" spans="11:11">
      <c r="K292" s="11"/>
    </row>
    <row r="293" spans="11:11">
      <c r="K293" s="11"/>
    </row>
    <row r="294" spans="11:11">
      <c r="K294" s="11"/>
    </row>
    <row r="295" spans="11:11">
      <c r="K295" s="11"/>
    </row>
    <row r="296" spans="11:11">
      <c r="K296" s="11"/>
    </row>
    <row r="297" spans="11:11">
      <c r="K297" s="11"/>
    </row>
    <row r="298" spans="11:11">
      <c r="K298" s="11"/>
    </row>
    <row r="299" spans="11:11">
      <c r="K299" s="11"/>
    </row>
    <row r="300" spans="11:11">
      <c r="K300" s="11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S31"/>
  <sheetViews>
    <sheetView topLeftCell="A25" zoomScale="115" zoomScaleNormal="115" workbookViewId="0">
      <selection activeCell="B79" sqref="B79:B80"/>
    </sheetView>
  </sheetViews>
  <sheetFormatPr baseColWidth="10" defaultColWidth="8.83203125" defaultRowHeight="15"/>
  <sheetData>
    <row r="31" spans="19:19">
      <c r="S31" s="4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A97"/>
  <sheetViews>
    <sheetView workbookViewId="0">
      <selection activeCell="D41" sqref="D41"/>
    </sheetView>
  </sheetViews>
  <sheetFormatPr baseColWidth="10" defaultColWidth="8.83203125" defaultRowHeight="15"/>
  <cols>
    <col min="1" max="1" width="13.83203125" bestFit="1" customWidth="1"/>
    <col min="2" max="2" width="13.83203125" customWidth="1"/>
  </cols>
  <sheetData>
    <row r="5" spans="1:1">
      <c r="A5" s="45"/>
    </row>
    <row r="6" spans="1:1">
      <c r="A6" s="45"/>
    </row>
    <row r="7" spans="1:1">
      <c r="A7" s="45"/>
    </row>
    <row r="8" spans="1:1">
      <c r="A8" s="45"/>
    </row>
    <row r="9" spans="1:1">
      <c r="A9" s="45"/>
    </row>
    <row r="10" spans="1:1">
      <c r="A10" s="45"/>
    </row>
    <row r="11" spans="1:1">
      <c r="A11" s="45"/>
    </row>
    <row r="12" spans="1:1">
      <c r="A12" s="45"/>
    </row>
    <row r="13" spans="1:1">
      <c r="A13" s="45"/>
    </row>
    <row r="14" spans="1:1">
      <c r="A14" s="45"/>
    </row>
    <row r="15" spans="1:1">
      <c r="A15" s="45"/>
    </row>
    <row r="16" spans="1:1">
      <c r="A16" s="45"/>
    </row>
    <row r="17" spans="1:1">
      <c r="A17" s="45"/>
    </row>
    <row r="18" spans="1:1">
      <c r="A18" s="45"/>
    </row>
    <row r="19" spans="1:1">
      <c r="A19" s="45"/>
    </row>
    <row r="20" spans="1:1">
      <c r="A20" s="45"/>
    </row>
    <row r="21" spans="1:1">
      <c r="A21" s="45"/>
    </row>
    <row r="22" spans="1:1">
      <c r="A22" s="45"/>
    </row>
    <row r="23" spans="1:1">
      <c r="A23" s="45"/>
    </row>
    <row r="24" spans="1:1">
      <c r="A24" s="45"/>
    </row>
    <row r="25" spans="1:1">
      <c r="A25" s="45"/>
    </row>
    <row r="26" spans="1:1">
      <c r="A26" s="45"/>
    </row>
    <row r="27" spans="1:1">
      <c r="A27" s="45"/>
    </row>
    <row r="28" spans="1:1">
      <c r="A28" s="45"/>
    </row>
    <row r="29" spans="1:1">
      <c r="A29" s="45"/>
    </row>
    <row r="30" spans="1:1">
      <c r="A30" s="45"/>
    </row>
    <row r="31" spans="1:1">
      <c r="A31" s="45"/>
    </row>
    <row r="32" spans="1:1">
      <c r="A32" s="45"/>
    </row>
    <row r="33" spans="1:1">
      <c r="A33" s="45"/>
    </row>
    <row r="34" spans="1:1">
      <c r="A34" s="45"/>
    </row>
    <row r="35" spans="1:1">
      <c r="A35" s="45"/>
    </row>
    <row r="36" spans="1:1">
      <c r="A36" s="45"/>
    </row>
    <row r="37" spans="1:1">
      <c r="A37" s="45"/>
    </row>
    <row r="38" spans="1:1">
      <c r="A38" s="45"/>
    </row>
    <row r="39" spans="1:1">
      <c r="A39" s="45"/>
    </row>
    <row r="40" spans="1:1">
      <c r="A40" s="45"/>
    </row>
    <row r="41" spans="1:1">
      <c r="A41" s="45"/>
    </row>
    <row r="42" spans="1:1">
      <c r="A42" s="45"/>
    </row>
    <row r="43" spans="1:1">
      <c r="A43" s="45"/>
    </row>
    <row r="44" spans="1:1">
      <c r="A44" s="45"/>
    </row>
    <row r="45" spans="1:1">
      <c r="A45" s="45"/>
    </row>
    <row r="46" spans="1:1">
      <c r="A46" s="45"/>
    </row>
    <row r="47" spans="1:1">
      <c r="A47" s="45"/>
    </row>
    <row r="48" spans="1:1">
      <c r="A48" s="45"/>
    </row>
    <row r="49" spans="1:1">
      <c r="A49" s="45"/>
    </row>
    <row r="50" spans="1:1">
      <c r="A50" s="45"/>
    </row>
    <row r="51" spans="1:1">
      <c r="A51" s="45"/>
    </row>
    <row r="52" spans="1:1">
      <c r="A52" s="45"/>
    </row>
    <row r="53" spans="1:1">
      <c r="A53" s="45"/>
    </row>
    <row r="54" spans="1:1">
      <c r="A54" s="45"/>
    </row>
    <row r="55" spans="1:1">
      <c r="A55" s="45"/>
    </row>
    <row r="56" spans="1:1">
      <c r="A56" s="45"/>
    </row>
    <row r="57" spans="1:1">
      <c r="A57" s="45"/>
    </row>
    <row r="58" spans="1:1">
      <c r="A58" s="45"/>
    </row>
    <row r="59" spans="1:1">
      <c r="A59" s="45"/>
    </row>
    <row r="60" spans="1:1">
      <c r="A60" s="45"/>
    </row>
    <row r="61" spans="1:1">
      <c r="A61" s="45"/>
    </row>
    <row r="62" spans="1:1">
      <c r="A62" s="45"/>
    </row>
    <row r="63" spans="1:1">
      <c r="A63" s="45"/>
    </row>
    <row r="64" spans="1:1">
      <c r="A64" s="45"/>
    </row>
    <row r="65" spans="1:1">
      <c r="A65" s="45"/>
    </row>
    <row r="66" spans="1:1">
      <c r="A66" s="45"/>
    </row>
    <row r="67" spans="1:1">
      <c r="A67" s="45"/>
    </row>
    <row r="68" spans="1:1">
      <c r="A68" s="45"/>
    </row>
    <row r="69" spans="1:1">
      <c r="A69" s="45"/>
    </row>
    <row r="70" spans="1:1">
      <c r="A70" s="45"/>
    </row>
    <row r="71" spans="1:1">
      <c r="A71" s="45"/>
    </row>
    <row r="72" spans="1:1">
      <c r="A72" s="45"/>
    </row>
    <row r="73" spans="1:1">
      <c r="A73" s="45"/>
    </row>
    <row r="74" spans="1:1">
      <c r="A74" s="45"/>
    </row>
    <row r="75" spans="1:1">
      <c r="A75" s="45"/>
    </row>
    <row r="76" spans="1:1">
      <c r="A76" s="45"/>
    </row>
    <row r="77" spans="1:1">
      <c r="A77" s="45"/>
    </row>
    <row r="78" spans="1:1">
      <c r="A78" s="45"/>
    </row>
    <row r="79" spans="1:1">
      <c r="A79" s="45"/>
    </row>
    <row r="80" spans="1:1">
      <c r="A80" s="45"/>
    </row>
    <row r="81" spans="1:1">
      <c r="A81" s="45"/>
    </row>
    <row r="82" spans="1:1">
      <c r="A82" s="45"/>
    </row>
    <row r="83" spans="1:1">
      <c r="A83" s="45"/>
    </row>
    <row r="84" spans="1:1">
      <c r="A84" s="45"/>
    </row>
    <row r="85" spans="1:1">
      <c r="A85" s="45"/>
    </row>
    <row r="86" spans="1:1">
      <c r="A86" s="45"/>
    </row>
    <row r="87" spans="1:1">
      <c r="A87" s="45"/>
    </row>
    <row r="88" spans="1:1">
      <c r="A88" s="45"/>
    </row>
    <row r="89" spans="1:1">
      <c r="A89" s="45"/>
    </row>
    <row r="90" spans="1:1">
      <c r="A90" s="45"/>
    </row>
    <row r="91" spans="1:1">
      <c r="A91" s="45"/>
    </row>
    <row r="92" spans="1:1">
      <c r="A92" s="45"/>
    </row>
    <row r="93" spans="1:1">
      <c r="A93" s="45"/>
    </row>
    <row r="94" spans="1:1">
      <c r="A94" s="45"/>
    </row>
    <row r="95" spans="1:1">
      <c r="A95" s="45"/>
    </row>
    <row r="96" spans="1:1">
      <c r="A96" s="45"/>
    </row>
    <row r="97" spans="1:1">
      <c r="A97" s="45"/>
    </row>
  </sheetData>
  <sortState ref="A1:G3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lluvia anual</vt:lpstr>
      <vt:lpstr>2018</vt:lpstr>
      <vt:lpstr>Graficos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bernal.matarrita</dc:creator>
  <cp:lastModifiedBy>Microsoft Office User</cp:lastModifiedBy>
  <dcterms:created xsi:type="dcterms:W3CDTF">2018-07-17T22:25:44Z</dcterms:created>
  <dcterms:modified xsi:type="dcterms:W3CDTF">2018-10-10T21:52:31Z</dcterms:modified>
</cp:coreProperties>
</file>